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malynn\Desktop\Analytics Bootcamp\Excel\Homework\Homework 1\"/>
    </mc:Choice>
  </mc:AlternateContent>
  <xr:revisionPtr revIDLastSave="0" documentId="13_ncr:1_{72CF355D-9F89-4B01-A797-C86AA1652A06}" xr6:coauthVersionLast="38" xr6:coauthVersionMax="38" xr10:uidLastSave="{00000000-0000-0000-0000-000000000000}"/>
  <bookViews>
    <workbookView xWindow="0" yWindow="0" windowWidth="13224" windowHeight="5640" firstSheet="1" activeTab="3" xr2:uid="{00000000-000D-0000-FFFF-FFFF00000000}"/>
  </bookViews>
  <sheets>
    <sheet name="Category" sheetId="2" r:id="rId1"/>
    <sheet name="Subcategory" sheetId="3" r:id="rId2"/>
    <sheet name="Time Trend" sheetId="4" r:id="rId3"/>
    <sheet name="Bonus" sheetId="5" r:id="rId4"/>
    <sheet name="Most funded Campaign" sheetId="7" r:id="rId5"/>
    <sheet name="Staff Pick" sheetId="8" r:id="rId6"/>
    <sheet name="Max Backers on proj" sheetId="17" r:id="rId7"/>
    <sheet name="Trend on yearly projects" sheetId="18" r:id="rId8"/>
    <sheet name="Regression" sheetId="21" r:id="rId9"/>
    <sheet name="Original Data" sheetId="1" r:id="rId10"/>
  </sheets>
  <definedNames>
    <definedName name="_xlnm._FilterDatabase" localSheetId="9" hidden="1">'Original Data'!$L$2:$L$4115</definedName>
    <definedName name="_xlnm._FilterDatabase" localSheetId="8" hidden="1">Regression!$A$16:$I$18</definedName>
  </definedNames>
  <calcPr calcId="162913" concurrentCalc="0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9" i="3" l="1"/>
  <c r="O31" i="3"/>
  <c r="D28" i="2"/>
  <c r="D26" i="2"/>
  <c r="D24" i="2"/>
  <c r="C28" i="2"/>
  <c r="C26" i="2"/>
  <c r="C24" i="2"/>
  <c r="B28" i="2"/>
  <c r="B26" i="2"/>
  <c r="B24" i="2"/>
  <c r="Z4115" i="1"/>
  <c r="Z4113" i="1"/>
  <c r="Z4110" i="1"/>
  <c r="Z4109" i="1"/>
  <c r="Z4108" i="1"/>
  <c r="Z4105" i="1"/>
  <c r="Z4104" i="1"/>
  <c r="Z4103" i="1"/>
  <c r="Z4102" i="1"/>
  <c r="Z4101" i="1"/>
  <c r="Z4100" i="1"/>
  <c r="Z4096" i="1"/>
  <c r="Z4094" i="1"/>
  <c r="Z4093" i="1"/>
  <c r="Z4092" i="1"/>
  <c r="Z4091" i="1"/>
  <c r="Z4089" i="1"/>
  <c r="Z4088" i="1"/>
  <c r="Z4087" i="1"/>
  <c r="Z4085" i="1"/>
  <c r="Z4084" i="1"/>
  <c r="Z4083" i="1"/>
  <c r="Z4082" i="1"/>
  <c r="Z4081" i="1"/>
  <c r="Z4079" i="1"/>
  <c r="Z4078" i="1"/>
  <c r="Z4075" i="1"/>
  <c r="Z4072" i="1"/>
  <c r="Z4070" i="1"/>
  <c r="Z4069" i="1"/>
  <c r="Z4068" i="1"/>
  <c r="Z4067" i="1"/>
  <c r="Z4064" i="1"/>
  <c r="Z4063" i="1"/>
  <c r="Z4060" i="1"/>
  <c r="Z4058" i="1"/>
  <c r="Z4056" i="1"/>
  <c r="Z4054" i="1"/>
  <c r="Z4053" i="1"/>
  <c r="Z4052" i="1"/>
  <c r="Z4051" i="1"/>
  <c r="Z4049" i="1"/>
  <c r="Z4048" i="1"/>
  <c r="Z4046" i="1"/>
  <c r="Z4044" i="1"/>
  <c r="Z4042" i="1"/>
  <c r="Z4041" i="1"/>
  <c r="Z4040" i="1"/>
  <c r="Z4039" i="1"/>
  <c r="Z4038" i="1"/>
  <c r="Z4037" i="1"/>
  <c r="Z4036" i="1"/>
  <c r="Z4034" i="1"/>
  <c r="Z4033" i="1"/>
  <c r="Z4032" i="1"/>
  <c r="Z4031" i="1"/>
  <c r="Z4030" i="1"/>
  <c r="Z4029" i="1"/>
  <c r="Z4028" i="1"/>
  <c r="Z4026" i="1"/>
  <c r="Z4025" i="1"/>
  <c r="Z4024" i="1"/>
  <c r="Z4023" i="1"/>
  <c r="Z4022" i="1"/>
  <c r="Z4021" i="1"/>
  <c r="Z4019" i="1"/>
  <c r="Z4017" i="1"/>
  <c r="Z4016" i="1"/>
  <c r="Z4015" i="1"/>
  <c r="Z4012" i="1"/>
  <c r="Z4009" i="1"/>
  <c r="Z4008" i="1"/>
  <c r="Z4007" i="1"/>
  <c r="Z4006" i="1"/>
  <c r="Z4005" i="1"/>
  <c r="Z4004" i="1"/>
  <c r="Z4002" i="1"/>
  <c r="Z4001" i="1"/>
  <c r="Z4000" i="1"/>
  <c r="Z3998" i="1"/>
  <c r="Z3996" i="1"/>
  <c r="Z3995" i="1"/>
  <c r="Z3994" i="1"/>
  <c r="Z3993" i="1"/>
  <c r="Z3991" i="1"/>
  <c r="Z3990" i="1"/>
  <c r="Z3987" i="1"/>
  <c r="Z3985" i="1"/>
  <c r="Z3983" i="1"/>
  <c r="Z3982" i="1"/>
  <c r="Z3980" i="1"/>
  <c r="Z3979" i="1"/>
  <c r="Z3978" i="1"/>
  <c r="Z3977" i="1"/>
  <c r="Z3975" i="1"/>
  <c r="Z3974" i="1"/>
  <c r="Z3973" i="1"/>
  <c r="Z3972" i="1"/>
  <c r="Z3971" i="1"/>
  <c r="Z3970" i="1"/>
  <c r="Z3969" i="1"/>
  <c r="Z3968" i="1"/>
  <c r="Z3967" i="1"/>
  <c r="Z3966" i="1"/>
  <c r="Z3962" i="1"/>
  <c r="Z3961" i="1"/>
  <c r="Z3960" i="1"/>
  <c r="Z3959" i="1"/>
  <c r="Z3958" i="1"/>
  <c r="Z3957" i="1"/>
  <c r="Z3955" i="1"/>
  <c r="Z3954" i="1"/>
  <c r="Z3952" i="1"/>
  <c r="Z3949" i="1"/>
  <c r="Z3948" i="1"/>
  <c r="Z3947" i="1"/>
  <c r="Z3946" i="1"/>
  <c r="Z3945" i="1"/>
  <c r="Z3944" i="1"/>
  <c r="Z3943" i="1"/>
  <c r="Z3942" i="1"/>
  <c r="Z3940" i="1"/>
  <c r="Z3939" i="1"/>
  <c r="Z3938" i="1"/>
  <c r="Z3936" i="1"/>
  <c r="Z3935" i="1"/>
  <c r="Z3934" i="1"/>
  <c r="Z3933" i="1"/>
  <c r="Z3931" i="1"/>
  <c r="Z3930" i="1"/>
  <c r="Z3927" i="1"/>
  <c r="Z3926" i="1"/>
  <c r="Z3924" i="1"/>
  <c r="Z3915" i="1"/>
  <c r="Z3914" i="1"/>
  <c r="Z3913" i="1"/>
  <c r="Z3912" i="1"/>
  <c r="Z3911" i="1"/>
  <c r="Z3910" i="1"/>
  <c r="Z3909" i="1"/>
  <c r="Z3906" i="1"/>
  <c r="Z3905" i="1"/>
  <c r="Z3903" i="1"/>
  <c r="Z3902" i="1"/>
  <c r="Z3901" i="1"/>
  <c r="Z3898" i="1"/>
  <c r="Z3897" i="1"/>
  <c r="Z3896" i="1"/>
  <c r="Z3895" i="1"/>
  <c r="Z3894" i="1"/>
  <c r="Z3893" i="1"/>
  <c r="Z3892" i="1"/>
  <c r="Z3891" i="1"/>
  <c r="Z3889" i="1"/>
  <c r="Z3887" i="1"/>
  <c r="Z3886" i="1"/>
  <c r="Z3883" i="1"/>
  <c r="Z3880" i="1"/>
  <c r="Z3879" i="1"/>
  <c r="Z3875" i="1"/>
  <c r="Z3874" i="1"/>
  <c r="Z3873" i="1"/>
  <c r="Z3872" i="1"/>
  <c r="Z3871" i="1"/>
  <c r="Z3869" i="1"/>
  <c r="Z3868" i="1"/>
  <c r="Z3866" i="1"/>
  <c r="Z3865" i="1"/>
  <c r="Z3864" i="1"/>
  <c r="Z3863" i="1"/>
  <c r="Z3862" i="1"/>
  <c r="Z3861" i="1"/>
  <c r="Z3859" i="1"/>
  <c r="Z3858" i="1"/>
  <c r="Z3857" i="1"/>
  <c r="Z3856" i="1"/>
  <c r="Z3855" i="1"/>
  <c r="Z3854" i="1"/>
  <c r="Z3852" i="1"/>
  <c r="Z3850" i="1"/>
  <c r="Z3849" i="1"/>
  <c r="Z3848" i="1"/>
  <c r="Z3847" i="1"/>
  <c r="Z3846" i="1"/>
  <c r="Z3845" i="1"/>
  <c r="Z3843" i="1"/>
  <c r="Z3841" i="1"/>
  <c r="Z3838" i="1"/>
  <c r="Z3834" i="1"/>
  <c r="Z3833" i="1"/>
  <c r="Z3832" i="1"/>
  <c r="Z3831" i="1"/>
  <c r="Z3830" i="1"/>
  <c r="Z3827" i="1"/>
  <c r="Z3825" i="1"/>
  <c r="Z3823" i="1"/>
  <c r="Z3821" i="1"/>
  <c r="Z3820" i="1"/>
  <c r="Z3819" i="1"/>
  <c r="Z3818" i="1"/>
  <c r="Z3816" i="1"/>
  <c r="Z3815" i="1"/>
  <c r="Z3812" i="1"/>
  <c r="Z3809" i="1"/>
  <c r="Z3807" i="1"/>
  <c r="Z3806" i="1"/>
  <c r="Z3805" i="1"/>
  <c r="Z3804" i="1"/>
  <c r="Z3803" i="1"/>
  <c r="Z3802" i="1"/>
  <c r="Z3801" i="1"/>
  <c r="Z3800" i="1"/>
  <c r="Z3799" i="1"/>
  <c r="Z3798" i="1"/>
  <c r="Z3795" i="1"/>
  <c r="Z3794" i="1"/>
  <c r="Z3793" i="1"/>
  <c r="Z3792" i="1"/>
  <c r="Z3790" i="1"/>
  <c r="Z3789" i="1"/>
  <c r="Z3788" i="1"/>
  <c r="Z3785" i="1"/>
  <c r="Z3783" i="1"/>
  <c r="Z3782" i="1"/>
  <c r="Z3781" i="1"/>
  <c r="Z3780" i="1"/>
  <c r="Z3779" i="1"/>
  <c r="Z3778" i="1"/>
  <c r="Z3777" i="1"/>
  <c r="Z3775" i="1"/>
  <c r="Z3774" i="1"/>
  <c r="Z3773" i="1"/>
  <c r="Z3771" i="1"/>
  <c r="Z3770" i="1"/>
  <c r="Z3769" i="1"/>
  <c r="Z3768" i="1"/>
  <c r="Z3767" i="1"/>
  <c r="Z3766" i="1"/>
  <c r="Z3765" i="1"/>
  <c r="Z3762" i="1"/>
  <c r="Z3761" i="1"/>
  <c r="Z3760" i="1"/>
  <c r="Z3759" i="1"/>
  <c r="Z3758" i="1"/>
  <c r="Z3756" i="1"/>
  <c r="Z3755" i="1"/>
  <c r="Z3753" i="1"/>
  <c r="Z3752" i="1"/>
  <c r="Z3751" i="1"/>
  <c r="Z3750" i="1"/>
  <c r="Z3748" i="1"/>
  <c r="Z3747" i="1"/>
  <c r="Z3746" i="1"/>
  <c r="Z3745" i="1"/>
  <c r="Z3744" i="1"/>
  <c r="Z3743" i="1"/>
  <c r="Z3742" i="1"/>
  <c r="Z3739" i="1"/>
  <c r="Z3736" i="1"/>
  <c r="Z3735" i="1"/>
  <c r="Z3733" i="1"/>
  <c r="Z3732" i="1"/>
  <c r="Z3731" i="1"/>
  <c r="Z3730" i="1"/>
  <c r="Z3729" i="1"/>
  <c r="Z3728" i="1"/>
  <c r="Z3723" i="1"/>
  <c r="Z3722" i="1"/>
  <c r="Z3718" i="1"/>
  <c r="Z3716" i="1"/>
  <c r="Z3715" i="1"/>
  <c r="Z3714" i="1"/>
  <c r="Z3713" i="1"/>
  <c r="Z3712" i="1"/>
  <c r="Z3710" i="1"/>
  <c r="Z3709" i="1"/>
  <c r="Z3708" i="1"/>
  <c r="Z3707" i="1"/>
  <c r="Z3705" i="1"/>
  <c r="Z3702" i="1"/>
  <c r="Z3701" i="1"/>
  <c r="Z3700" i="1"/>
  <c r="Z3697" i="1"/>
  <c r="Z3696" i="1"/>
  <c r="Z3694" i="1"/>
  <c r="Z3693" i="1"/>
  <c r="Z3692" i="1"/>
  <c r="Z3691" i="1"/>
  <c r="Z3689" i="1"/>
  <c r="Z3688" i="1"/>
  <c r="Z3687" i="1"/>
  <c r="Z3686" i="1"/>
  <c r="Z3685" i="1"/>
  <c r="Z3684" i="1"/>
  <c r="Z3683" i="1"/>
  <c r="Z3682" i="1"/>
  <c r="Z3681" i="1"/>
  <c r="Z3679" i="1"/>
  <c r="Z3678" i="1"/>
  <c r="Z3673" i="1"/>
  <c r="Z3670" i="1"/>
  <c r="Z3668" i="1"/>
  <c r="Z3666" i="1"/>
  <c r="Z3663" i="1"/>
  <c r="Z3661" i="1"/>
  <c r="Z3660" i="1"/>
  <c r="Z3657" i="1"/>
  <c r="Z3653" i="1"/>
  <c r="Z3650" i="1"/>
  <c r="Z3648" i="1"/>
  <c r="Z3646" i="1"/>
  <c r="Z3645" i="1"/>
  <c r="Z3643" i="1"/>
  <c r="Z3642" i="1"/>
  <c r="Z3641" i="1"/>
  <c r="Z3639" i="1"/>
  <c r="Z3638" i="1"/>
  <c r="Z3637" i="1"/>
  <c r="Z3635" i="1"/>
  <c r="Z3633" i="1"/>
  <c r="Z3631" i="1"/>
  <c r="Z3630" i="1"/>
  <c r="Z3629" i="1"/>
  <c r="Z3626" i="1"/>
  <c r="Z3625" i="1"/>
  <c r="Z3624" i="1"/>
  <c r="Z3623" i="1"/>
  <c r="Z3622" i="1"/>
  <c r="Z3621" i="1"/>
  <c r="Z3616" i="1"/>
  <c r="Z3615" i="1"/>
  <c r="Z3606" i="1"/>
  <c r="Z3605" i="1"/>
  <c r="Z3604" i="1"/>
  <c r="Z3602" i="1"/>
  <c r="Z3601" i="1"/>
  <c r="Z3600" i="1"/>
  <c r="Z3599" i="1"/>
  <c r="Z3597" i="1"/>
  <c r="Z3596" i="1"/>
  <c r="Z3595" i="1"/>
  <c r="Z3594" i="1"/>
  <c r="Z3593" i="1"/>
  <c r="Z3591" i="1"/>
  <c r="Z3588" i="1"/>
  <c r="Z3587" i="1"/>
  <c r="Z3585" i="1"/>
  <c r="Z3584" i="1"/>
  <c r="Z3582" i="1"/>
  <c r="Z3579" i="1"/>
  <c r="Z3578" i="1"/>
  <c r="Z3577" i="1"/>
  <c r="Z3576" i="1"/>
  <c r="Z3572" i="1"/>
  <c r="Z3571" i="1"/>
  <c r="Z3570" i="1"/>
  <c r="Z3567" i="1"/>
  <c r="Z3563" i="1"/>
  <c r="Z3559" i="1"/>
  <c r="Z3556" i="1"/>
  <c r="Z3555" i="1"/>
  <c r="Z3553" i="1"/>
  <c r="Z3550" i="1"/>
  <c r="Z3549" i="1"/>
  <c r="Z3548" i="1"/>
  <c r="Z3547" i="1"/>
  <c r="Z3546" i="1"/>
  <c r="Z3544" i="1"/>
  <c r="Z3541" i="1"/>
  <c r="Z3536" i="1"/>
  <c r="Z3535" i="1"/>
  <c r="Z3534" i="1"/>
  <c r="Z3533" i="1"/>
  <c r="Z3531" i="1"/>
  <c r="Z3529" i="1"/>
  <c r="Z3528" i="1"/>
  <c r="Z3527" i="1"/>
  <c r="Z3526" i="1"/>
  <c r="Z3523" i="1"/>
  <c r="Z3520" i="1"/>
  <c r="Z3518" i="1"/>
  <c r="Z3517" i="1"/>
  <c r="Z3516" i="1"/>
  <c r="Z3515" i="1"/>
  <c r="Z3512" i="1"/>
  <c r="Z3511" i="1"/>
  <c r="Z3509" i="1"/>
  <c r="Z3508" i="1"/>
  <c r="Z3507" i="1"/>
  <c r="Z3506" i="1"/>
  <c r="Z3504" i="1"/>
  <c r="Z3502" i="1"/>
  <c r="Z3501" i="1"/>
  <c r="Z3499" i="1"/>
  <c r="Z3498" i="1"/>
  <c r="Z3496" i="1"/>
  <c r="Z3495" i="1"/>
  <c r="Z3494" i="1"/>
  <c r="Z3493" i="1"/>
  <c r="Z3492" i="1"/>
  <c r="Z3490" i="1"/>
  <c r="Z3488" i="1"/>
  <c r="Z3487" i="1"/>
  <c r="Z3486" i="1"/>
  <c r="Z3485" i="1"/>
  <c r="Z3482" i="1"/>
  <c r="Z3480" i="1"/>
  <c r="Z3479" i="1"/>
  <c r="Z3478" i="1"/>
  <c r="Z3475" i="1"/>
  <c r="Z3474" i="1"/>
  <c r="Z3472" i="1"/>
  <c r="Z3471" i="1"/>
  <c r="Z3470" i="1"/>
  <c r="Z3469" i="1"/>
  <c r="Z3468" i="1"/>
  <c r="Z3466" i="1"/>
  <c r="Z3464" i="1"/>
  <c r="Z3463" i="1"/>
  <c r="Z3460" i="1"/>
  <c r="Z3459" i="1"/>
  <c r="Z3458" i="1"/>
  <c r="Z3457" i="1"/>
  <c r="Z3454" i="1"/>
  <c r="Z3453" i="1"/>
  <c r="Z3451" i="1"/>
  <c r="Z3450" i="1"/>
  <c r="Z3449" i="1"/>
  <c r="Z3445" i="1"/>
  <c r="Z3444" i="1"/>
  <c r="Z3443" i="1"/>
  <c r="Z3442" i="1"/>
  <c r="Z3441" i="1"/>
  <c r="Z3439" i="1"/>
  <c r="Z3438" i="1"/>
  <c r="Z3437" i="1"/>
  <c r="Z3436" i="1"/>
  <c r="Z3435" i="1"/>
  <c r="Z3434" i="1"/>
  <c r="Z3433" i="1"/>
  <c r="Z3428" i="1"/>
  <c r="Z3427" i="1"/>
  <c r="Z3426" i="1"/>
  <c r="Z3425" i="1"/>
  <c r="Z3423" i="1"/>
  <c r="Z3420" i="1"/>
  <c r="Z3419" i="1"/>
  <c r="Z3417" i="1"/>
  <c r="Z3416" i="1"/>
  <c r="Z3415" i="1"/>
  <c r="Z3413" i="1"/>
  <c r="Z3412" i="1"/>
  <c r="Z3410" i="1"/>
  <c r="Z3408" i="1"/>
  <c r="Z3406" i="1"/>
  <c r="Z3404" i="1"/>
  <c r="Z3402" i="1"/>
  <c r="Z3400" i="1"/>
  <c r="Z3398" i="1"/>
  <c r="Z3395" i="1"/>
  <c r="Z3393" i="1"/>
  <c r="Z3392" i="1"/>
  <c r="Z3391" i="1"/>
  <c r="Z3389" i="1"/>
  <c r="Z3388" i="1"/>
  <c r="Z3387" i="1"/>
  <c r="Z3386" i="1"/>
  <c r="Z3385" i="1"/>
  <c r="Z3383" i="1"/>
  <c r="Z3382" i="1"/>
  <c r="Z3378" i="1"/>
  <c r="Z3374" i="1"/>
  <c r="Z3373" i="1"/>
  <c r="Z3372" i="1"/>
  <c r="Z3370" i="1"/>
  <c r="Z3368" i="1"/>
  <c r="Z3367" i="1"/>
  <c r="Z3365" i="1"/>
  <c r="Z3364" i="1"/>
  <c r="Z3363" i="1"/>
  <c r="Z3361" i="1"/>
  <c r="Z3360" i="1"/>
  <c r="Z3356" i="1"/>
  <c r="Z3351" i="1"/>
  <c r="Z3350" i="1"/>
  <c r="Z3348" i="1"/>
  <c r="Z3347" i="1"/>
  <c r="Z3346" i="1"/>
  <c r="Z3344" i="1"/>
  <c r="Z3342" i="1"/>
  <c r="Z3341" i="1"/>
  <c r="Z3340" i="1"/>
  <c r="Z3336" i="1"/>
  <c r="Z3335" i="1"/>
  <c r="Z3334" i="1"/>
  <c r="Z3333" i="1"/>
  <c r="Z3330" i="1"/>
  <c r="Z3328" i="1"/>
  <c r="Z3324" i="1"/>
  <c r="Z3323" i="1"/>
  <c r="Z3322" i="1"/>
  <c r="Z3319" i="1"/>
  <c r="Z3318" i="1"/>
  <c r="Z3315" i="1"/>
  <c r="Z3314" i="1"/>
  <c r="Z3313" i="1"/>
  <c r="Z3312" i="1"/>
  <c r="Z3310" i="1"/>
  <c r="Z3309" i="1"/>
  <c r="Z3308" i="1"/>
  <c r="Z3307" i="1"/>
  <c r="Z3306" i="1"/>
  <c r="Z3305" i="1"/>
  <c r="Z3303" i="1"/>
  <c r="Z3302" i="1"/>
  <c r="Z3301" i="1"/>
  <c r="Z3300" i="1"/>
  <c r="Z3293" i="1"/>
  <c r="Z3288" i="1"/>
  <c r="Z3287" i="1"/>
  <c r="Z3286" i="1"/>
  <c r="Z3284" i="1"/>
  <c r="Z3283" i="1"/>
  <c r="Z3282" i="1"/>
  <c r="Z3281" i="1"/>
  <c r="Z3277" i="1"/>
  <c r="Z3276" i="1"/>
  <c r="Z3275" i="1"/>
  <c r="Z3274" i="1"/>
  <c r="Z3270" i="1"/>
  <c r="Z3269" i="1"/>
  <c r="Z3268" i="1"/>
  <c r="Z3266" i="1"/>
  <c r="Z3265" i="1"/>
  <c r="Z3264" i="1"/>
  <c r="Z3263" i="1"/>
  <c r="Z3262" i="1"/>
  <c r="Z3261" i="1"/>
  <c r="Z3260" i="1"/>
  <c r="Z3258" i="1"/>
  <c r="Z3255" i="1"/>
  <c r="Z3253" i="1"/>
  <c r="Z3252" i="1"/>
  <c r="Z3251" i="1"/>
  <c r="Z3250" i="1"/>
  <c r="Z3248" i="1"/>
  <c r="Z3247" i="1"/>
  <c r="Z3245" i="1"/>
  <c r="Z3244" i="1"/>
  <c r="Z3243" i="1"/>
  <c r="Z3239" i="1"/>
  <c r="Z3238" i="1"/>
  <c r="Z3237" i="1"/>
  <c r="Z3235" i="1"/>
  <c r="Z3234" i="1"/>
  <c r="Z3233" i="1"/>
  <c r="Z3232" i="1"/>
  <c r="Z3231" i="1"/>
  <c r="Z3230" i="1"/>
  <c r="Z3227" i="1"/>
  <c r="Z3226" i="1"/>
  <c r="Z3225" i="1"/>
  <c r="Z3224" i="1"/>
  <c r="Z3222" i="1"/>
  <c r="Z3221" i="1"/>
  <c r="Z3219" i="1"/>
  <c r="Z3217" i="1"/>
  <c r="Z3214" i="1"/>
  <c r="Z3213" i="1"/>
  <c r="Z3212" i="1"/>
  <c r="Z3211" i="1"/>
  <c r="Z3210" i="1"/>
  <c r="Z3209" i="1"/>
  <c r="Z3208" i="1"/>
  <c r="Z3206" i="1"/>
  <c r="Z3205" i="1"/>
  <c r="Z3204" i="1"/>
  <c r="Z3202" i="1"/>
  <c r="Z3201" i="1"/>
  <c r="Z3198" i="1"/>
  <c r="Z3197" i="1"/>
  <c r="Z3196" i="1"/>
  <c r="Z3193" i="1"/>
  <c r="Z3189" i="1"/>
  <c r="Z3186" i="1"/>
  <c r="Z3185" i="1"/>
  <c r="Z3184" i="1"/>
  <c r="Z3181" i="1"/>
  <c r="Z3179" i="1"/>
  <c r="Z3178" i="1"/>
  <c r="Z3177" i="1"/>
  <c r="Z3176" i="1"/>
  <c r="Z3175" i="1"/>
  <c r="Z3174" i="1"/>
  <c r="Z3172" i="1"/>
  <c r="Z3171" i="1"/>
  <c r="Z3170" i="1"/>
  <c r="Z3169" i="1"/>
  <c r="Z3168" i="1"/>
  <c r="Z3167" i="1"/>
  <c r="Z3166" i="1"/>
  <c r="Z3165" i="1"/>
  <c r="Z3164" i="1"/>
  <c r="Z3162" i="1"/>
  <c r="Z3161" i="1"/>
  <c r="Z3160" i="1"/>
  <c r="Z3159" i="1"/>
  <c r="Z3158" i="1"/>
  <c r="Z3156" i="1"/>
  <c r="Z3155" i="1"/>
  <c r="Z3153" i="1"/>
  <c r="Z3152" i="1"/>
  <c r="Z3151" i="1"/>
  <c r="Z3150" i="1"/>
  <c r="Z3149" i="1"/>
  <c r="Z3147" i="1"/>
  <c r="Z3146" i="1"/>
  <c r="Z3139" i="1"/>
  <c r="Z3137" i="1"/>
  <c r="Z3134" i="1"/>
  <c r="Z3133" i="1"/>
  <c r="Z3132" i="1"/>
  <c r="Z3131" i="1"/>
  <c r="Z3130" i="1"/>
  <c r="Z3129" i="1"/>
  <c r="Z3128" i="1"/>
  <c r="Z3127" i="1"/>
  <c r="Z3126" i="1"/>
  <c r="Z3125" i="1"/>
  <c r="Z3124" i="1"/>
  <c r="Z3121" i="1"/>
  <c r="Z3118" i="1"/>
  <c r="Z3116" i="1"/>
  <c r="Z3115" i="1"/>
  <c r="Z3114" i="1"/>
  <c r="Z3113" i="1"/>
  <c r="Z3112" i="1"/>
  <c r="Z3111" i="1"/>
  <c r="Z3110" i="1"/>
  <c r="Z3109" i="1"/>
  <c r="Z3107" i="1"/>
  <c r="Z3105" i="1"/>
  <c r="Z3102" i="1"/>
  <c r="Z3101" i="1"/>
  <c r="Z3100" i="1"/>
  <c r="Z3098" i="1"/>
  <c r="Z3097" i="1"/>
  <c r="Z3096" i="1"/>
  <c r="Z3094" i="1"/>
  <c r="Z3093" i="1"/>
  <c r="Z3092" i="1"/>
  <c r="Z3091" i="1"/>
  <c r="Z3090" i="1"/>
  <c r="Z3089" i="1"/>
  <c r="Z3087" i="1"/>
  <c r="Z3086" i="1"/>
  <c r="Z3085" i="1"/>
  <c r="Z3084" i="1"/>
  <c r="Z3083" i="1"/>
  <c r="Z3082" i="1"/>
  <c r="Z3081" i="1"/>
  <c r="Z3080" i="1"/>
  <c r="Z3078" i="1"/>
  <c r="Z3077" i="1"/>
  <c r="Z3075" i="1"/>
  <c r="Z3074" i="1"/>
  <c r="Z3073" i="1"/>
  <c r="Z3071" i="1"/>
  <c r="Z3070" i="1"/>
  <c r="Z3067" i="1"/>
  <c r="Z3066" i="1"/>
  <c r="Z3065" i="1"/>
  <c r="Z3064" i="1"/>
  <c r="Z3063" i="1"/>
  <c r="Z3062" i="1"/>
  <c r="Z3061" i="1"/>
  <c r="Z3058" i="1"/>
  <c r="Z3057" i="1"/>
  <c r="Z3056" i="1"/>
  <c r="Z3055" i="1"/>
  <c r="Z3054" i="1"/>
  <c r="Z3052" i="1"/>
  <c r="Z3051" i="1"/>
  <c r="Z3050" i="1"/>
  <c r="Z3049" i="1"/>
  <c r="Z3048" i="1"/>
  <c r="Z3047" i="1"/>
  <c r="Z3046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6" i="1"/>
  <c r="Z3024" i="1"/>
  <c r="Z3023" i="1"/>
  <c r="Z3022" i="1"/>
  <c r="Z3021" i="1"/>
  <c r="Z3019" i="1"/>
  <c r="Z3018" i="1"/>
  <c r="Z3017" i="1"/>
  <c r="Z3016" i="1"/>
  <c r="Z3015" i="1"/>
  <c r="Z3014" i="1"/>
  <c r="Z3012" i="1"/>
  <c r="Z3011" i="1"/>
  <c r="Z3010" i="1"/>
  <c r="Z3009" i="1"/>
  <c r="Z3007" i="1"/>
  <c r="Z3006" i="1"/>
  <c r="Z3005" i="1"/>
  <c r="Z3004" i="1"/>
  <c r="Z3003" i="1"/>
  <c r="Z3002" i="1"/>
  <c r="Z3001" i="1"/>
  <c r="Z3000" i="1"/>
  <c r="Z2999" i="1"/>
  <c r="Z2998" i="1"/>
  <c r="Z2997" i="1"/>
  <c r="Z2995" i="1"/>
  <c r="Z2994" i="1"/>
  <c r="Z2993" i="1"/>
  <c r="Z2992" i="1"/>
  <c r="Z2991" i="1"/>
  <c r="Z2989" i="1"/>
  <c r="Z2986" i="1"/>
  <c r="Z2985" i="1"/>
  <c r="Z2982" i="1"/>
  <c r="Z2981" i="1"/>
  <c r="Z2980" i="1"/>
  <c r="Z2979" i="1"/>
  <c r="Z2977" i="1"/>
  <c r="Z2976" i="1"/>
  <c r="Z2975" i="1"/>
  <c r="Z2974" i="1"/>
  <c r="Z2973" i="1"/>
  <c r="Z2972" i="1"/>
  <c r="Z2970" i="1"/>
  <c r="Z2969" i="1"/>
  <c r="Z2968" i="1"/>
  <c r="Z2967" i="1"/>
  <c r="Z2966" i="1"/>
  <c r="Z2965" i="1"/>
  <c r="Z2964" i="1"/>
  <c r="Z2963" i="1"/>
  <c r="Z2962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7" i="1"/>
  <c r="Z2946" i="1"/>
  <c r="Z2945" i="1"/>
  <c r="Z2943" i="1"/>
  <c r="Z2942" i="1"/>
  <c r="Z2941" i="1"/>
  <c r="Z2940" i="1"/>
  <c r="Z2938" i="1"/>
  <c r="Z2937" i="1"/>
  <c r="Z2935" i="1"/>
  <c r="Z2931" i="1"/>
  <c r="Z2930" i="1"/>
  <c r="Z2929" i="1"/>
  <c r="Z2928" i="1"/>
  <c r="Z2927" i="1"/>
  <c r="Z2926" i="1"/>
  <c r="Z2925" i="1"/>
  <c r="Z2923" i="1"/>
  <c r="Z2921" i="1"/>
  <c r="Z2920" i="1"/>
  <c r="Z2919" i="1"/>
  <c r="Z2915" i="1"/>
  <c r="Z2914" i="1"/>
  <c r="Z2913" i="1"/>
  <c r="Z2911" i="1"/>
  <c r="Z2910" i="1"/>
  <c r="Z2909" i="1"/>
  <c r="Z2908" i="1"/>
  <c r="Z2907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5" i="1"/>
  <c r="Z2864" i="1"/>
  <c r="Z2862" i="1"/>
  <c r="Z2858" i="1"/>
  <c r="Z2857" i="1"/>
  <c r="Z2854" i="1"/>
  <c r="Z2852" i="1"/>
  <c r="Z2850" i="1"/>
  <c r="Z2849" i="1"/>
  <c r="Z2848" i="1"/>
  <c r="Z2847" i="1"/>
  <c r="Z2845" i="1"/>
  <c r="Z2841" i="1"/>
  <c r="Z2840" i="1"/>
  <c r="Z2838" i="1"/>
  <c r="Z2835" i="1"/>
  <c r="Z2833" i="1"/>
  <c r="Z2832" i="1"/>
  <c r="Z2829" i="1"/>
  <c r="Z2828" i="1"/>
  <c r="Z2826" i="1"/>
  <c r="Z2824" i="1"/>
  <c r="Z2820" i="1"/>
  <c r="Z2815" i="1"/>
  <c r="Z2812" i="1"/>
  <c r="Z2811" i="1"/>
  <c r="Z2810" i="1"/>
  <c r="Z2809" i="1"/>
  <c r="Z2805" i="1"/>
  <c r="Z2797" i="1"/>
  <c r="Z2794" i="1"/>
  <c r="Z2793" i="1"/>
  <c r="Z2792" i="1"/>
  <c r="Z2791" i="1"/>
  <c r="Z2790" i="1"/>
  <c r="Z2789" i="1"/>
  <c r="Z2787" i="1"/>
  <c r="Z2786" i="1"/>
  <c r="Z2784" i="1"/>
  <c r="Z2783" i="1"/>
  <c r="Z2781" i="1"/>
  <c r="Z2780" i="1"/>
  <c r="Z2779" i="1"/>
  <c r="Z2778" i="1"/>
  <c r="Z2777" i="1"/>
  <c r="Z2776" i="1"/>
  <c r="Z2774" i="1"/>
  <c r="Z2773" i="1"/>
  <c r="Z2772" i="1"/>
  <c r="Z2770" i="1"/>
  <c r="Z2768" i="1"/>
  <c r="Z2767" i="1"/>
  <c r="Z2766" i="1"/>
  <c r="Z2765" i="1"/>
  <c r="Z2764" i="1"/>
  <c r="Z2763" i="1"/>
  <c r="Z2759" i="1"/>
  <c r="Z2758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0" i="1"/>
  <c r="Z2739" i="1"/>
  <c r="Z2736" i="1"/>
  <c r="Z2735" i="1"/>
  <c r="Z2734" i="1"/>
  <c r="Z2733" i="1"/>
  <c r="Z2732" i="1"/>
  <c r="Z2731" i="1"/>
  <c r="Z2730" i="1"/>
  <c r="Z2729" i="1"/>
  <c r="Z2728" i="1"/>
  <c r="Z2725" i="1"/>
  <c r="Z2724" i="1"/>
  <c r="Z2722" i="1"/>
  <c r="Z2721" i="1"/>
  <c r="Z2720" i="1"/>
  <c r="Z2719" i="1"/>
  <c r="Z2717" i="1"/>
  <c r="Z2716" i="1"/>
  <c r="Z2715" i="1"/>
  <c r="Z2714" i="1"/>
  <c r="Z2712" i="1"/>
  <c r="Z2711" i="1"/>
  <c r="Z2709" i="1"/>
  <c r="Z2708" i="1"/>
  <c r="Z2707" i="1"/>
  <c r="Z2706" i="1"/>
  <c r="Z2704" i="1"/>
  <c r="Z2702" i="1"/>
  <c r="Z2700" i="1"/>
  <c r="Z2699" i="1"/>
  <c r="Z2698" i="1"/>
  <c r="Z2697" i="1"/>
  <c r="Z2696" i="1"/>
  <c r="Z2695" i="1"/>
  <c r="Z2694" i="1"/>
  <c r="Z2692" i="1"/>
  <c r="Z2691" i="1"/>
  <c r="Z2690" i="1"/>
  <c r="Z2689" i="1"/>
  <c r="Z2688" i="1"/>
  <c r="Z2687" i="1"/>
  <c r="Z2686" i="1"/>
  <c r="Z2685" i="1"/>
  <c r="Z2684" i="1"/>
  <c r="Z2683" i="1"/>
  <c r="Z2681" i="1"/>
  <c r="Z2679" i="1"/>
  <c r="Z2677" i="1"/>
  <c r="Z2676" i="1"/>
  <c r="Z2675" i="1"/>
  <c r="Z2674" i="1"/>
  <c r="Z2673" i="1"/>
  <c r="Z2671" i="1"/>
  <c r="Z2669" i="1"/>
  <c r="Z2668" i="1"/>
  <c r="Z2667" i="1"/>
  <c r="Z2666" i="1"/>
  <c r="Z2664" i="1"/>
  <c r="Z2663" i="1"/>
  <c r="Z2662" i="1"/>
  <c r="Z2661" i="1"/>
  <c r="Z2660" i="1"/>
  <c r="Z2659" i="1"/>
  <c r="Z2658" i="1"/>
  <c r="Z2657" i="1"/>
  <c r="Z2656" i="1"/>
  <c r="Z2655" i="1"/>
  <c r="Z2653" i="1"/>
  <c r="Z2652" i="1"/>
  <c r="Z2651" i="1"/>
  <c r="Z2650" i="1"/>
  <c r="Z2648" i="1"/>
  <c r="Z2646" i="1"/>
  <c r="Z2645" i="1"/>
  <c r="Z2643" i="1"/>
  <c r="Z2642" i="1"/>
  <c r="Z2640" i="1"/>
  <c r="Z2639" i="1"/>
  <c r="Z2638" i="1"/>
  <c r="Z2636" i="1"/>
  <c r="Z2635" i="1"/>
  <c r="Z2634" i="1"/>
  <c r="Z2633" i="1"/>
  <c r="Z2630" i="1"/>
  <c r="Z2629" i="1"/>
  <c r="Z2628" i="1"/>
  <c r="Z2626" i="1"/>
  <c r="Z2625" i="1"/>
  <c r="Z2623" i="1"/>
  <c r="Z2621" i="1"/>
  <c r="Z2620" i="1"/>
  <c r="Z2619" i="1"/>
  <c r="Z2618" i="1"/>
  <c r="Z2616" i="1"/>
  <c r="Z2615" i="1"/>
  <c r="Z2614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7" i="1"/>
  <c r="Z2596" i="1"/>
  <c r="Z2595" i="1"/>
  <c r="Z2594" i="1"/>
  <c r="Z2593" i="1"/>
  <c r="Z2590" i="1"/>
  <c r="Z2589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2" i="1"/>
  <c r="Z2571" i="1"/>
  <c r="Z2569" i="1"/>
  <c r="Z2568" i="1"/>
  <c r="Z2567" i="1"/>
  <c r="Z2565" i="1"/>
  <c r="Z2561" i="1"/>
  <c r="Z2558" i="1"/>
  <c r="Z2557" i="1"/>
  <c r="Z2556" i="1"/>
  <c r="Z2555" i="1"/>
  <c r="Z2554" i="1"/>
  <c r="Z2553" i="1"/>
  <c r="Z2552" i="1"/>
  <c r="Z2549" i="1"/>
  <c r="Z2548" i="1"/>
  <c r="Z2547" i="1"/>
  <c r="Z2546" i="1"/>
  <c r="Z2545" i="1"/>
  <c r="Z2544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29" i="1"/>
  <c r="Z2528" i="1"/>
  <c r="Z2527" i="1"/>
  <c r="Z2526" i="1"/>
  <c r="Z2525" i="1"/>
  <c r="Z2524" i="1"/>
  <c r="Z2523" i="1"/>
  <c r="Z2522" i="1"/>
  <c r="Z2521" i="1"/>
  <c r="Z2520" i="1"/>
  <c r="Z2518" i="1"/>
  <c r="Z2517" i="1"/>
  <c r="Z2516" i="1"/>
  <c r="Z2514" i="1"/>
  <c r="Z2512" i="1"/>
  <c r="Z2510" i="1"/>
  <c r="Z2509" i="1"/>
  <c r="Z2507" i="1"/>
  <c r="Z2506" i="1"/>
  <c r="Z2505" i="1"/>
  <c r="Z2504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1" i="1"/>
  <c r="Z2440" i="1"/>
  <c r="Z2439" i="1"/>
  <c r="Z2436" i="1"/>
  <c r="Z2435" i="1"/>
  <c r="Z2434" i="1"/>
  <c r="Z2433" i="1"/>
  <c r="Z2432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3" i="1"/>
  <c r="Z2411" i="1"/>
  <c r="Z2410" i="1"/>
  <c r="Z2409" i="1"/>
  <c r="Z2408" i="1"/>
  <c r="Z2407" i="1"/>
  <c r="Z2406" i="1"/>
  <c r="Z2404" i="1"/>
  <c r="Z2403" i="1"/>
  <c r="Z2400" i="1"/>
  <c r="Z2399" i="1"/>
  <c r="Z2397" i="1"/>
  <c r="Z2395" i="1"/>
  <c r="Z2394" i="1"/>
  <c r="Z2393" i="1"/>
  <c r="Z2390" i="1"/>
  <c r="Z2389" i="1"/>
  <c r="Z2387" i="1"/>
  <c r="Z2386" i="1"/>
  <c r="Z2384" i="1"/>
  <c r="Z2383" i="1"/>
  <c r="Z2382" i="1"/>
  <c r="Z2381" i="1"/>
  <c r="Z2380" i="1"/>
  <c r="Z2378" i="1"/>
  <c r="Z2377" i="1"/>
  <c r="Z2376" i="1"/>
  <c r="Z2373" i="1"/>
  <c r="Z2372" i="1"/>
  <c r="Z2371" i="1"/>
  <c r="Z2370" i="1"/>
  <c r="Z2369" i="1"/>
  <c r="Z2366" i="1"/>
  <c r="Z2365" i="1"/>
  <c r="Z2364" i="1"/>
  <c r="Z2361" i="1"/>
  <c r="Z2356" i="1"/>
  <c r="Z2355" i="1"/>
  <c r="Z2354" i="1"/>
  <c r="Z2350" i="1"/>
  <c r="Z2349" i="1"/>
  <c r="Z2348" i="1"/>
  <c r="Z2347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5" i="1"/>
  <c r="Z2324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79" i="1"/>
  <c r="Z2278" i="1"/>
  <c r="Z2276" i="1"/>
  <c r="Z2274" i="1"/>
  <c r="Z2273" i="1"/>
  <c r="Z2272" i="1"/>
  <c r="Z2271" i="1"/>
  <c r="Z2270" i="1"/>
  <c r="Z2269" i="1"/>
  <c r="Z2268" i="1"/>
  <c r="Z2266" i="1"/>
  <c r="Z2264" i="1"/>
  <c r="Z2262" i="1"/>
  <c r="Z2260" i="1"/>
  <c r="Z2257" i="1"/>
  <c r="Z2256" i="1"/>
  <c r="Z2255" i="1"/>
  <c r="Z2253" i="1"/>
  <c r="Z2252" i="1"/>
  <c r="Z2251" i="1"/>
  <c r="Z2249" i="1"/>
  <c r="Z2247" i="1"/>
  <c r="Z2246" i="1"/>
  <c r="Z2245" i="1"/>
  <c r="Z2244" i="1"/>
  <c r="Z2242" i="1"/>
  <c r="Z2241" i="1"/>
  <c r="Z2239" i="1"/>
  <c r="Z2238" i="1"/>
  <c r="Z2236" i="1"/>
  <c r="Z2234" i="1"/>
  <c r="Z2233" i="1"/>
  <c r="Z2232" i="1"/>
  <c r="Z2231" i="1"/>
  <c r="Z2228" i="1"/>
  <c r="Z2226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0" i="1"/>
  <c r="Z2209" i="1"/>
  <c r="Z2208" i="1"/>
  <c r="Z2207" i="1"/>
  <c r="Z2206" i="1"/>
  <c r="Z2204" i="1"/>
  <c r="Z2200" i="1"/>
  <c r="Z2199" i="1"/>
  <c r="Z2198" i="1"/>
  <c r="Z2197" i="1"/>
  <c r="Z2196" i="1"/>
  <c r="Z2195" i="1"/>
  <c r="Z2192" i="1"/>
  <c r="Z2189" i="1"/>
  <c r="Z2188" i="1"/>
  <c r="Z2186" i="1"/>
  <c r="Z2185" i="1"/>
  <c r="Z2183" i="1"/>
  <c r="Z2182" i="1"/>
  <c r="Z2181" i="1"/>
  <c r="Z2180" i="1"/>
  <c r="Z2179" i="1"/>
  <c r="Z2178" i="1"/>
  <c r="Z2177" i="1"/>
  <c r="Z2175" i="1"/>
  <c r="Z2174" i="1"/>
  <c r="Z2173" i="1"/>
  <c r="Z2172" i="1"/>
  <c r="Z2171" i="1"/>
  <c r="Z2170" i="1"/>
  <c r="Z2169" i="1"/>
  <c r="Z2168" i="1"/>
  <c r="Z2166" i="1"/>
  <c r="Z2165" i="1"/>
  <c r="Z2164" i="1"/>
  <c r="Z2163" i="1"/>
  <c r="Z2162" i="1"/>
  <c r="Z2161" i="1"/>
  <c r="Z2160" i="1"/>
  <c r="Z2159" i="1"/>
  <c r="Z2158" i="1"/>
  <c r="Z2156" i="1"/>
  <c r="Z2155" i="1"/>
  <c r="Z2154" i="1"/>
  <c r="Z2153" i="1"/>
  <c r="Z2151" i="1"/>
  <c r="Z2149" i="1"/>
  <c r="Z2148" i="1"/>
  <c r="Z2147" i="1"/>
  <c r="Z2146" i="1"/>
  <c r="Z2145" i="1"/>
  <c r="Z2143" i="1"/>
  <c r="Z2142" i="1"/>
  <c r="Z2141" i="1"/>
  <c r="Z2138" i="1"/>
  <c r="Z2137" i="1"/>
  <c r="Z2136" i="1"/>
  <c r="Z2135" i="1"/>
  <c r="Z2134" i="1"/>
  <c r="Z2133" i="1"/>
  <c r="Z2132" i="1"/>
  <c r="Z2131" i="1"/>
  <c r="Z2128" i="1"/>
  <c r="Z2127" i="1"/>
  <c r="Z2126" i="1"/>
  <c r="Z2125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79" i="1"/>
  <c r="Z2077" i="1"/>
  <c r="Z2076" i="1"/>
  <c r="Z2075" i="1"/>
  <c r="Z2074" i="1"/>
  <c r="Z2073" i="1"/>
  <c r="Z2071" i="1"/>
  <c r="Z2070" i="1"/>
  <c r="Z2068" i="1"/>
  <c r="Z2066" i="1"/>
  <c r="Z2063" i="1"/>
  <c r="Z2062" i="1"/>
  <c r="Z2061" i="1"/>
  <c r="Z2058" i="1"/>
  <c r="Z2057" i="1"/>
  <c r="Z2055" i="1"/>
  <c r="Z2054" i="1"/>
  <c r="Z2053" i="1"/>
  <c r="Z2052" i="1"/>
  <c r="Z2050" i="1"/>
  <c r="Z2048" i="1"/>
  <c r="Z2047" i="1"/>
  <c r="Z2046" i="1"/>
  <c r="Z2045" i="1"/>
  <c r="Z2044" i="1"/>
  <c r="Z2043" i="1"/>
  <c r="Z2042" i="1"/>
  <c r="Z2041" i="1"/>
  <c r="Z2039" i="1"/>
  <c r="Z2038" i="1"/>
  <c r="Z2037" i="1"/>
  <c r="Z2036" i="1"/>
  <c r="Z2035" i="1"/>
  <c r="Z2034" i="1"/>
  <c r="Z2031" i="1"/>
  <c r="Z2030" i="1"/>
  <c r="Z2029" i="1"/>
  <c r="Z2028" i="1"/>
  <c r="Z2026" i="1"/>
  <c r="Z2025" i="1"/>
  <c r="Z2024" i="1"/>
  <c r="Z2023" i="1"/>
  <c r="Z2022" i="1"/>
  <c r="Z2021" i="1"/>
  <c r="Z2019" i="1"/>
  <c r="Z2018" i="1"/>
  <c r="Z2017" i="1"/>
  <c r="Z2016" i="1"/>
  <c r="Z2015" i="1"/>
  <c r="Z2014" i="1"/>
  <c r="Z2012" i="1"/>
  <c r="Z2010" i="1"/>
  <c r="Z2009" i="1"/>
  <c r="Z2008" i="1"/>
  <c r="Z2007" i="1"/>
  <c r="Z2006" i="1"/>
  <c r="Z2005" i="1"/>
  <c r="Z2004" i="1"/>
  <c r="Z2000" i="1"/>
  <c r="Z1999" i="1"/>
  <c r="Z1998" i="1"/>
  <c r="Z1996" i="1"/>
  <c r="Z1994" i="1"/>
  <c r="Z1993" i="1"/>
  <c r="Z1992" i="1"/>
  <c r="Z1991" i="1"/>
  <c r="Z1990" i="1"/>
  <c r="Z1986" i="1"/>
  <c r="Z1985" i="1"/>
  <c r="Z1981" i="1"/>
  <c r="Z1980" i="1"/>
  <c r="Z1979" i="1"/>
  <c r="Z1977" i="1"/>
  <c r="Z1975" i="1"/>
  <c r="Z1974" i="1"/>
  <c r="Z1973" i="1"/>
  <c r="Z1972" i="1"/>
  <c r="Z1970" i="1"/>
  <c r="Z1969" i="1"/>
  <c r="Z1968" i="1"/>
  <c r="Z1967" i="1"/>
  <c r="Z1964" i="1"/>
  <c r="Z1963" i="1"/>
  <c r="Z1961" i="1"/>
  <c r="Z1960" i="1"/>
  <c r="Z1959" i="1"/>
  <c r="Z1958" i="1"/>
  <c r="Z1957" i="1"/>
  <c r="Z1956" i="1"/>
  <c r="Z1955" i="1"/>
  <c r="Z1953" i="1"/>
  <c r="Z1952" i="1"/>
  <c r="Z1950" i="1"/>
  <c r="Z1949" i="1"/>
  <c r="Z1948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1" i="1"/>
  <c r="Z1920" i="1"/>
  <c r="Z1918" i="1"/>
  <c r="Z1917" i="1"/>
  <c r="Z1916" i="1"/>
  <c r="Z1914" i="1"/>
  <c r="Z1911" i="1"/>
  <c r="Z1910" i="1"/>
  <c r="Z1909" i="1"/>
  <c r="Z1908" i="1"/>
  <c r="Z1907" i="1"/>
  <c r="Z1906" i="1"/>
  <c r="Z1905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8" i="1"/>
  <c r="Z1887" i="1"/>
  <c r="Z1886" i="1"/>
  <c r="Z1885" i="1"/>
  <c r="Z1884" i="1"/>
  <c r="Z1883" i="1"/>
  <c r="Z1879" i="1"/>
  <c r="Z1877" i="1"/>
  <c r="Z1876" i="1"/>
  <c r="Z1874" i="1"/>
  <c r="Z1873" i="1"/>
  <c r="Z1872" i="1"/>
  <c r="Z1871" i="1"/>
  <c r="Z1870" i="1"/>
  <c r="Z1869" i="1"/>
  <c r="Z1868" i="1"/>
  <c r="Z1866" i="1"/>
  <c r="Z1865" i="1"/>
  <c r="Z1864" i="1"/>
  <c r="Z1862" i="1"/>
  <c r="Z1861" i="1"/>
  <c r="Z1860" i="1"/>
  <c r="Z1859" i="1"/>
  <c r="Z1858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3" i="1"/>
  <c r="Z1822" i="1"/>
  <c r="Z1821" i="1"/>
  <c r="Z1820" i="1"/>
  <c r="Z1819" i="1"/>
  <c r="Z1817" i="1"/>
  <c r="Z1813" i="1"/>
  <c r="Z1812" i="1"/>
  <c r="Z1810" i="1"/>
  <c r="Z1809" i="1"/>
  <c r="Z1806" i="1"/>
  <c r="Z1805" i="1"/>
  <c r="Z1800" i="1"/>
  <c r="Z1799" i="1"/>
  <c r="Z1796" i="1"/>
  <c r="Z1794" i="1"/>
  <c r="Z1792" i="1"/>
  <c r="Z1791" i="1"/>
  <c r="Z1789" i="1"/>
  <c r="Z1787" i="1"/>
  <c r="Z1786" i="1"/>
  <c r="Z1785" i="1"/>
  <c r="Z1784" i="1"/>
  <c r="Z1783" i="1"/>
  <c r="Z1782" i="1"/>
  <c r="Z1781" i="1"/>
  <c r="Z1780" i="1"/>
  <c r="Z1777" i="1"/>
  <c r="Z1776" i="1"/>
  <c r="Z1775" i="1"/>
  <c r="Z1772" i="1"/>
  <c r="Z1771" i="1"/>
  <c r="Z1770" i="1"/>
  <c r="Z1769" i="1"/>
  <c r="Z1767" i="1"/>
  <c r="Z1765" i="1"/>
  <c r="Z1764" i="1"/>
  <c r="Z1762" i="1"/>
  <c r="Z1761" i="1"/>
  <c r="Z1760" i="1"/>
  <c r="Z1759" i="1"/>
  <c r="Z1758" i="1"/>
  <c r="Z1757" i="1"/>
  <c r="Z1753" i="1"/>
  <c r="Z1752" i="1"/>
  <c r="Z1748" i="1"/>
  <c r="Z1747" i="1"/>
  <c r="Z1745" i="1"/>
  <c r="Z1744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1" i="1"/>
  <c r="Z1710" i="1"/>
  <c r="Z1709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4" i="1"/>
  <c r="Z1693" i="1"/>
  <c r="Z1692" i="1"/>
  <c r="Z1691" i="1"/>
  <c r="Z1690" i="1"/>
  <c r="Z1689" i="1"/>
  <c r="Z1687" i="1"/>
  <c r="Z1686" i="1"/>
  <c r="Z1684" i="1"/>
  <c r="Z1683" i="1"/>
  <c r="Z1682" i="1"/>
  <c r="Z1681" i="1"/>
  <c r="Z1680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0" i="1"/>
  <c r="Z1599" i="1"/>
  <c r="Z1597" i="1"/>
  <c r="Z1596" i="1"/>
  <c r="Z1595" i="1"/>
  <c r="Z1594" i="1"/>
  <c r="Z1591" i="1"/>
  <c r="Z1590" i="1"/>
  <c r="Z1589" i="1"/>
  <c r="Z1588" i="1"/>
  <c r="Z1586" i="1"/>
  <c r="Z1584" i="1"/>
  <c r="Z1582" i="1"/>
  <c r="Z1581" i="1"/>
  <c r="Z1580" i="1"/>
  <c r="Z1579" i="1"/>
  <c r="Z1578" i="1"/>
  <c r="Z1577" i="1"/>
  <c r="Z1576" i="1"/>
  <c r="Z1572" i="1"/>
  <c r="Z1571" i="1"/>
  <c r="Z1570" i="1"/>
  <c r="Z1569" i="1"/>
  <c r="Z1568" i="1"/>
  <c r="Z1567" i="1"/>
  <c r="Z1566" i="1"/>
  <c r="Z1564" i="1"/>
  <c r="Z1563" i="1"/>
  <c r="Z1562" i="1"/>
  <c r="Z1561" i="1"/>
  <c r="Z1559" i="1"/>
  <c r="Z1557" i="1"/>
  <c r="Z1555" i="1"/>
  <c r="Z1554" i="1"/>
  <c r="Z1553" i="1"/>
  <c r="Z1551" i="1"/>
  <c r="Z1550" i="1"/>
  <c r="Z1549" i="1"/>
  <c r="Z1547" i="1"/>
  <c r="Z1546" i="1"/>
  <c r="Z1545" i="1"/>
  <c r="Z1543" i="1"/>
  <c r="Z1542" i="1"/>
  <c r="Z1541" i="1"/>
  <c r="Z1540" i="1"/>
  <c r="Z1538" i="1"/>
  <c r="Z1537" i="1"/>
  <c r="Z1536" i="1"/>
  <c r="Z1535" i="1"/>
  <c r="Z1533" i="1"/>
  <c r="Z1532" i="1"/>
  <c r="Z1531" i="1"/>
  <c r="Z1530" i="1"/>
  <c r="Z1529" i="1"/>
  <c r="Z1528" i="1"/>
  <c r="Z1527" i="1"/>
  <c r="Z1525" i="1"/>
  <c r="Z1524" i="1"/>
  <c r="Z1523" i="1"/>
  <c r="Z1522" i="1"/>
  <c r="Z1521" i="1"/>
  <c r="Z1520" i="1"/>
  <c r="Z1519" i="1"/>
  <c r="Z1518" i="1"/>
  <c r="Z1516" i="1"/>
  <c r="Z1514" i="1"/>
  <c r="Z1513" i="1"/>
  <c r="Z1510" i="1"/>
  <c r="Z1509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0" i="1"/>
  <c r="Z1459" i="1"/>
  <c r="Z1457" i="1"/>
  <c r="Z1454" i="1"/>
  <c r="Z1453" i="1"/>
  <c r="Z1452" i="1"/>
  <c r="Z1451" i="1"/>
  <c r="Z1449" i="1"/>
  <c r="Z1444" i="1"/>
  <c r="Z1439" i="1"/>
  <c r="Z1434" i="1"/>
  <c r="Z1433" i="1"/>
  <c r="Z1432" i="1"/>
  <c r="Z1431" i="1"/>
  <c r="Z1427" i="1"/>
  <c r="Z1426" i="1"/>
  <c r="Z1422" i="1"/>
  <c r="Z1421" i="1"/>
  <c r="Z1419" i="1"/>
  <c r="Z1418" i="1"/>
  <c r="Z1417" i="1"/>
  <c r="Z1416" i="1"/>
  <c r="Z1414" i="1"/>
  <c r="Z1411" i="1"/>
  <c r="Z1409" i="1"/>
  <c r="Z1407" i="1"/>
  <c r="Z1405" i="1"/>
  <c r="Z1403" i="1"/>
  <c r="Z1401" i="1"/>
  <c r="Z1400" i="1"/>
  <c r="Z1399" i="1"/>
  <c r="Z1398" i="1"/>
  <c r="Z1397" i="1"/>
  <c r="Z1396" i="1"/>
  <c r="Z1395" i="1"/>
  <c r="Z1394" i="1"/>
  <c r="Z1393" i="1"/>
  <c r="Z1392" i="1"/>
  <c r="Z1390" i="1"/>
  <c r="Z1389" i="1"/>
  <c r="Z1388" i="1"/>
  <c r="Z1386" i="1"/>
  <c r="Z1384" i="1"/>
  <c r="Z1383" i="1"/>
  <c r="Z1382" i="1"/>
  <c r="Z1381" i="1"/>
  <c r="Z1379" i="1"/>
  <c r="Z1376" i="1"/>
  <c r="Z1375" i="1"/>
  <c r="Z1374" i="1"/>
  <c r="Z1373" i="1"/>
  <c r="Z1372" i="1"/>
  <c r="Z1371" i="1"/>
  <c r="Z1370" i="1"/>
  <c r="Z1369" i="1"/>
  <c r="Z1368" i="1"/>
  <c r="Z1367" i="1"/>
  <c r="Z1365" i="1"/>
  <c r="Z1364" i="1"/>
  <c r="Z1362" i="1"/>
  <c r="Z1361" i="1"/>
  <c r="Z1360" i="1"/>
  <c r="Z1359" i="1"/>
  <c r="Z1358" i="1"/>
  <c r="Z1355" i="1"/>
  <c r="Z1354" i="1"/>
  <c r="Z1353" i="1"/>
  <c r="Z1352" i="1"/>
  <c r="Z1350" i="1"/>
  <c r="Z1349" i="1"/>
  <c r="Z1348" i="1"/>
  <c r="Z1347" i="1"/>
  <c r="Z1345" i="1"/>
  <c r="Z1344" i="1"/>
  <c r="Z1342" i="1"/>
  <c r="Z1341" i="1"/>
  <c r="Z1340" i="1"/>
  <c r="Z1339" i="1"/>
  <c r="Z1338" i="1"/>
  <c r="Z1337" i="1"/>
  <c r="Z1336" i="1"/>
  <c r="Z1333" i="1"/>
  <c r="Z1332" i="1"/>
  <c r="Z1331" i="1"/>
  <c r="Z1330" i="1"/>
  <c r="Z1329" i="1"/>
  <c r="Z1328" i="1"/>
  <c r="Z1327" i="1"/>
  <c r="Z1326" i="1"/>
  <c r="Z1325" i="1"/>
  <c r="Z1320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4" i="1"/>
  <c r="Z1303" i="1"/>
  <c r="Z1302" i="1"/>
  <c r="Z1301" i="1"/>
  <c r="Z1299" i="1"/>
  <c r="Z1295" i="1"/>
  <c r="Z1293" i="1"/>
  <c r="Z1292" i="1"/>
  <c r="Z1291" i="1"/>
  <c r="Z1290" i="1"/>
  <c r="Z1286" i="1"/>
  <c r="Z1285" i="1"/>
  <c r="Z1284" i="1"/>
  <c r="Z1283" i="1"/>
  <c r="Z1282" i="1"/>
  <c r="Z1281" i="1"/>
  <c r="Z1280" i="1"/>
  <c r="Z1279" i="1"/>
  <c r="Z1278" i="1"/>
  <c r="Z1277" i="1"/>
  <c r="Z1276" i="1"/>
  <c r="Z1274" i="1"/>
  <c r="Z1273" i="1"/>
  <c r="Z1272" i="1"/>
  <c r="Z1271" i="1"/>
  <c r="Z1270" i="1"/>
  <c r="Z1269" i="1"/>
  <c r="Z1268" i="1"/>
  <c r="Z1267" i="1"/>
  <c r="Z1266" i="1"/>
  <c r="Z1265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5" i="1"/>
  <c r="Z1234" i="1"/>
  <c r="Z1233" i="1"/>
  <c r="Z1232" i="1"/>
  <c r="Z1231" i="1"/>
  <c r="Z1230" i="1"/>
  <c r="Z1229" i="1"/>
  <c r="Z1228" i="1"/>
  <c r="Z1227" i="1"/>
  <c r="Z1226" i="1"/>
  <c r="Z1225" i="1"/>
  <c r="Z1221" i="1"/>
  <c r="Z1220" i="1"/>
  <c r="Z1219" i="1"/>
  <c r="Z1218" i="1"/>
  <c r="Z1217" i="1"/>
  <c r="Z1216" i="1"/>
  <c r="Z1214" i="1"/>
  <c r="Z1211" i="1"/>
  <c r="Z1210" i="1"/>
  <c r="Z1206" i="1"/>
  <c r="Z1205" i="1"/>
  <c r="Z1202" i="1"/>
  <c r="Z1200" i="1"/>
  <c r="Z1199" i="1"/>
  <c r="Z1195" i="1"/>
  <c r="Z1193" i="1"/>
  <c r="Z1192" i="1"/>
  <c r="Z1191" i="1"/>
  <c r="Z1189" i="1"/>
  <c r="Z1187" i="1"/>
  <c r="Z1185" i="1"/>
  <c r="Z1184" i="1"/>
  <c r="Z1183" i="1"/>
  <c r="Z1182" i="1"/>
  <c r="Z1180" i="1"/>
  <c r="Z1177" i="1"/>
  <c r="Z1176" i="1"/>
  <c r="Z1175" i="1"/>
  <c r="Z1174" i="1"/>
  <c r="Z1173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8" i="1"/>
  <c r="Z1147" i="1"/>
  <c r="Z1146" i="1"/>
  <c r="Z1145" i="1"/>
  <c r="Z1144" i="1"/>
  <c r="Z1141" i="1"/>
  <c r="Z1140" i="1"/>
  <c r="Z1139" i="1"/>
  <c r="Z1132" i="1"/>
  <c r="Z1131" i="1"/>
  <c r="Z1129" i="1"/>
  <c r="Z1128" i="1"/>
  <c r="Z1126" i="1"/>
  <c r="Z1125" i="1"/>
  <c r="Z1123" i="1"/>
  <c r="Z1122" i="1"/>
  <c r="Z1121" i="1"/>
  <c r="Z1118" i="1"/>
  <c r="Z1117" i="1"/>
  <c r="Z1114" i="1"/>
  <c r="Z1113" i="1"/>
  <c r="Z1112" i="1"/>
  <c r="Z1111" i="1"/>
  <c r="Z1110" i="1"/>
  <c r="Z1109" i="1"/>
  <c r="Z1108" i="1"/>
  <c r="Z1107" i="1"/>
  <c r="Z1105" i="1"/>
  <c r="Z1104" i="1"/>
  <c r="Z1103" i="1"/>
  <c r="Z1100" i="1"/>
  <c r="Z1099" i="1"/>
  <c r="Z1098" i="1"/>
  <c r="Z1097" i="1"/>
  <c r="Z1096" i="1"/>
  <c r="Z1094" i="1"/>
  <c r="Z1090" i="1"/>
  <c r="Z1089" i="1"/>
  <c r="Z1088" i="1"/>
  <c r="Z1086" i="1"/>
  <c r="Z1084" i="1"/>
  <c r="Z1083" i="1"/>
  <c r="Z1082" i="1"/>
  <c r="Z1080" i="1"/>
  <c r="Z1079" i="1"/>
  <c r="Z1078" i="1"/>
  <c r="Z1077" i="1"/>
  <c r="Z1076" i="1"/>
  <c r="Z1075" i="1"/>
  <c r="Z1074" i="1"/>
  <c r="Z1072" i="1"/>
  <c r="Z1071" i="1"/>
  <c r="Z1070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4" i="1"/>
  <c r="Z1033" i="1"/>
  <c r="Z1032" i="1"/>
  <c r="Z1029" i="1"/>
  <c r="Z1027" i="1"/>
  <c r="Z1024" i="1"/>
  <c r="Z1023" i="1"/>
  <c r="Z1021" i="1"/>
  <c r="Z1020" i="1"/>
  <c r="Z1019" i="1"/>
  <c r="Z1018" i="1"/>
  <c r="Z1016" i="1"/>
  <c r="Z1015" i="1"/>
  <c r="Z1014" i="1"/>
  <c r="Z1013" i="1"/>
  <c r="Z1012" i="1"/>
  <c r="Z1011" i="1"/>
  <c r="Z1009" i="1"/>
  <c r="Z1008" i="1"/>
  <c r="Z1007" i="1"/>
  <c r="Z1006" i="1"/>
  <c r="Z1004" i="1"/>
  <c r="Z1002" i="1"/>
  <c r="Z999" i="1"/>
  <c r="Z998" i="1"/>
  <c r="Z997" i="1"/>
  <c r="Z996" i="1"/>
  <c r="Z995" i="1"/>
  <c r="Z994" i="1"/>
  <c r="Z992" i="1"/>
  <c r="Z991" i="1"/>
  <c r="Z986" i="1"/>
  <c r="Z984" i="1"/>
  <c r="Z983" i="1"/>
  <c r="Z982" i="1"/>
  <c r="Z981" i="1"/>
  <c r="Z977" i="1"/>
  <c r="Z976" i="1"/>
  <c r="Z975" i="1"/>
  <c r="Z974" i="1"/>
  <c r="Z973" i="1"/>
  <c r="Z970" i="1"/>
  <c r="Z969" i="1"/>
  <c r="Z968" i="1"/>
  <c r="Z967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49" i="1"/>
  <c r="Z948" i="1"/>
  <c r="Z946" i="1"/>
  <c r="Z945" i="1"/>
  <c r="Z944" i="1"/>
  <c r="Z943" i="1"/>
  <c r="Z942" i="1"/>
  <c r="Z941" i="1"/>
  <c r="Z940" i="1"/>
  <c r="Z939" i="1"/>
  <c r="Z938" i="1"/>
  <c r="Z937" i="1"/>
  <c r="Z935" i="1"/>
  <c r="Z934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19" i="1"/>
  <c r="Z918" i="1"/>
  <c r="Z917" i="1"/>
  <c r="Z916" i="1"/>
  <c r="Z915" i="1"/>
  <c r="Z914" i="1"/>
  <c r="Z913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7" i="1"/>
  <c r="Z876" i="1"/>
  <c r="Z875" i="1"/>
  <c r="Z874" i="1"/>
  <c r="Z873" i="1"/>
  <c r="Z871" i="1"/>
  <c r="Z870" i="1"/>
  <c r="Z869" i="1"/>
  <c r="Z868" i="1"/>
  <c r="Z867" i="1"/>
  <c r="Z866" i="1"/>
  <c r="Z865" i="1"/>
  <c r="Z863" i="1"/>
  <c r="Z862" i="1"/>
  <c r="Z861" i="1"/>
  <c r="Z857" i="1"/>
  <c r="Z856" i="1"/>
  <c r="Z855" i="1"/>
  <c r="Z854" i="1"/>
  <c r="Z852" i="1"/>
  <c r="Z851" i="1"/>
  <c r="Z850" i="1"/>
  <c r="Z849" i="1"/>
  <c r="Z847" i="1"/>
  <c r="Z846" i="1"/>
  <c r="Z845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09" i="1"/>
  <c r="Z808" i="1"/>
  <c r="Z807" i="1"/>
  <c r="Z806" i="1"/>
  <c r="Z805" i="1"/>
  <c r="Z804" i="1"/>
  <c r="Z803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4" i="1"/>
  <c r="Z773" i="1"/>
  <c r="Z772" i="1"/>
  <c r="Z771" i="1"/>
  <c r="Z770" i="1"/>
  <c r="Z769" i="1"/>
  <c r="Z767" i="1"/>
  <c r="Z766" i="1"/>
  <c r="Z763" i="1"/>
  <c r="Z762" i="1"/>
  <c r="Z760" i="1"/>
  <c r="Z759" i="1"/>
  <c r="Z758" i="1"/>
  <c r="Z757" i="1"/>
  <c r="Z756" i="1"/>
  <c r="Z755" i="1"/>
  <c r="Z753" i="1"/>
  <c r="Z752" i="1"/>
  <c r="Z751" i="1"/>
  <c r="Z750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4" i="1"/>
  <c r="Z711" i="1"/>
  <c r="Z705" i="1"/>
  <c r="Z704" i="1"/>
  <c r="Z701" i="1"/>
  <c r="Z700" i="1"/>
  <c r="Z697" i="1"/>
  <c r="Z696" i="1"/>
  <c r="Z695" i="1"/>
  <c r="Z693" i="1"/>
  <c r="Z692" i="1"/>
  <c r="Z691" i="1"/>
  <c r="Z690" i="1"/>
  <c r="Z687" i="1"/>
  <c r="Z686" i="1"/>
  <c r="Z685" i="1"/>
  <c r="Z684" i="1"/>
  <c r="Z683" i="1"/>
  <c r="Z682" i="1"/>
  <c r="Z681" i="1"/>
  <c r="Z680" i="1"/>
  <c r="Z677" i="1"/>
  <c r="Z676" i="1"/>
  <c r="Z675" i="1"/>
  <c r="Z674" i="1"/>
  <c r="Z673" i="1"/>
  <c r="Z670" i="1"/>
  <c r="Z668" i="1"/>
  <c r="Z667" i="1"/>
  <c r="Z666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8" i="1"/>
  <c r="Z647" i="1"/>
  <c r="Z646" i="1"/>
  <c r="Z645" i="1"/>
  <c r="Z643" i="1"/>
  <c r="Z641" i="1"/>
  <c r="Z637" i="1"/>
  <c r="Z636" i="1"/>
  <c r="Z635" i="1"/>
  <c r="Z632" i="1"/>
  <c r="Z630" i="1"/>
  <c r="Z628" i="1"/>
  <c r="Z626" i="1"/>
  <c r="Z624" i="1"/>
  <c r="Z623" i="1"/>
  <c r="Z621" i="1"/>
  <c r="Z620" i="1"/>
  <c r="Z616" i="1"/>
  <c r="Z615" i="1"/>
  <c r="Z612" i="1"/>
  <c r="Z610" i="1"/>
  <c r="Z609" i="1"/>
  <c r="Z607" i="1"/>
  <c r="Z606" i="1"/>
  <c r="Z605" i="1"/>
  <c r="Z604" i="1"/>
  <c r="Z602" i="1"/>
  <c r="Z601" i="1"/>
  <c r="Z600" i="1"/>
  <c r="Z599" i="1"/>
  <c r="Z598" i="1"/>
  <c r="Z597" i="1"/>
  <c r="Z596" i="1"/>
  <c r="Z594" i="1"/>
  <c r="Z593" i="1"/>
  <c r="Z591" i="1"/>
  <c r="Z588" i="1"/>
  <c r="Z586" i="1"/>
  <c r="Z585" i="1"/>
  <c r="Z584" i="1"/>
  <c r="Z583" i="1"/>
  <c r="Z582" i="1"/>
  <c r="Z581" i="1"/>
  <c r="Z579" i="1"/>
  <c r="Z578" i="1"/>
  <c r="Z575" i="1"/>
  <c r="Z574" i="1"/>
  <c r="Z573" i="1"/>
  <c r="Z572" i="1"/>
  <c r="Z569" i="1"/>
  <c r="Z568" i="1"/>
  <c r="Z563" i="1"/>
  <c r="Z561" i="1"/>
  <c r="Z560" i="1"/>
  <c r="Z558" i="1"/>
  <c r="Z556" i="1"/>
  <c r="Z555" i="1"/>
  <c r="Z553" i="1"/>
  <c r="Z548" i="1"/>
  <c r="Z546" i="1"/>
  <c r="Z544" i="1"/>
  <c r="Z543" i="1"/>
  <c r="Z542" i="1"/>
  <c r="Z540" i="1"/>
  <c r="Z539" i="1"/>
  <c r="Z534" i="1"/>
  <c r="Z533" i="1"/>
  <c r="Z532" i="1"/>
  <c r="Z530" i="1"/>
  <c r="Z529" i="1"/>
  <c r="Z527" i="1"/>
  <c r="Z525" i="1"/>
  <c r="Z524" i="1"/>
  <c r="Z523" i="1"/>
  <c r="Z521" i="1"/>
  <c r="Z520" i="1"/>
  <c r="Z519" i="1"/>
  <c r="Z517" i="1"/>
  <c r="Z515" i="1"/>
  <c r="Z514" i="1"/>
  <c r="Z513" i="1"/>
  <c r="Z512" i="1"/>
  <c r="Z510" i="1"/>
  <c r="Z509" i="1"/>
  <c r="Z508" i="1"/>
  <c r="Z507" i="1"/>
  <c r="Z506" i="1"/>
  <c r="Z504" i="1"/>
  <c r="Z503" i="1"/>
  <c r="Z502" i="1"/>
  <c r="Z501" i="1"/>
  <c r="Z500" i="1"/>
  <c r="Z499" i="1"/>
  <c r="Z498" i="1"/>
  <c r="Z497" i="1"/>
  <c r="Z496" i="1"/>
  <c r="Z493" i="1"/>
  <c r="Z492" i="1"/>
  <c r="Z491" i="1"/>
  <c r="Z490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0" i="1"/>
  <c r="Z469" i="1"/>
  <c r="Z468" i="1"/>
  <c r="Z467" i="1"/>
  <c r="Z465" i="1"/>
  <c r="Z464" i="1"/>
  <c r="Z462" i="1"/>
  <c r="Z461" i="1"/>
  <c r="Z458" i="1"/>
  <c r="Z457" i="1"/>
  <c r="Z456" i="1"/>
  <c r="Z455" i="1"/>
  <c r="Z454" i="1"/>
  <c r="Z453" i="1"/>
  <c r="Z452" i="1"/>
  <c r="Z450" i="1"/>
  <c r="Z448" i="1"/>
  <c r="Z447" i="1"/>
  <c r="Z446" i="1"/>
  <c r="Z444" i="1"/>
  <c r="Z442" i="1"/>
  <c r="Z441" i="1"/>
  <c r="Z440" i="1"/>
  <c r="Z438" i="1"/>
  <c r="Z437" i="1"/>
  <c r="Z436" i="1"/>
  <c r="Z435" i="1"/>
  <c r="Z434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6" i="1"/>
  <c r="Z415" i="1"/>
  <c r="Z414" i="1"/>
  <c r="Z413" i="1"/>
  <c r="Z410" i="1"/>
  <c r="Z409" i="1"/>
  <c r="Z408" i="1"/>
  <c r="Z407" i="1"/>
  <c r="Z406" i="1"/>
  <c r="Z405" i="1"/>
  <c r="Z404" i="1"/>
  <c r="Z403" i="1"/>
  <c r="Z402" i="1"/>
  <c r="Z400" i="1"/>
  <c r="Z399" i="1"/>
  <c r="Z398" i="1"/>
  <c r="Z397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79" i="1"/>
  <c r="Z377" i="1"/>
  <c r="Z376" i="1"/>
  <c r="Z375" i="1"/>
  <c r="Z373" i="1"/>
  <c r="Z372" i="1"/>
  <c r="Z371" i="1"/>
  <c r="Z370" i="1"/>
  <c r="Z369" i="1"/>
  <c r="Z368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1" i="1"/>
  <c r="Z320" i="1"/>
  <c r="Z319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0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0" i="1"/>
  <c r="Z239" i="1"/>
  <c r="Z238" i="1"/>
  <c r="Z237" i="1"/>
  <c r="Z236" i="1"/>
  <c r="Z235" i="1"/>
  <c r="Z233" i="1"/>
  <c r="Z232" i="1"/>
  <c r="Z229" i="1"/>
  <c r="Z227" i="1"/>
  <c r="Z225" i="1"/>
  <c r="Z224" i="1"/>
  <c r="Z223" i="1"/>
  <c r="Z222" i="1"/>
  <c r="Z221" i="1"/>
  <c r="Z220" i="1"/>
  <c r="Z218" i="1"/>
  <c r="Z216" i="1"/>
  <c r="Z215" i="1"/>
  <c r="Z214" i="1"/>
  <c r="Z213" i="1"/>
  <c r="Z212" i="1"/>
  <c r="Z211" i="1"/>
  <c r="Z208" i="1"/>
  <c r="Z207" i="1"/>
  <c r="Z204" i="1"/>
  <c r="Z203" i="1"/>
  <c r="Z202" i="1"/>
  <c r="Z201" i="1"/>
  <c r="Z200" i="1"/>
  <c r="Z197" i="1"/>
  <c r="Z194" i="1"/>
  <c r="Z192" i="1"/>
  <c r="Z191" i="1"/>
  <c r="Z190" i="1"/>
  <c r="Z189" i="1"/>
  <c r="Z188" i="1"/>
  <c r="Z184" i="1"/>
  <c r="Z181" i="1"/>
  <c r="Z179" i="1"/>
  <c r="Z178" i="1"/>
  <c r="Z174" i="1"/>
  <c r="Z173" i="1"/>
  <c r="Z172" i="1"/>
  <c r="Z170" i="1"/>
  <c r="Z169" i="1"/>
  <c r="Z168" i="1"/>
  <c r="Z166" i="1"/>
  <c r="Z165" i="1"/>
  <c r="Z164" i="1"/>
  <c r="Z163" i="1"/>
  <c r="Z162" i="1"/>
  <c r="Z161" i="1"/>
  <c r="Z160" i="1"/>
  <c r="Z159" i="1"/>
  <c r="Z157" i="1"/>
  <c r="Z156" i="1"/>
  <c r="Z155" i="1"/>
  <c r="Z154" i="1"/>
  <c r="Z152" i="1"/>
  <c r="Z151" i="1"/>
  <c r="Z150" i="1"/>
  <c r="Z148" i="1"/>
  <c r="Z147" i="1"/>
  <c r="Z144" i="1"/>
  <c r="Z143" i="1"/>
  <c r="Z142" i="1"/>
  <c r="Z141" i="1"/>
  <c r="Z140" i="1"/>
  <c r="Z138" i="1"/>
  <c r="Z137" i="1"/>
  <c r="Z136" i="1"/>
  <c r="Z135" i="1"/>
  <c r="Z134" i="1"/>
  <c r="Z133" i="1"/>
  <c r="Z131" i="1"/>
  <c r="Z130" i="1"/>
  <c r="Z129" i="1"/>
  <c r="Z128" i="1"/>
  <c r="Z126" i="1"/>
  <c r="Z125" i="1"/>
  <c r="Z124" i="1"/>
  <c r="Z123" i="1"/>
  <c r="Z121" i="1"/>
  <c r="Z120" i="1"/>
  <c r="Z119" i="1"/>
  <c r="Z118" i="1"/>
  <c r="Z117" i="1"/>
  <c r="Z116" i="1"/>
  <c r="Z115" i="1"/>
  <c r="Z114" i="1"/>
  <c r="Z112" i="1"/>
  <c r="Z111" i="1"/>
  <c r="Z110" i="1"/>
  <c r="Z109" i="1"/>
  <c r="Z108" i="1"/>
  <c r="Z107" i="1"/>
  <c r="Z106" i="1"/>
  <c r="Z104" i="1"/>
  <c r="Z103" i="1"/>
  <c r="Z102" i="1"/>
  <c r="Z101" i="1"/>
  <c r="Z100" i="1"/>
  <c r="Z99" i="1"/>
  <c r="Z98" i="1"/>
  <c r="Z97" i="1"/>
  <c r="Z95" i="1"/>
  <c r="Z93" i="1"/>
  <c r="Z92" i="1"/>
  <c r="Z91" i="1"/>
  <c r="Z90" i="1"/>
  <c r="Z89" i="1"/>
  <c r="Z87" i="1"/>
  <c r="Z86" i="1"/>
  <c r="Z84" i="1"/>
  <c r="Z83" i="1"/>
  <c r="Z82" i="1"/>
  <c r="Z79" i="1"/>
  <c r="Z78" i="1"/>
  <c r="Z77" i="1"/>
  <c r="Z75" i="1"/>
  <c r="Z74" i="1"/>
  <c r="Z73" i="1"/>
  <c r="Z72" i="1"/>
  <c r="Z71" i="1"/>
  <c r="Z69" i="1"/>
  <c r="Z68" i="1"/>
  <c r="Z66" i="1"/>
  <c r="Z65" i="1"/>
  <c r="Z64" i="1"/>
  <c r="Z63" i="1"/>
  <c r="Z61" i="1"/>
  <c r="Z60" i="1"/>
  <c r="Z59" i="1"/>
  <c r="Z57" i="1"/>
  <c r="Z56" i="1"/>
  <c r="Z55" i="1"/>
  <c r="Z54" i="1"/>
  <c r="Z53" i="1"/>
  <c r="Z51" i="1"/>
  <c r="Z49" i="1"/>
  <c r="Z47" i="1"/>
  <c r="Z46" i="1"/>
  <c r="Z45" i="1"/>
  <c r="Z44" i="1"/>
  <c r="Z43" i="1"/>
  <c r="Z42" i="1"/>
  <c r="Z40" i="1"/>
  <c r="Z39" i="1"/>
  <c r="Z38" i="1"/>
  <c r="Z37" i="1"/>
  <c r="Z36" i="1"/>
  <c r="Z35" i="1"/>
  <c r="Z34" i="1"/>
  <c r="Z33" i="1"/>
  <c r="Z32" i="1"/>
  <c r="Z30" i="1"/>
  <c r="Z28" i="1"/>
  <c r="Z27" i="1"/>
  <c r="Z26" i="1"/>
  <c r="Z25" i="1"/>
  <c r="Z24" i="1"/>
  <c r="Z23" i="1"/>
  <c r="Z22" i="1"/>
  <c r="Z21" i="1"/>
  <c r="Z20" i="1"/>
  <c r="Z18" i="1"/>
  <c r="Z15" i="1"/>
  <c r="Z14" i="1"/>
  <c r="Z13" i="1"/>
  <c r="Z12" i="1"/>
  <c r="Z11" i="1"/>
  <c r="Z10" i="1"/>
  <c r="Z9" i="1"/>
  <c r="Z8" i="1"/>
  <c r="Z7" i="1"/>
  <c r="Z6" i="1"/>
  <c r="Z5" i="1"/>
  <c r="Z3" i="1"/>
  <c r="Y2" i="1"/>
  <c r="Y4115" i="1"/>
  <c r="Y4113" i="1"/>
  <c r="Y4110" i="1"/>
  <c r="Y4109" i="1"/>
  <c r="Y4108" i="1"/>
  <c r="Y4105" i="1"/>
  <c r="Y4104" i="1"/>
  <c r="Y4103" i="1"/>
  <c r="Y4102" i="1"/>
  <c r="Y4101" i="1"/>
  <c r="Y4100" i="1"/>
  <c r="Y4096" i="1"/>
  <c r="Y4094" i="1"/>
  <c r="Y4093" i="1"/>
  <c r="Y4092" i="1"/>
  <c r="Y4091" i="1"/>
  <c r="Y4089" i="1"/>
  <c r="Y4088" i="1"/>
  <c r="Y4087" i="1"/>
  <c r="Y4085" i="1"/>
  <c r="Y4084" i="1"/>
  <c r="Y4083" i="1"/>
  <c r="Y4082" i="1"/>
  <c r="Y4081" i="1"/>
  <c r="Y4079" i="1"/>
  <c r="Y4078" i="1"/>
  <c r="Y4075" i="1"/>
  <c r="Y4072" i="1"/>
  <c r="Y4070" i="1"/>
  <c r="Y4069" i="1"/>
  <c r="Y4068" i="1"/>
  <c r="Y4067" i="1"/>
  <c r="Y4064" i="1"/>
  <c r="Y4063" i="1"/>
  <c r="Y4060" i="1"/>
  <c r="Y4058" i="1"/>
  <c r="Y4056" i="1"/>
  <c r="Y4054" i="1"/>
  <c r="Y4053" i="1"/>
  <c r="Y4052" i="1"/>
  <c r="Y4051" i="1"/>
  <c r="Y4049" i="1"/>
  <c r="Y4048" i="1"/>
  <c r="Y4046" i="1"/>
  <c r="Y4044" i="1"/>
  <c r="Y4042" i="1"/>
  <c r="Y4041" i="1"/>
  <c r="Y4040" i="1"/>
  <c r="Y4039" i="1"/>
  <c r="Y4038" i="1"/>
  <c r="Y4037" i="1"/>
  <c r="Y4036" i="1"/>
  <c r="Y4034" i="1"/>
  <c r="Y4033" i="1"/>
  <c r="Y4032" i="1"/>
  <c r="Y4031" i="1"/>
  <c r="Y4030" i="1"/>
  <c r="Y4029" i="1"/>
  <c r="Y4028" i="1"/>
  <c r="Y4026" i="1"/>
  <c r="Y4025" i="1"/>
  <c r="Y4024" i="1"/>
  <c r="Y4023" i="1"/>
  <c r="Y4022" i="1"/>
  <c r="Y4021" i="1"/>
  <c r="Y4019" i="1"/>
  <c r="Y4017" i="1"/>
  <c r="Y4016" i="1"/>
  <c r="Y4015" i="1"/>
  <c r="Y4012" i="1"/>
  <c r="Y4009" i="1"/>
  <c r="Y4008" i="1"/>
  <c r="Y4007" i="1"/>
  <c r="Y4006" i="1"/>
  <c r="Y4005" i="1"/>
  <c r="Y4004" i="1"/>
  <c r="Y4002" i="1"/>
  <c r="Y4001" i="1"/>
  <c r="Y4000" i="1"/>
  <c r="Y3998" i="1"/>
  <c r="Y3996" i="1"/>
  <c r="Y3995" i="1"/>
  <c r="Y3994" i="1"/>
  <c r="Y3993" i="1"/>
  <c r="Y3991" i="1"/>
  <c r="Y3990" i="1"/>
  <c r="Y3987" i="1"/>
  <c r="Y3985" i="1"/>
  <c r="Y3983" i="1"/>
  <c r="Y3982" i="1"/>
  <c r="Y3980" i="1"/>
  <c r="Y3979" i="1"/>
  <c r="Y3978" i="1"/>
  <c r="Y3977" i="1"/>
  <c r="Y3975" i="1"/>
  <c r="Y3974" i="1"/>
  <c r="Y3973" i="1"/>
  <c r="Y3972" i="1"/>
  <c r="Y3971" i="1"/>
  <c r="Y3970" i="1"/>
  <c r="Y3969" i="1"/>
  <c r="Y3968" i="1"/>
  <c r="Y3967" i="1"/>
  <c r="Y3966" i="1"/>
  <c r="Y3962" i="1"/>
  <c r="Y3961" i="1"/>
  <c r="Y3960" i="1"/>
  <c r="Y3959" i="1"/>
  <c r="Y3958" i="1"/>
  <c r="Y3957" i="1"/>
  <c r="Y3955" i="1"/>
  <c r="Y3954" i="1"/>
  <c r="Y3952" i="1"/>
  <c r="Y3949" i="1"/>
  <c r="Y3948" i="1"/>
  <c r="Y3947" i="1"/>
  <c r="Y3946" i="1"/>
  <c r="Y3945" i="1"/>
  <c r="Y3944" i="1"/>
  <c r="Y3943" i="1"/>
  <c r="Y3942" i="1"/>
  <c r="Y3940" i="1"/>
  <c r="Y3939" i="1"/>
  <c r="Y3938" i="1"/>
  <c r="Y3936" i="1"/>
  <c r="Y3935" i="1"/>
  <c r="Y3934" i="1"/>
  <c r="Y3933" i="1"/>
  <c r="Y3931" i="1"/>
  <c r="Y3930" i="1"/>
  <c r="Y3927" i="1"/>
  <c r="Y3926" i="1"/>
  <c r="Y3924" i="1"/>
  <c r="Y3915" i="1"/>
  <c r="Y3914" i="1"/>
  <c r="Y3913" i="1"/>
  <c r="Y3912" i="1"/>
  <c r="Y3911" i="1"/>
  <c r="Y3910" i="1"/>
  <c r="Y3909" i="1"/>
  <c r="Y3906" i="1"/>
  <c r="Y3905" i="1"/>
  <c r="Y3903" i="1"/>
  <c r="Y3902" i="1"/>
  <c r="Y3901" i="1"/>
  <c r="Y3898" i="1"/>
  <c r="Y3897" i="1"/>
  <c r="Y3896" i="1"/>
  <c r="Y3895" i="1"/>
  <c r="Y3894" i="1"/>
  <c r="Y3893" i="1"/>
  <c r="Y3892" i="1"/>
  <c r="Y3891" i="1"/>
  <c r="Y3889" i="1"/>
  <c r="Y3887" i="1"/>
  <c r="Y3886" i="1"/>
  <c r="Y3883" i="1"/>
  <c r="Y3880" i="1"/>
  <c r="Y3879" i="1"/>
  <c r="Y3875" i="1"/>
  <c r="Y3874" i="1"/>
  <c r="Y3873" i="1"/>
  <c r="Y3872" i="1"/>
  <c r="Y3871" i="1"/>
  <c r="Y3869" i="1"/>
  <c r="Y3868" i="1"/>
  <c r="Y3866" i="1"/>
  <c r="Y3865" i="1"/>
  <c r="Y3864" i="1"/>
  <c r="Y3863" i="1"/>
  <c r="Y3862" i="1"/>
  <c r="Y3861" i="1"/>
  <c r="Y3859" i="1"/>
  <c r="Y3858" i="1"/>
  <c r="Y3857" i="1"/>
  <c r="Y3856" i="1"/>
  <c r="Y3855" i="1"/>
  <c r="Y3854" i="1"/>
  <c r="Y3852" i="1"/>
  <c r="Y3850" i="1"/>
  <c r="Y3849" i="1"/>
  <c r="Y3848" i="1"/>
  <c r="Y3847" i="1"/>
  <c r="Y3846" i="1"/>
  <c r="Y3845" i="1"/>
  <c r="Y3843" i="1"/>
  <c r="Y3841" i="1"/>
  <c r="Y3838" i="1"/>
  <c r="Y3834" i="1"/>
  <c r="Y3833" i="1"/>
  <c r="Y3832" i="1"/>
  <c r="Y3831" i="1"/>
  <c r="Y3830" i="1"/>
  <c r="Y3827" i="1"/>
  <c r="Y3825" i="1"/>
  <c r="Y3823" i="1"/>
  <c r="Y3821" i="1"/>
  <c r="Y3820" i="1"/>
  <c r="Y3819" i="1"/>
  <c r="Y3818" i="1"/>
  <c r="Y3816" i="1"/>
  <c r="Y3815" i="1"/>
  <c r="Y3812" i="1"/>
  <c r="Y3809" i="1"/>
  <c r="Y3807" i="1"/>
  <c r="Y3806" i="1"/>
  <c r="Y3805" i="1"/>
  <c r="Y3804" i="1"/>
  <c r="Y3803" i="1"/>
  <c r="Y3802" i="1"/>
  <c r="Y3801" i="1"/>
  <c r="Y3800" i="1"/>
  <c r="Y3799" i="1"/>
  <c r="Y3798" i="1"/>
  <c r="Y3795" i="1"/>
  <c r="Y3794" i="1"/>
  <c r="Y3793" i="1"/>
  <c r="Y3792" i="1"/>
  <c r="Y3790" i="1"/>
  <c r="Y3789" i="1"/>
  <c r="Y3788" i="1"/>
  <c r="Y3785" i="1"/>
  <c r="Y3783" i="1"/>
  <c r="Y3782" i="1"/>
  <c r="Y3781" i="1"/>
  <c r="Y3780" i="1"/>
  <c r="Y3779" i="1"/>
  <c r="Y3778" i="1"/>
  <c r="Y3777" i="1"/>
  <c r="Y3775" i="1"/>
  <c r="Y3774" i="1"/>
  <c r="Y3773" i="1"/>
  <c r="Y3771" i="1"/>
  <c r="Y3770" i="1"/>
  <c r="Y3769" i="1"/>
  <c r="Y3768" i="1"/>
  <c r="Y3767" i="1"/>
  <c r="Y3766" i="1"/>
  <c r="Y3765" i="1"/>
  <c r="Y3762" i="1"/>
  <c r="Y3761" i="1"/>
  <c r="Y3760" i="1"/>
  <c r="Y3759" i="1"/>
  <c r="Y3758" i="1"/>
  <c r="Y3756" i="1"/>
  <c r="Y3755" i="1"/>
  <c r="Y3753" i="1"/>
  <c r="Y3752" i="1"/>
  <c r="Y3751" i="1"/>
  <c r="Y3750" i="1"/>
  <c r="Y3748" i="1"/>
  <c r="Y3747" i="1"/>
  <c r="Y3746" i="1"/>
  <c r="Y3745" i="1"/>
  <c r="Y3744" i="1"/>
  <c r="Y3743" i="1"/>
  <c r="Y3742" i="1"/>
  <c r="Y3739" i="1"/>
  <c r="Y3736" i="1"/>
  <c r="Y3735" i="1"/>
  <c r="Y3733" i="1"/>
  <c r="Y3732" i="1"/>
  <c r="Y3731" i="1"/>
  <c r="Y3730" i="1"/>
  <c r="Y3729" i="1"/>
  <c r="Y3728" i="1"/>
  <c r="Y3723" i="1"/>
  <c r="Y3722" i="1"/>
  <c r="Y3718" i="1"/>
  <c r="Y3716" i="1"/>
  <c r="Y3715" i="1"/>
  <c r="Y3714" i="1"/>
  <c r="Y3713" i="1"/>
  <c r="Y3712" i="1"/>
  <c r="Y3710" i="1"/>
  <c r="Y3709" i="1"/>
  <c r="Y3708" i="1"/>
  <c r="Y3707" i="1"/>
  <c r="Y3705" i="1"/>
  <c r="Y3702" i="1"/>
  <c r="Y3701" i="1"/>
  <c r="Y3700" i="1"/>
  <c r="Y3697" i="1"/>
  <c r="Y3696" i="1"/>
  <c r="Y3694" i="1"/>
  <c r="Y3693" i="1"/>
  <c r="Y3692" i="1"/>
  <c r="Y3691" i="1"/>
  <c r="Y3689" i="1"/>
  <c r="Y3688" i="1"/>
  <c r="Y3687" i="1"/>
  <c r="Y3686" i="1"/>
  <c r="Y3685" i="1"/>
  <c r="Y3684" i="1"/>
  <c r="Y3683" i="1"/>
  <c r="Y3682" i="1"/>
  <c r="Y3681" i="1"/>
  <c r="Y3679" i="1"/>
  <c r="Y3678" i="1"/>
  <c r="Y3673" i="1"/>
  <c r="Y3670" i="1"/>
  <c r="Y3668" i="1"/>
  <c r="Y3666" i="1"/>
  <c r="Y3663" i="1"/>
  <c r="Y3661" i="1"/>
  <c r="Y3660" i="1"/>
  <c r="Y3657" i="1"/>
  <c r="Y3653" i="1"/>
  <c r="Y3650" i="1"/>
  <c r="Y3648" i="1"/>
  <c r="Y3646" i="1"/>
  <c r="Y3645" i="1"/>
  <c r="Y3643" i="1"/>
  <c r="Y3642" i="1"/>
  <c r="Y3641" i="1"/>
  <c r="Y3639" i="1"/>
  <c r="Y3638" i="1"/>
  <c r="Y3637" i="1"/>
  <c r="Y3635" i="1"/>
  <c r="Y3633" i="1"/>
  <c r="Y3631" i="1"/>
  <c r="Y3630" i="1"/>
  <c r="Y3629" i="1"/>
  <c r="Y3626" i="1"/>
  <c r="Y3625" i="1"/>
  <c r="Y3624" i="1"/>
  <c r="Y3623" i="1"/>
  <c r="Y3622" i="1"/>
  <c r="Y3621" i="1"/>
  <c r="Y3616" i="1"/>
  <c r="Y3615" i="1"/>
  <c r="Y3606" i="1"/>
  <c r="Y3605" i="1"/>
  <c r="Y3604" i="1"/>
  <c r="Y3602" i="1"/>
  <c r="Y3601" i="1"/>
  <c r="Y3600" i="1"/>
  <c r="Y3599" i="1"/>
  <c r="Y3597" i="1"/>
  <c r="Y3596" i="1"/>
  <c r="Y3595" i="1"/>
  <c r="Y3594" i="1"/>
  <c r="Y3593" i="1"/>
  <c r="Y3591" i="1"/>
  <c r="Y3588" i="1"/>
  <c r="Y3587" i="1"/>
  <c r="Y3585" i="1"/>
  <c r="Y3584" i="1"/>
  <c r="Y3582" i="1"/>
  <c r="Y3579" i="1"/>
  <c r="Y3578" i="1"/>
  <c r="Y3577" i="1"/>
  <c r="Y3576" i="1"/>
  <c r="Y3572" i="1"/>
  <c r="Y3571" i="1"/>
  <c r="Y3570" i="1"/>
  <c r="Y3567" i="1"/>
  <c r="Y3563" i="1"/>
  <c r="Y3559" i="1"/>
  <c r="Y3556" i="1"/>
  <c r="Y3555" i="1"/>
  <c r="Y3553" i="1"/>
  <c r="Y3550" i="1"/>
  <c r="Y3549" i="1"/>
  <c r="Y3548" i="1"/>
  <c r="Y3547" i="1"/>
  <c r="Y3546" i="1"/>
  <c r="Y3544" i="1"/>
  <c r="Y3541" i="1"/>
  <c r="Y3536" i="1"/>
  <c r="Y3535" i="1"/>
  <c r="Y3534" i="1"/>
  <c r="Y3533" i="1"/>
  <c r="Y3531" i="1"/>
  <c r="Y3529" i="1"/>
  <c r="Y3528" i="1"/>
  <c r="Y3527" i="1"/>
  <c r="Y3526" i="1"/>
  <c r="Y3523" i="1"/>
  <c r="Y3520" i="1"/>
  <c r="Y3518" i="1"/>
  <c r="Y3517" i="1"/>
  <c r="Y3516" i="1"/>
  <c r="Y3515" i="1"/>
  <c r="Y3512" i="1"/>
  <c r="Y3511" i="1"/>
  <c r="Y3509" i="1"/>
  <c r="Y3508" i="1"/>
  <c r="Y3507" i="1"/>
  <c r="Y3506" i="1"/>
  <c r="Y3504" i="1"/>
  <c r="Y3502" i="1"/>
  <c r="Y3501" i="1"/>
  <c r="Y3499" i="1"/>
  <c r="Y3498" i="1"/>
  <c r="Y3496" i="1"/>
  <c r="Y3495" i="1"/>
  <c r="Y3494" i="1"/>
  <c r="Y3493" i="1"/>
  <c r="Y3492" i="1"/>
  <c r="Y3490" i="1"/>
  <c r="Y3488" i="1"/>
  <c r="Y3487" i="1"/>
  <c r="Y3486" i="1"/>
  <c r="Y3485" i="1"/>
  <c r="Y3482" i="1"/>
  <c r="Y3480" i="1"/>
  <c r="Y3479" i="1"/>
  <c r="Y3478" i="1"/>
  <c r="Y3475" i="1"/>
  <c r="Y3474" i="1"/>
  <c r="Y3472" i="1"/>
  <c r="Y3471" i="1"/>
  <c r="Y3470" i="1"/>
  <c r="Y3469" i="1"/>
  <c r="Y3468" i="1"/>
  <c r="Y3466" i="1"/>
  <c r="Y3464" i="1"/>
  <c r="Y3463" i="1"/>
  <c r="Y3460" i="1"/>
  <c r="Y3459" i="1"/>
  <c r="Y3458" i="1"/>
  <c r="Y3457" i="1"/>
  <c r="Y3454" i="1"/>
  <c r="Y3453" i="1"/>
  <c r="Y3451" i="1"/>
  <c r="Y3450" i="1"/>
  <c r="Y3449" i="1"/>
  <c r="Y3445" i="1"/>
  <c r="Y3444" i="1"/>
  <c r="Y3443" i="1"/>
  <c r="Y3442" i="1"/>
  <c r="Y3441" i="1"/>
  <c r="Y3439" i="1"/>
  <c r="Y3438" i="1"/>
  <c r="Y3437" i="1"/>
  <c r="Y3436" i="1"/>
  <c r="Y3435" i="1"/>
  <c r="Y3434" i="1"/>
  <c r="Y3433" i="1"/>
  <c r="Y3428" i="1"/>
  <c r="Y3427" i="1"/>
  <c r="Y3426" i="1"/>
  <c r="Y3425" i="1"/>
  <c r="Y3423" i="1"/>
  <c r="Y3420" i="1"/>
  <c r="Y3419" i="1"/>
  <c r="Y3417" i="1"/>
  <c r="Y3416" i="1"/>
  <c r="Y3415" i="1"/>
  <c r="Y3413" i="1"/>
  <c r="Y3412" i="1"/>
  <c r="Y3410" i="1"/>
  <c r="Y3408" i="1"/>
  <c r="Y3406" i="1"/>
  <c r="Y3404" i="1"/>
  <c r="Y3402" i="1"/>
  <c r="Y3400" i="1"/>
  <c r="Y3398" i="1"/>
  <c r="Y3395" i="1"/>
  <c r="Y3393" i="1"/>
  <c r="Y3392" i="1"/>
  <c r="Y3391" i="1"/>
  <c r="Y3389" i="1"/>
  <c r="Y3388" i="1"/>
  <c r="Y3387" i="1"/>
  <c r="Y3386" i="1"/>
  <c r="Y3385" i="1"/>
  <c r="Y3383" i="1"/>
  <c r="Y3382" i="1"/>
  <c r="Y3378" i="1"/>
  <c r="Y3374" i="1"/>
  <c r="Y3373" i="1"/>
  <c r="Y3372" i="1"/>
  <c r="Y3370" i="1"/>
  <c r="Y3368" i="1"/>
  <c r="Y3367" i="1"/>
  <c r="Y3365" i="1"/>
  <c r="Y3364" i="1"/>
  <c r="Y3363" i="1"/>
  <c r="Y3361" i="1"/>
  <c r="Y3360" i="1"/>
  <c r="Y3356" i="1"/>
  <c r="Y3351" i="1"/>
  <c r="Y3350" i="1"/>
  <c r="Y3348" i="1"/>
  <c r="Y3347" i="1"/>
  <c r="Y3346" i="1"/>
  <c r="Y3344" i="1"/>
  <c r="Y3342" i="1"/>
  <c r="Y3341" i="1"/>
  <c r="Y3340" i="1"/>
  <c r="Y3336" i="1"/>
  <c r="Y3335" i="1"/>
  <c r="Y3334" i="1"/>
  <c r="Y3333" i="1"/>
  <c r="Y3330" i="1"/>
  <c r="Y3328" i="1"/>
  <c r="Y3324" i="1"/>
  <c r="Y3323" i="1"/>
  <c r="Y3322" i="1"/>
  <c r="Y3319" i="1"/>
  <c r="Y3318" i="1"/>
  <c r="Y3315" i="1"/>
  <c r="Y3314" i="1"/>
  <c r="Y3313" i="1"/>
  <c r="Y3312" i="1"/>
  <c r="Y3310" i="1"/>
  <c r="Y3309" i="1"/>
  <c r="Y3308" i="1"/>
  <c r="Y3307" i="1"/>
  <c r="Y3306" i="1"/>
  <c r="Y3305" i="1"/>
  <c r="Y3303" i="1"/>
  <c r="Y3302" i="1"/>
  <c r="Y3301" i="1"/>
  <c r="Y3300" i="1"/>
  <c r="Y3293" i="1"/>
  <c r="Y3288" i="1"/>
  <c r="Y3287" i="1"/>
  <c r="Y3286" i="1"/>
  <c r="Y3284" i="1"/>
  <c r="Y3283" i="1"/>
  <c r="Y3282" i="1"/>
  <c r="Y3281" i="1"/>
  <c r="Y3277" i="1"/>
  <c r="Y3276" i="1"/>
  <c r="Y3275" i="1"/>
  <c r="Y3274" i="1"/>
  <c r="Y3270" i="1"/>
  <c r="Y3269" i="1"/>
  <c r="Y3268" i="1"/>
  <c r="Y3266" i="1"/>
  <c r="Y3265" i="1"/>
  <c r="Y3264" i="1"/>
  <c r="Y3263" i="1"/>
  <c r="Y3262" i="1"/>
  <c r="Y3261" i="1"/>
  <c r="Y3260" i="1"/>
  <c r="Y3258" i="1"/>
  <c r="Y3255" i="1"/>
  <c r="Y3253" i="1"/>
  <c r="Y3252" i="1"/>
  <c r="Y3251" i="1"/>
  <c r="Y3250" i="1"/>
  <c r="Y3248" i="1"/>
  <c r="Y3247" i="1"/>
  <c r="Y3245" i="1"/>
  <c r="Y3244" i="1"/>
  <c r="Y3243" i="1"/>
  <c r="Y3239" i="1"/>
  <c r="Y3238" i="1"/>
  <c r="Y3237" i="1"/>
  <c r="Y3235" i="1"/>
  <c r="Y3234" i="1"/>
  <c r="Y3233" i="1"/>
  <c r="Y3232" i="1"/>
  <c r="Y3231" i="1"/>
  <c r="Y3230" i="1"/>
  <c r="Y3227" i="1"/>
  <c r="Y3226" i="1"/>
  <c r="Y3225" i="1"/>
  <c r="Y3224" i="1"/>
  <c r="Y3222" i="1"/>
  <c r="Y3221" i="1"/>
  <c r="Y3219" i="1"/>
  <c r="Y3217" i="1"/>
  <c r="Y3214" i="1"/>
  <c r="Y3213" i="1"/>
  <c r="Y3212" i="1"/>
  <c r="Y3211" i="1"/>
  <c r="Y3210" i="1"/>
  <c r="Y3209" i="1"/>
  <c r="Y3208" i="1"/>
  <c r="Y3206" i="1"/>
  <c r="Y3205" i="1"/>
  <c r="Y3204" i="1"/>
  <c r="Y3202" i="1"/>
  <c r="Y3201" i="1"/>
  <c r="Y3198" i="1"/>
  <c r="Y3197" i="1"/>
  <c r="Y3196" i="1"/>
  <c r="Y3193" i="1"/>
  <c r="Y3189" i="1"/>
  <c r="Y3186" i="1"/>
  <c r="Y3185" i="1"/>
  <c r="Y3184" i="1"/>
  <c r="Y3181" i="1"/>
  <c r="Y3179" i="1"/>
  <c r="Y3178" i="1"/>
  <c r="Y3177" i="1"/>
  <c r="Y3176" i="1"/>
  <c r="Y3175" i="1"/>
  <c r="Y3174" i="1"/>
  <c r="Y3172" i="1"/>
  <c r="Y3171" i="1"/>
  <c r="Y3170" i="1"/>
  <c r="Y3169" i="1"/>
  <c r="Y3168" i="1"/>
  <c r="Y3167" i="1"/>
  <c r="Y3166" i="1"/>
  <c r="Y3165" i="1"/>
  <c r="Y3164" i="1"/>
  <c r="Y3162" i="1"/>
  <c r="Y3161" i="1"/>
  <c r="Y3160" i="1"/>
  <c r="Y3159" i="1"/>
  <c r="Y3158" i="1"/>
  <c r="Y3156" i="1"/>
  <c r="Y3155" i="1"/>
  <c r="Y3153" i="1"/>
  <c r="Y3152" i="1"/>
  <c r="Y3151" i="1"/>
  <c r="Y3150" i="1"/>
  <c r="Y3149" i="1"/>
  <c r="Y3147" i="1"/>
  <c r="Y3146" i="1"/>
  <c r="Y3139" i="1"/>
  <c r="Y3137" i="1"/>
  <c r="Y3134" i="1"/>
  <c r="Y3133" i="1"/>
  <c r="Y3132" i="1"/>
  <c r="Y3131" i="1"/>
  <c r="Y3130" i="1"/>
  <c r="Y3129" i="1"/>
  <c r="Y3128" i="1"/>
  <c r="Y3127" i="1"/>
  <c r="Y3126" i="1"/>
  <c r="Y3125" i="1"/>
  <c r="Y3124" i="1"/>
  <c r="Y3121" i="1"/>
  <c r="Y3118" i="1"/>
  <c r="Y3116" i="1"/>
  <c r="Y3115" i="1"/>
  <c r="Y3114" i="1"/>
  <c r="Y3113" i="1"/>
  <c r="Y3112" i="1"/>
  <c r="Y3111" i="1"/>
  <c r="Y3110" i="1"/>
  <c r="Y3109" i="1"/>
  <c r="Y3107" i="1"/>
  <c r="Y3105" i="1"/>
  <c r="Y3102" i="1"/>
  <c r="Y3101" i="1"/>
  <c r="Y3100" i="1"/>
  <c r="Y3098" i="1"/>
  <c r="Y3097" i="1"/>
  <c r="Y3096" i="1"/>
  <c r="Y3094" i="1"/>
  <c r="Y3093" i="1"/>
  <c r="Y3092" i="1"/>
  <c r="Y3091" i="1"/>
  <c r="Y3090" i="1"/>
  <c r="Y3089" i="1"/>
  <c r="Y3087" i="1"/>
  <c r="Y3086" i="1"/>
  <c r="Y3085" i="1"/>
  <c r="Y3084" i="1"/>
  <c r="Y3083" i="1"/>
  <c r="Y3082" i="1"/>
  <c r="Y3081" i="1"/>
  <c r="Y3080" i="1"/>
  <c r="Y3078" i="1"/>
  <c r="Y3077" i="1"/>
  <c r="Y3075" i="1"/>
  <c r="Y3074" i="1"/>
  <c r="Y3073" i="1"/>
  <c r="Y3071" i="1"/>
  <c r="Y3070" i="1"/>
  <c r="Y3067" i="1"/>
  <c r="Y3066" i="1"/>
  <c r="Y3065" i="1"/>
  <c r="Y3064" i="1"/>
  <c r="Y3063" i="1"/>
  <c r="Y3062" i="1"/>
  <c r="Y3061" i="1"/>
  <c r="Y3058" i="1"/>
  <c r="Y3057" i="1"/>
  <c r="Y3056" i="1"/>
  <c r="Y3055" i="1"/>
  <c r="Y3054" i="1"/>
  <c r="Y3052" i="1"/>
  <c r="Y3051" i="1"/>
  <c r="Y3050" i="1"/>
  <c r="Y3049" i="1"/>
  <c r="Y3048" i="1"/>
  <c r="Y3047" i="1"/>
  <c r="Y3046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6" i="1"/>
  <c r="Y3024" i="1"/>
  <c r="Y3023" i="1"/>
  <c r="Y3022" i="1"/>
  <c r="Y3021" i="1"/>
  <c r="Y3019" i="1"/>
  <c r="Y3018" i="1"/>
  <c r="Y3017" i="1"/>
  <c r="Y3016" i="1"/>
  <c r="Y3015" i="1"/>
  <c r="Y3014" i="1"/>
  <c r="Y3012" i="1"/>
  <c r="Y3011" i="1"/>
  <c r="Y3010" i="1"/>
  <c r="Y3009" i="1"/>
  <c r="Y3007" i="1"/>
  <c r="Y3006" i="1"/>
  <c r="Y3005" i="1"/>
  <c r="Y3004" i="1"/>
  <c r="Y3003" i="1"/>
  <c r="Y3002" i="1"/>
  <c r="Y3001" i="1"/>
  <c r="Y3000" i="1"/>
  <c r="Y2999" i="1"/>
  <c r="Y2998" i="1"/>
  <c r="Y2997" i="1"/>
  <c r="Y2995" i="1"/>
  <c r="Y2994" i="1"/>
  <c r="Y2993" i="1"/>
  <c r="Y2992" i="1"/>
  <c r="Y2991" i="1"/>
  <c r="Y2989" i="1"/>
  <c r="Y2986" i="1"/>
  <c r="Y2985" i="1"/>
  <c r="Y2982" i="1"/>
  <c r="Y2981" i="1"/>
  <c r="Y2980" i="1"/>
  <c r="Y2979" i="1"/>
  <c r="Y2977" i="1"/>
  <c r="Y2976" i="1"/>
  <c r="Y2975" i="1"/>
  <c r="Y2974" i="1"/>
  <c r="Y2973" i="1"/>
  <c r="Y2972" i="1"/>
  <c r="Y2970" i="1"/>
  <c r="Y2969" i="1"/>
  <c r="Y2968" i="1"/>
  <c r="Y2967" i="1"/>
  <c r="Y2966" i="1"/>
  <c r="Y2965" i="1"/>
  <c r="Y2964" i="1"/>
  <c r="Y2963" i="1"/>
  <c r="Y2962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7" i="1"/>
  <c r="Y2946" i="1"/>
  <c r="Y2945" i="1"/>
  <c r="Y2943" i="1"/>
  <c r="Y2942" i="1"/>
  <c r="Y2941" i="1"/>
  <c r="Y2940" i="1"/>
  <c r="Y2938" i="1"/>
  <c r="Y2937" i="1"/>
  <c r="Y2935" i="1"/>
  <c r="Y2931" i="1"/>
  <c r="Y2930" i="1"/>
  <c r="Y2929" i="1"/>
  <c r="Y2928" i="1"/>
  <c r="Y2927" i="1"/>
  <c r="Y2926" i="1"/>
  <c r="Y2925" i="1"/>
  <c r="Y2923" i="1"/>
  <c r="Y2921" i="1"/>
  <c r="Y2920" i="1"/>
  <c r="Y2919" i="1"/>
  <c r="Y2915" i="1"/>
  <c r="Y2914" i="1"/>
  <c r="Y2913" i="1"/>
  <c r="Y2911" i="1"/>
  <c r="Y2910" i="1"/>
  <c r="Y2909" i="1"/>
  <c r="Y2908" i="1"/>
  <c r="Y2907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5" i="1"/>
  <c r="Y2864" i="1"/>
  <c r="Y2862" i="1"/>
  <c r="Y2858" i="1"/>
  <c r="Y2857" i="1"/>
  <c r="Y2854" i="1"/>
  <c r="Y2852" i="1"/>
  <c r="Y2850" i="1"/>
  <c r="Y2849" i="1"/>
  <c r="Y2848" i="1"/>
  <c r="Y2847" i="1"/>
  <c r="Y2845" i="1"/>
  <c r="Y2841" i="1"/>
  <c r="Y2840" i="1"/>
  <c r="Y2838" i="1"/>
  <c r="Y2835" i="1"/>
  <c r="Y2833" i="1"/>
  <c r="Y2832" i="1"/>
  <c r="Y2829" i="1"/>
  <c r="Y2828" i="1"/>
  <c r="Y2826" i="1"/>
  <c r="Y2824" i="1"/>
  <c r="Y2820" i="1"/>
  <c r="Y2815" i="1"/>
  <c r="Y2812" i="1"/>
  <c r="Y2811" i="1"/>
  <c r="Y2810" i="1"/>
  <c r="Y2809" i="1"/>
  <c r="Y2805" i="1"/>
  <c r="Y2797" i="1"/>
  <c r="Y2794" i="1"/>
  <c r="Y2793" i="1"/>
  <c r="Y2792" i="1"/>
  <c r="Y2791" i="1"/>
  <c r="Y2790" i="1"/>
  <c r="Y2789" i="1"/>
  <c r="Y2787" i="1"/>
  <c r="Y2786" i="1"/>
  <c r="Y2784" i="1"/>
  <c r="Y2783" i="1"/>
  <c r="Y2781" i="1"/>
  <c r="Y2780" i="1"/>
  <c r="Y2779" i="1"/>
  <c r="Y2778" i="1"/>
  <c r="Y2777" i="1"/>
  <c r="Y2776" i="1"/>
  <c r="Y2774" i="1"/>
  <c r="Y2773" i="1"/>
  <c r="Y2772" i="1"/>
  <c r="Y2770" i="1"/>
  <c r="Y2768" i="1"/>
  <c r="Y2767" i="1"/>
  <c r="Y2766" i="1"/>
  <c r="Y2765" i="1"/>
  <c r="Y2764" i="1"/>
  <c r="Y2763" i="1"/>
  <c r="Y2759" i="1"/>
  <c r="Y2758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0" i="1"/>
  <c r="Y2739" i="1"/>
  <c r="Y2736" i="1"/>
  <c r="Y2735" i="1"/>
  <c r="Y2734" i="1"/>
  <c r="Y2733" i="1"/>
  <c r="Y2732" i="1"/>
  <c r="Y2731" i="1"/>
  <c r="Y2730" i="1"/>
  <c r="Y2729" i="1"/>
  <c r="Y2728" i="1"/>
  <c r="Y2725" i="1"/>
  <c r="Y2724" i="1"/>
  <c r="Y2722" i="1"/>
  <c r="Y2721" i="1"/>
  <c r="Y2720" i="1"/>
  <c r="Y2719" i="1"/>
  <c r="Y2717" i="1"/>
  <c r="Y2716" i="1"/>
  <c r="Y2715" i="1"/>
  <c r="Y2714" i="1"/>
  <c r="Y2712" i="1"/>
  <c r="Y2711" i="1"/>
  <c r="Y2709" i="1"/>
  <c r="Y2708" i="1"/>
  <c r="Y2707" i="1"/>
  <c r="Y2706" i="1"/>
  <c r="Y2704" i="1"/>
  <c r="Y2702" i="1"/>
  <c r="Y2700" i="1"/>
  <c r="Y2699" i="1"/>
  <c r="Y2698" i="1"/>
  <c r="Y2697" i="1"/>
  <c r="Y2696" i="1"/>
  <c r="Y2695" i="1"/>
  <c r="Y2694" i="1"/>
  <c r="Y2692" i="1"/>
  <c r="Y2691" i="1"/>
  <c r="Y2690" i="1"/>
  <c r="Y2689" i="1"/>
  <c r="Y2688" i="1"/>
  <c r="Y2687" i="1"/>
  <c r="Y2686" i="1"/>
  <c r="Y2685" i="1"/>
  <c r="Y2684" i="1"/>
  <c r="Y2683" i="1"/>
  <c r="Y2681" i="1"/>
  <c r="Y2679" i="1"/>
  <c r="Y2677" i="1"/>
  <c r="Y2676" i="1"/>
  <c r="Y2675" i="1"/>
  <c r="Y2674" i="1"/>
  <c r="Y2673" i="1"/>
  <c r="Y2671" i="1"/>
  <c r="Y2669" i="1"/>
  <c r="Y2668" i="1"/>
  <c r="Y2667" i="1"/>
  <c r="Y2666" i="1"/>
  <c r="Y2664" i="1"/>
  <c r="Y2663" i="1"/>
  <c r="Y2662" i="1"/>
  <c r="Y2661" i="1"/>
  <c r="Y2660" i="1"/>
  <c r="Y2659" i="1"/>
  <c r="Y2658" i="1"/>
  <c r="Y2657" i="1"/>
  <c r="Y2656" i="1"/>
  <c r="Y2655" i="1"/>
  <c r="Y2653" i="1"/>
  <c r="Y2652" i="1"/>
  <c r="Y2651" i="1"/>
  <c r="Y2650" i="1"/>
  <c r="Y2648" i="1"/>
  <c r="Y2646" i="1"/>
  <c r="Y2645" i="1"/>
  <c r="Y2643" i="1"/>
  <c r="Y2642" i="1"/>
  <c r="Y2640" i="1"/>
  <c r="Y2639" i="1"/>
  <c r="Y2638" i="1"/>
  <c r="Y2636" i="1"/>
  <c r="Y2635" i="1"/>
  <c r="Y2634" i="1"/>
  <c r="Y2633" i="1"/>
  <c r="Y2630" i="1"/>
  <c r="Y2629" i="1"/>
  <c r="Y2628" i="1"/>
  <c r="Y2626" i="1"/>
  <c r="Y2625" i="1"/>
  <c r="Y2623" i="1"/>
  <c r="Y2621" i="1"/>
  <c r="Y2620" i="1"/>
  <c r="Y2619" i="1"/>
  <c r="Y2618" i="1"/>
  <c r="Y2616" i="1"/>
  <c r="Y2615" i="1"/>
  <c r="Y2614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7" i="1"/>
  <c r="Y2596" i="1"/>
  <c r="Y2595" i="1"/>
  <c r="Y2594" i="1"/>
  <c r="Y2593" i="1"/>
  <c r="Y2590" i="1"/>
  <c r="Y2589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2" i="1"/>
  <c r="Y2571" i="1"/>
  <c r="Y2569" i="1"/>
  <c r="Y2568" i="1"/>
  <c r="Y2567" i="1"/>
  <c r="Y2565" i="1"/>
  <c r="Y2561" i="1"/>
  <c r="Y2558" i="1"/>
  <c r="Y2557" i="1"/>
  <c r="Y2556" i="1"/>
  <c r="Y2555" i="1"/>
  <c r="Y2554" i="1"/>
  <c r="Y2553" i="1"/>
  <c r="Y2552" i="1"/>
  <c r="Y2549" i="1"/>
  <c r="Y2548" i="1"/>
  <c r="Y2547" i="1"/>
  <c r="Y2546" i="1"/>
  <c r="Y2545" i="1"/>
  <c r="Y2544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29" i="1"/>
  <c r="Y2528" i="1"/>
  <c r="Y2527" i="1"/>
  <c r="Y2526" i="1"/>
  <c r="Y2525" i="1"/>
  <c r="Y2524" i="1"/>
  <c r="Y2523" i="1"/>
  <c r="Y2522" i="1"/>
  <c r="Y2521" i="1"/>
  <c r="Y2520" i="1"/>
  <c r="Y2518" i="1"/>
  <c r="Y2517" i="1"/>
  <c r="Y2516" i="1"/>
  <c r="Y2514" i="1"/>
  <c r="Y2512" i="1"/>
  <c r="Y2510" i="1"/>
  <c r="Y2509" i="1"/>
  <c r="Y2507" i="1"/>
  <c r="Y2506" i="1"/>
  <c r="Y2505" i="1"/>
  <c r="Y2504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1" i="1"/>
  <c r="Y2440" i="1"/>
  <c r="Y2439" i="1"/>
  <c r="Y2436" i="1"/>
  <c r="Y2435" i="1"/>
  <c r="Y2434" i="1"/>
  <c r="Y2433" i="1"/>
  <c r="Y2432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3" i="1"/>
  <c r="Y2411" i="1"/>
  <c r="Y2410" i="1"/>
  <c r="Y2409" i="1"/>
  <c r="Y2408" i="1"/>
  <c r="Y2407" i="1"/>
  <c r="Y2406" i="1"/>
  <c r="Y2404" i="1"/>
  <c r="Y2403" i="1"/>
  <c r="Y2400" i="1"/>
  <c r="Y2399" i="1"/>
  <c r="Y2397" i="1"/>
  <c r="Y2395" i="1"/>
  <c r="Y2394" i="1"/>
  <c r="Y2393" i="1"/>
  <c r="Y2390" i="1"/>
  <c r="Y2389" i="1"/>
  <c r="Y2387" i="1"/>
  <c r="Y2386" i="1"/>
  <c r="Y2384" i="1"/>
  <c r="Y2383" i="1"/>
  <c r="Y2382" i="1"/>
  <c r="Y2381" i="1"/>
  <c r="Y2380" i="1"/>
  <c r="Y2378" i="1"/>
  <c r="Y2377" i="1"/>
  <c r="Y2376" i="1"/>
  <c r="Y2373" i="1"/>
  <c r="Y2372" i="1"/>
  <c r="Y2371" i="1"/>
  <c r="Y2370" i="1"/>
  <c r="Y2369" i="1"/>
  <c r="Y2366" i="1"/>
  <c r="Y2365" i="1"/>
  <c r="Y2364" i="1"/>
  <c r="Y2361" i="1"/>
  <c r="Y2356" i="1"/>
  <c r="Y2355" i="1"/>
  <c r="Y2354" i="1"/>
  <c r="Y2350" i="1"/>
  <c r="Y2349" i="1"/>
  <c r="Y2348" i="1"/>
  <c r="Y2347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5" i="1"/>
  <c r="Y2324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79" i="1"/>
  <c r="Y2278" i="1"/>
  <c r="Y2276" i="1"/>
  <c r="Y2274" i="1"/>
  <c r="Y2273" i="1"/>
  <c r="Y2272" i="1"/>
  <c r="Y2271" i="1"/>
  <c r="Y2270" i="1"/>
  <c r="Y2269" i="1"/>
  <c r="Y2268" i="1"/>
  <c r="Y2266" i="1"/>
  <c r="Y2264" i="1"/>
  <c r="Y2262" i="1"/>
  <c r="Y2260" i="1"/>
  <c r="Y2257" i="1"/>
  <c r="Y2256" i="1"/>
  <c r="Y2255" i="1"/>
  <c r="Y2253" i="1"/>
  <c r="Y2252" i="1"/>
  <c r="Y2251" i="1"/>
  <c r="Y2249" i="1"/>
  <c r="Y2247" i="1"/>
  <c r="Y2246" i="1"/>
  <c r="Y2245" i="1"/>
  <c r="Y2244" i="1"/>
  <c r="Y2242" i="1"/>
  <c r="Y2241" i="1"/>
  <c r="Y2239" i="1"/>
  <c r="Y2238" i="1"/>
  <c r="Y2236" i="1"/>
  <c r="Y2234" i="1"/>
  <c r="Y2233" i="1"/>
  <c r="Y2232" i="1"/>
  <c r="Y2231" i="1"/>
  <c r="Y2228" i="1"/>
  <c r="Y2226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0" i="1"/>
  <c r="Y2209" i="1"/>
  <c r="Y2208" i="1"/>
  <c r="Y2207" i="1"/>
  <c r="Y2206" i="1"/>
  <c r="Y2204" i="1"/>
  <c r="Y2200" i="1"/>
  <c r="Y2199" i="1"/>
  <c r="Y2198" i="1"/>
  <c r="Y2197" i="1"/>
  <c r="Y2196" i="1"/>
  <c r="Y2195" i="1"/>
  <c r="Y2192" i="1"/>
  <c r="Y2189" i="1"/>
  <c r="Y2188" i="1"/>
  <c r="Y2186" i="1"/>
  <c r="Y2185" i="1"/>
  <c r="Y2183" i="1"/>
  <c r="Y2182" i="1"/>
  <c r="Y2181" i="1"/>
  <c r="Y2180" i="1"/>
  <c r="Y2179" i="1"/>
  <c r="Y2178" i="1"/>
  <c r="Y2177" i="1"/>
  <c r="Y2175" i="1"/>
  <c r="Y2174" i="1"/>
  <c r="Y2173" i="1"/>
  <c r="Y2172" i="1"/>
  <c r="Y2171" i="1"/>
  <c r="Y2170" i="1"/>
  <c r="Y2169" i="1"/>
  <c r="Y2168" i="1"/>
  <c r="Y2166" i="1"/>
  <c r="Y2165" i="1"/>
  <c r="Y2164" i="1"/>
  <c r="Y2163" i="1"/>
  <c r="Y2162" i="1"/>
  <c r="Y2161" i="1"/>
  <c r="Y2160" i="1"/>
  <c r="Y2159" i="1"/>
  <c r="Y2158" i="1"/>
  <c r="Y2156" i="1"/>
  <c r="Y2155" i="1"/>
  <c r="Y2154" i="1"/>
  <c r="Y2153" i="1"/>
  <c r="Y2151" i="1"/>
  <c r="Y2149" i="1"/>
  <c r="Y2148" i="1"/>
  <c r="Y2147" i="1"/>
  <c r="Y2146" i="1"/>
  <c r="Y2145" i="1"/>
  <c r="Y2143" i="1"/>
  <c r="Y2142" i="1"/>
  <c r="Y2141" i="1"/>
  <c r="Y2138" i="1"/>
  <c r="Y2137" i="1"/>
  <c r="Y2136" i="1"/>
  <c r="Y2135" i="1"/>
  <c r="Y2134" i="1"/>
  <c r="Y2133" i="1"/>
  <c r="Y2132" i="1"/>
  <c r="Y2131" i="1"/>
  <c r="Y2128" i="1"/>
  <c r="Y2127" i="1"/>
  <c r="Y2126" i="1"/>
  <c r="Y2125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79" i="1"/>
  <c r="Y2077" i="1"/>
  <c r="Y2076" i="1"/>
  <c r="Y2075" i="1"/>
  <c r="Y2074" i="1"/>
  <c r="Y2073" i="1"/>
  <c r="Y2071" i="1"/>
  <c r="Y2070" i="1"/>
  <c r="Y2068" i="1"/>
  <c r="Y2066" i="1"/>
  <c r="Y2063" i="1"/>
  <c r="Y2062" i="1"/>
  <c r="Y2061" i="1"/>
  <c r="Y2058" i="1"/>
  <c r="Y2057" i="1"/>
  <c r="Y2055" i="1"/>
  <c r="Y2054" i="1"/>
  <c r="Y2053" i="1"/>
  <c r="Y2052" i="1"/>
  <c r="Y2050" i="1"/>
  <c r="Y2048" i="1"/>
  <c r="Y2047" i="1"/>
  <c r="Y2046" i="1"/>
  <c r="Y2045" i="1"/>
  <c r="Y2044" i="1"/>
  <c r="Y2043" i="1"/>
  <c r="Y2042" i="1"/>
  <c r="Y2041" i="1"/>
  <c r="Y2039" i="1"/>
  <c r="Y2038" i="1"/>
  <c r="Y2037" i="1"/>
  <c r="Y2036" i="1"/>
  <c r="Y2035" i="1"/>
  <c r="Y2034" i="1"/>
  <c r="Y2031" i="1"/>
  <c r="Y2030" i="1"/>
  <c r="Y2029" i="1"/>
  <c r="Y2028" i="1"/>
  <c r="Y2026" i="1"/>
  <c r="Y2025" i="1"/>
  <c r="Y2024" i="1"/>
  <c r="Y2023" i="1"/>
  <c r="Y2022" i="1"/>
  <c r="Y2021" i="1"/>
  <c r="Y2019" i="1"/>
  <c r="Y2018" i="1"/>
  <c r="Y2017" i="1"/>
  <c r="Y2016" i="1"/>
  <c r="Y2015" i="1"/>
  <c r="Y2014" i="1"/>
  <c r="Y2012" i="1"/>
  <c r="Y2010" i="1"/>
  <c r="Y2009" i="1"/>
  <c r="Y2008" i="1"/>
  <c r="Y2007" i="1"/>
  <c r="Y2006" i="1"/>
  <c r="Y2005" i="1"/>
  <c r="Y2004" i="1"/>
  <c r="Y2000" i="1"/>
  <c r="Y1999" i="1"/>
  <c r="Y1998" i="1"/>
  <c r="Y1996" i="1"/>
  <c r="Y1994" i="1"/>
  <c r="Y1993" i="1"/>
  <c r="Y1992" i="1"/>
  <c r="Y1991" i="1"/>
  <c r="Y1990" i="1"/>
  <c r="Y1986" i="1"/>
  <c r="Y1985" i="1"/>
  <c r="Y1981" i="1"/>
  <c r="Y1980" i="1"/>
  <c r="Y1979" i="1"/>
  <c r="Y1977" i="1"/>
  <c r="Y1975" i="1"/>
  <c r="Y1974" i="1"/>
  <c r="Y1973" i="1"/>
  <c r="Y1972" i="1"/>
  <c r="Y1970" i="1"/>
  <c r="Y1969" i="1"/>
  <c r="Y1968" i="1"/>
  <c r="Y1967" i="1"/>
  <c r="Y1964" i="1"/>
  <c r="Y1963" i="1"/>
  <c r="Y1961" i="1"/>
  <c r="Y1960" i="1"/>
  <c r="Y1959" i="1"/>
  <c r="Y1958" i="1"/>
  <c r="Y1957" i="1"/>
  <c r="Y1956" i="1"/>
  <c r="Y1955" i="1"/>
  <c r="Y1953" i="1"/>
  <c r="Y1952" i="1"/>
  <c r="Y1950" i="1"/>
  <c r="Y1949" i="1"/>
  <c r="Y1948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1" i="1"/>
  <c r="Y1920" i="1"/>
  <c r="Y1918" i="1"/>
  <c r="Y1917" i="1"/>
  <c r="Y1916" i="1"/>
  <c r="Y1914" i="1"/>
  <c r="Y1911" i="1"/>
  <c r="Y1910" i="1"/>
  <c r="Y1909" i="1"/>
  <c r="Y1908" i="1"/>
  <c r="Y1907" i="1"/>
  <c r="Y1906" i="1"/>
  <c r="Y1905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8" i="1"/>
  <c r="Y1887" i="1"/>
  <c r="Y1886" i="1"/>
  <c r="Y1885" i="1"/>
  <c r="Y1884" i="1"/>
  <c r="Y1883" i="1"/>
  <c r="Y1879" i="1"/>
  <c r="Y1877" i="1"/>
  <c r="Y1876" i="1"/>
  <c r="Y1874" i="1"/>
  <c r="Y1873" i="1"/>
  <c r="Y1872" i="1"/>
  <c r="Y1871" i="1"/>
  <c r="Y1870" i="1"/>
  <c r="Y1869" i="1"/>
  <c r="Y1868" i="1"/>
  <c r="Y1866" i="1"/>
  <c r="Y1865" i="1"/>
  <c r="Y1864" i="1"/>
  <c r="Y1862" i="1"/>
  <c r="Y1861" i="1"/>
  <c r="Y1860" i="1"/>
  <c r="Y1859" i="1"/>
  <c r="Y1858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3" i="1"/>
  <c r="Y1822" i="1"/>
  <c r="Y1821" i="1"/>
  <c r="Y1820" i="1"/>
  <c r="Y1819" i="1"/>
  <c r="Y1817" i="1"/>
  <c r="Y1813" i="1"/>
  <c r="Y1812" i="1"/>
  <c r="Y1810" i="1"/>
  <c r="Y1809" i="1"/>
  <c r="Y1806" i="1"/>
  <c r="Y1805" i="1"/>
  <c r="Y1800" i="1"/>
  <c r="Y1799" i="1"/>
  <c r="Y1796" i="1"/>
  <c r="Y1794" i="1"/>
  <c r="Y1792" i="1"/>
  <c r="Y1791" i="1"/>
  <c r="Y1789" i="1"/>
  <c r="Y1787" i="1"/>
  <c r="Y1786" i="1"/>
  <c r="Y1785" i="1"/>
  <c r="Y1784" i="1"/>
  <c r="Y1783" i="1"/>
  <c r="Y1782" i="1"/>
  <c r="Y1781" i="1"/>
  <c r="Y1780" i="1"/>
  <c r="Y1777" i="1"/>
  <c r="Y1776" i="1"/>
  <c r="Y1775" i="1"/>
  <c r="Y1772" i="1"/>
  <c r="Y1771" i="1"/>
  <c r="Y1770" i="1"/>
  <c r="Y1769" i="1"/>
  <c r="Y1767" i="1"/>
  <c r="Y1765" i="1"/>
  <c r="Y1764" i="1"/>
  <c r="Y1762" i="1"/>
  <c r="Y1761" i="1"/>
  <c r="Y1760" i="1"/>
  <c r="Y1759" i="1"/>
  <c r="Y1758" i="1"/>
  <c r="Y1757" i="1"/>
  <c r="Y1753" i="1"/>
  <c r="Y1752" i="1"/>
  <c r="Y1748" i="1"/>
  <c r="Y1747" i="1"/>
  <c r="Y1745" i="1"/>
  <c r="Y1744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1" i="1"/>
  <c r="Y1710" i="1"/>
  <c r="Y1709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4" i="1"/>
  <c r="Y1693" i="1"/>
  <c r="Y1692" i="1"/>
  <c r="Y1691" i="1"/>
  <c r="Y1690" i="1"/>
  <c r="Y1689" i="1"/>
  <c r="Y1687" i="1"/>
  <c r="Y1686" i="1"/>
  <c r="Y1684" i="1"/>
  <c r="Y1683" i="1"/>
  <c r="Y1682" i="1"/>
  <c r="Y1681" i="1"/>
  <c r="Y1680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0" i="1"/>
  <c r="Y1599" i="1"/>
  <c r="Y1597" i="1"/>
  <c r="Y1596" i="1"/>
  <c r="Y1595" i="1"/>
  <c r="Y1594" i="1"/>
  <c r="Y1591" i="1"/>
  <c r="Y1590" i="1"/>
  <c r="Y1589" i="1"/>
  <c r="Y1588" i="1"/>
  <c r="Y1586" i="1"/>
  <c r="Y1584" i="1"/>
  <c r="Y1582" i="1"/>
  <c r="Y1581" i="1"/>
  <c r="Y1580" i="1"/>
  <c r="Y1579" i="1"/>
  <c r="Y1578" i="1"/>
  <c r="Y1577" i="1"/>
  <c r="Y1576" i="1"/>
  <c r="Y1572" i="1"/>
  <c r="Y1571" i="1"/>
  <c r="Y1570" i="1"/>
  <c r="Y1569" i="1"/>
  <c r="Y1568" i="1"/>
  <c r="Y1567" i="1"/>
  <c r="Y1566" i="1"/>
  <c r="Y1564" i="1"/>
  <c r="Y1563" i="1"/>
  <c r="Y1562" i="1"/>
  <c r="Y1561" i="1"/>
  <c r="Y1559" i="1"/>
  <c r="Y1557" i="1"/>
  <c r="Y1555" i="1"/>
  <c r="Y1554" i="1"/>
  <c r="Y1553" i="1"/>
  <c r="Y1551" i="1"/>
  <c r="Y1550" i="1"/>
  <c r="Y1549" i="1"/>
  <c r="Y1547" i="1"/>
  <c r="Y1546" i="1"/>
  <c r="Y1545" i="1"/>
  <c r="Y1543" i="1"/>
  <c r="Y1542" i="1"/>
  <c r="Y1541" i="1"/>
  <c r="Y1540" i="1"/>
  <c r="Y1538" i="1"/>
  <c r="Y1537" i="1"/>
  <c r="Y1536" i="1"/>
  <c r="Y1535" i="1"/>
  <c r="Y1533" i="1"/>
  <c r="Y1532" i="1"/>
  <c r="Y1531" i="1"/>
  <c r="Y1530" i="1"/>
  <c r="Y1529" i="1"/>
  <c r="Y1528" i="1"/>
  <c r="Y1527" i="1"/>
  <c r="Y1525" i="1"/>
  <c r="Y1524" i="1"/>
  <c r="Y1523" i="1"/>
  <c r="Y1522" i="1"/>
  <c r="Y1521" i="1"/>
  <c r="Y1520" i="1"/>
  <c r="Y1519" i="1"/>
  <c r="Y1518" i="1"/>
  <c r="Y1516" i="1"/>
  <c r="Y1514" i="1"/>
  <c r="Y1513" i="1"/>
  <c r="Y1510" i="1"/>
  <c r="Y1509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89" i="1"/>
  <c r="Y1488" i="1"/>
  <c r="Y1487" i="1"/>
  <c r="Y1486" i="1"/>
  <c r="Y1485" i="1"/>
  <c r="Y1484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0" i="1"/>
  <c r="Y1459" i="1"/>
  <c r="Y1457" i="1"/>
  <c r="Y1454" i="1"/>
  <c r="Y1453" i="1"/>
  <c r="Y1452" i="1"/>
  <c r="Y1451" i="1"/>
  <c r="Y1449" i="1"/>
  <c r="Y1444" i="1"/>
  <c r="Y1439" i="1"/>
  <c r="Y1434" i="1"/>
  <c r="Y1433" i="1"/>
  <c r="Y1432" i="1"/>
  <c r="Y1431" i="1"/>
  <c r="Y1427" i="1"/>
  <c r="Y1426" i="1"/>
  <c r="Y1422" i="1"/>
  <c r="Y1421" i="1"/>
  <c r="Y1419" i="1"/>
  <c r="Y1418" i="1"/>
  <c r="Y1417" i="1"/>
  <c r="Y1416" i="1"/>
  <c r="Y1414" i="1"/>
  <c r="Y1411" i="1"/>
  <c r="Y1409" i="1"/>
  <c r="Y1407" i="1"/>
  <c r="Y1405" i="1"/>
  <c r="Y1403" i="1"/>
  <c r="Y1401" i="1"/>
  <c r="Y1400" i="1"/>
  <c r="Y1399" i="1"/>
  <c r="Y1398" i="1"/>
  <c r="Y1397" i="1"/>
  <c r="Y1396" i="1"/>
  <c r="Y1395" i="1"/>
  <c r="Y1394" i="1"/>
  <c r="Y1393" i="1"/>
  <c r="Y1392" i="1"/>
  <c r="Y1390" i="1"/>
  <c r="Y1389" i="1"/>
  <c r="Y1388" i="1"/>
  <c r="Y1386" i="1"/>
  <c r="Y1384" i="1"/>
  <c r="Y1383" i="1"/>
  <c r="Y1382" i="1"/>
  <c r="Y1381" i="1"/>
  <c r="Y1379" i="1"/>
  <c r="Y1376" i="1"/>
  <c r="Y1375" i="1"/>
  <c r="Y1374" i="1"/>
  <c r="Y1373" i="1"/>
  <c r="Y1372" i="1"/>
  <c r="Y1371" i="1"/>
  <c r="Y1370" i="1"/>
  <c r="Y1369" i="1"/>
  <c r="Y1368" i="1"/>
  <c r="Y1367" i="1"/>
  <c r="Y1365" i="1"/>
  <c r="Y1364" i="1"/>
  <c r="Y1362" i="1"/>
  <c r="Y1361" i="1"/>
  <c r="Y1360" i="1"/>
  <c r="Y1359" i="1"/>
  <c r="Y1358" i="1"/>
  <c r="Y1355" i="1"/>
  <c r="Y1354" i="1"/>
  <c r="Y1353" i="1"/>
  <c r="Y1352" i="1"/>
  <c r="Y1350" i="1"/>
  <c r="Y1349" i="1"/>
  <c r="Y1348" i="1"/>
  <c r="Y1347" i="1"/>
  <c r="Y1345" i="1"/>
  <c r="Y1344" i="1"/>
  <c r="Y1342" i="1"/>
  <c r="Y1341" i="1"/>
  <c r="Y1340" i="1"/>
  <c r="Y1339" i="1"/>
  <c r="Y1338" i="1"/>
  <c r="Y1337" i="1"/>
  <c r="Y1336" i="1"/>
  <c r="Y1333" i="1"/>
  <c r="Y1332" i="1"/>
  <c r="Y1331" i="1"/>
  <c r="Y1330" i="1"/>
  <c r="Y1329" i="1"/>
  <c r="Y1328" i="1"/>
  <c r="Y1327" i="1"/>
  <c r="Y1326" i="1"/>
  <c r="Y1325" i="1"/>
  <c r="Y1320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4" i="1"/>
  <c r="Y1303" i="1"/>
  <c r="Y1302" i="1"/>
  <c r="Y1301" i="1"/>
  <c r="Y1299" i="1"/>
  <c r="Y1295" i="1"/>
  <c r="Y1293" i="1"/>
  <c r="Y1292" i="1"/>
  <c r="Y1291" i="1"/>
  <c r="Y1290" i="1"/>
  <c r="Y1286" i="1"/>
  <c r="Y1285" i="1"/>
  <c r="Y1284" i="1"/>
  <c r="Y1283" i="1"/>
  <c r="Y1282" i="1"/>
  <c r="Y1281" i="1"/>
  <c r="Y1280" i="1"/>
  <c r="Y1279" i="1"/>
  <c r="Y1278" i="1"/>
  <c r="Y1277" i="1"/>
  <c r="Y1276" i="1"/>
  <c r="Y1274" i="1"/>
  <c r="Y1273" i="1"/>
  <c r="Y1272" i="1"/>
  <c r="Y1271" i="1"/>
  <c r="Y1270" i="1"/>
  <c r="Y1269" i="1"/>
  <c r="Y1268" i="1"/>
  <c r="Y1267" i="1"/>
  <c r="Y1266" i="1"/>
  <c r="Y1265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5" i="1"/>
  <c r="Y1234" i="1"/>
  <c r="Y1233" i="1"/>
  <c r="Y1232" i="1"/>
  <c r="Y1231" i="1"/>
  <c r="Y1230" i="1"/>
  <c r="Y1229" i="1"/>
  <c r="Y1228" i="1"/>
  <c r="Y1227" i="1"/>
  <c r="Y1226" i="1"/>
  <c r="Y1225" i="1"/>
  <c r="Y1221" i="1"/>
  <c r="Y1220" i="1"/>
  <c r="Y1219" i="1"/>
  <c r="Y1218" i="1"/>
  <c r="Y1217" i="1"/>
  <c r="Y1216" i="1"/>
  <c r="Y1214" i="1"/>
  <c r="Y1211" i="1"/>
  <c r="Y1210" i="1"/>
  <c r="Y1206" i="1"/>
  <c r="Y1205" i="1"/>
  <c r="Y1202" i="1"/>
  <c r="Y1200" i="1"/>
  <c r="Y1199" i="1"/>
  <c r="Y1195" i="1"/>
  <c r="Y1193" i="1"/>
  <c r="Y1192" i="1"/>
  <c r="Y1191" i="1"/>
  <c r="Y1189" i="1"/>
  <c r="Y1187" i="1"/>
  <c r="Y1185" i="1"/>
  <c r="Y1184" i="1"/>
  <c r="Y1183" i="1"/>
  <c r="Y1182" i="1"/>
  <c r="Y1180" i="1"/>
  <c r="Y1177" i="1"/>
  <c r="Y1176" i="1"/>
  <c r="Y1175" i="1"/>
  <c r="Y1174" i="1"/>
  <c r="Y1173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8" i="1"/>
  <c r="Y1147" i="1"/>
  <c r="Y1146" i="1"/>
  <c r="Y1145" i="1"/>
  <c r="Y1144" i="1"/>
  <c r="Y1141" i="1"/>
  <c r="Y1140" i="1"/>
  <c r="Y1139" i="1"/>
  <c r="Y1132" i="1"/>
  <c r="Y1131" i="1"/>
  <c r="Y1129" i="1"/>
  <c r="Y1128" i="1"/>
  <c r="Y1126" i="1"/>
  <c r="Y1125" i="1"/>
  <c r="Y1123" i="1"/>
  <c r="Y1122" i="1"/>
  <c r="Y1121" i="1"/>
  <c r="Y1118" i="1"/>
  <c r="Y1117" i="1"/>
  <c r="Y1114" i="1"/>
  <c r="Y1113" i="1"/>
  <c r="Y1112" i="1"/>
  <c r="Y1111" i="1"/>
  <c r="Y1110" i="1"/>
  <c r="Y1109" i="1"/>
  <c r="Y1108" i="1"/>
  <c r="Y1107" i="1"/>
  <c r="Y1105" i="1"/>
  <c r="Y1104" i="1"/>
  <c r="Y1103" i="1"/>
  <c r="Y1100" i="1"/>
  <c r="Y1099" i="1"/>
  <c r="Y1098" i="1"/>
  <c r="Y1097" i="1"/>
  <c r="Y1096" i="1"/>
  <c r="Y1094" i="1"/>
  <c r="Y1090" i="1"/>
  <c r="Y1089" i="1"/>
  <c r="Y1088" i="1"/>
  <c r="Y1086" i="1"/>
  <c r="Y1084" i="1"/>
  <c r="Y1083" i="1"/>
  <c r="Y1082" i="1"/>
  <c r="Y1080" i="1"/>
  <c r="Y1079" i="1"/>
  <c r="Y1078" i="1"/>
  <c r="Y1077" i="1"/>
  <c r="Y1076" i="1"/>
  <c r="Y1075" i="1"/>
  <c r="Y1074" i="1"/>
  <c r="Y1072" i="1"/>
  <c r="Y1071" i="1"/>
  <c r="Y1070" i="1"/>
  <c r="Y1069" i="1"/>
  <c r="Y1068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4" i="1"/>
  <c r="Y1033" i="1"/>
  <c r="Y1032" i="1"/>
  <c r="Y1029" i="1"/>
  <c r="Y1027" i="1"/>
  <c r="Y1024" i="1"/>
  <c r="Y1023" i="1"/>
  <c r="Y1021" i="1"/>
  <c r="Y1020" i="1"/>
  <c r="Y1019" i="1"/>
  <c r="Y1018" i="1"/>
  <c r="Y1016" i="1"/>
  <c r="Y1015" i="1"/>
  <c r="Y1014" i="1"/>
  <c r="Y1013" i="1"/>
  <c r="Y1012" i="1"/>
  <c r="Y1011" i="1"/>
  <c r="Y1009" i="1"/>
  <c r="Y1008" i="1"/>
  <c r="Y1007" i="1"/>
  <c r="Y1006" i="1"/>
  <c r="Y1004" i="1"/>
  <c r="Y1002" i="1"/>
  <c r="Y999" i="1"/>
  <c r="Y998" i="1"/>
  <c r="Y997" i="1"/>
  <c r="Y996" i="1"/>
  <c r="Y995" i="1"/>
  <c r="Y994" i="1"/>
  <c r="Y992" i="1"/>
  <c r="Y991" i="1"/>
  <c r="Y986" i="1"/>
  <c r="Y984" i="1"/>
  <c r="Y983" i="1"/>
  <c r="Y982" i="1"/>
  <c r="Y981" i="1"/>
  <c r="Y977" i="1"/>
  <c r="Y976" i="1"/>
  <c r="Y975" i="1"/>
  <c r="Y974" i="1"/>
  <c r="Y973" i="1"/>
  <c r="Y970" i="1"/>
  <c r="Y969" i="1"/>
  <c r="Y968" i="1"/>
  <c r="Y967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49" i="1"/>
  <c r="Y948" i="1"/>
  <c r="Y946" i="1"/>
  <c r="Y945" i="1"/>
  <c r="Y944" i="1"/>
  <c r="Y943" i="1"/>
  <c r="Y942" i="1"/>
  <c r="Y941" i="1"/>
  <c r="Y940" i="1"/>
  <c r="Y939" i="1"/>
  <c r="Y938" i="1"/>
  <c r="Y937" i="1"/>
  <c r="Y935" i="1"/>
  <c r="Y934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19" i="1"/>
  <c r="Y918" i="1"/>
  <c r="Y917" i="1"/>
  <c r="Y916" i="1"/>
  <c r="Y915" i="1"/>
  <c r="Y914" i="1"/>
  <c r="Y913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7" i="1"/>
  <c r="Y876" i="1"/>
  <c r="Y875" i="1"/>
  <c r="Y874" i="1"/>
  <c r="Y873" i="1"/>
  <c r="Y871" i="1"/>
  <c r="Y870" i="1"/>
  <c r="Y869" i="1"/>
  <c r="Y868" i="1"/>
  <c r="Y867" i="1"/>
  <c r="Y866" i="1"/>
  <c r="Y865" i="1"/>
  <c r="Y863" i="1"/>
  <c r="Y862" i="1"/>
  <c r="Y861" i="1"/>
  <c r="Y857" i="1"/>
  <c r="Y856" i="1"/>
  <c r="Y855" i="1"/>
  <c r="Y854" i="1"/>
  <c r="Y852" i="1"/>
  <c r="Y851" i="1"/>
  <c r="Y850" i="1"/>
  <c r="Y849" i="1"/>
  <c r="Y847" i="1"/>
  <c r="Y846" i="1"/>
  <c r="Y845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09" i="1"/>
  <c r="Y808" i="1"/>
  <c r="Y807" i="1"/>
  <c r="Y806" i="1"/>
  <c r="Y805" i="1"/>
  <c r="Y804" i="1"/>
  <c r="Y803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4" i="1"/>
  <c r="Y773" i="1"/>
  <c r="Y772" i="1"/>
  <c r="Y771" i="1"/>
  <c r="Y770" i="1"/>
  <c r="Y769" i="1"/>
  <c r="Y767" i="1"/>
  <c r="Y766" i="1"/>
  <c r="Y763" i="1"/>
  <c r="Y762" i="1"/>
  <c r="Y760" i="1"/>
  <c r="Y759" i="1"/>
  <c r="Y758" i="1"/>
  <c r="Y757" i="1"/>
  <c r="Y756" i="1"/>
  <c r="Y755" i="1"/>
  <c r="Y753" i="1"/>
  <c r="Y752" i="1"/>
  <c r="Y751" i="1"/>
  <c r="Y750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4" i="1"/>
  <c r="Y711" i="1"/>
  <c r="Y705" i="1"/>
  <c r="Y704" i="1"/>
  <c r="Y701" i="1"/>
  <c r="Y700" i="1"/>
  <c r="Y697" i="1"/>
  <c r="Y696" i="1"/>
  <c r="Y695" i="1"/>
  <c r="Y693" i="1"/>
  <c r="Y692" i="1"/>
  <c r="Y691" i="1"/>
  <c r="Y690" i="1"/>
  <c r="Y687" i="1"/>
  <c r="Y686" i="1"/>
  <c r="Y685" i="1"/>
  <c r="Y684" i="1"/>
  <c r="Y683" i="1"/>
  <c r="Y682" i="1"/>
  <c r="Y681" i="1"/>
  <c r="Y680" i="1"/>
  <c r="Y677" i="1"/>
  <c r="Y676" i="1"/>
  <c r="Y675" i="1"/>
  <c r="Y674" i="1"/>
  <c r="Y673" i="1"/>
  <c r="Y670" i="1"/>
  <c r="Y668" i="1"/>
  <c r="Y667" i="1"/>
  <c r="Y666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7" i="1"/>
  <c r="Y646" i="1"/>
  <c r="Y645" i="1"/>
  <c r="Y643" i="1"/>
  <c r="Y641" i="1"/>
  <c r="Y637" i="1"/>
  <c r="Y636" i="1"/>
  <c r="Y635" i="1"/>
  <c r="Y632" i="1"/>
  <c r="Y630" i="1"/>
  <c r="Y628" i="1"/>
  <c r="Y626" i="1"/>
  <c r="Y624" i="1"/>
  <c r="Y623" i="1"/>
  <c r="Y621" i="1"/>
  <c r="Y620" i="1"/>
  <c r="Y616" i="1"/>
  <c r="Y615" i="1"/>
  <c r="Y612" i="1"/>
  <c r="Y610" i="1"/>
  <c r="Y609" i="1"/>
  <c r="Y607" i="1"/>
  <c r="Y606" i="1"/>
  <c r="Y605" i="1"/>
  <c r="Y604" i="1"/>
  <c r="Y602" i="1"/>
  <c r="Y601" i="1"/>
  <c r="Y600" i="1"/>
  <c r="Y599" i="1"/>
  <c r="Y598" i="1"/>
  <c r="Y597" i="1"/>
  <c r="Y596" i="1"/>
  <c r="Y594" i="1"/>
  <c r="Y593" i="1"/>
  <c r="Y591" i="1"/>
  <c r="Y588" i="1"/>
  <c r="Y586" i="1"/>
  <c r="Y585" i="1"/>
  <c r="Y584" i="1"/>
  <c r="Y583" i="1"/>
  <c r="Y582" i="1"/>
  <c r="Y581" i="1"/>
  <c r="Y579" i="1"/>
  <c r="Y578" i="1"/>
  <c r="Y575" i="1"/>
  <c r="Y574" i="1"/>
  <c r="Y573" i="1"/>
  <c r="Y572" i="1"/>
  <c r="Y569" i="1"/>
  <c r="Y568" i="1"/>
  <c r="Y563" i="1"/>
  <c r="Y561" i="1"/>
  <c r="Y560" i="1"/>
  <c r="Y558" i="1"/>
  <c r="Y556" i="1"/>
  <c r="Y555" i="1"/>
  <c r="Y553" i="1"/>
  <c r="Y548" i="1"/>
  <c r="Y546" i="1"/>
  <c r="Y544" i="1"/>
  <c r="Y543" i="1"/>
  <c r="Y542" i="1"/>
  <c r="Y540" i="1"/>
  <c r="Y539" i="1"/>
  <c r="Y534" i="1"/>
  <c r="Y533" i="1"/>
  <c r="Y532" i="1"/>
  <c r="Y530" i="1"/>
  <c r="Y529" i="1"/>
  <c r="Y527" i="1"/>
  <c r="Y525" i="1"/>
  <c r="Y524" i="1"/>
  <c r="Y523" i="1"/>
  <c r="Y521" i="1"/>
  <c r="Y520" i="1"/>
  <c r="Y519" i="1"/>
  <c r="Y517" i="1"/>
  <c r="Y515" i="1"/>
  <c r="Y514" i="1"/>
  <c r="Y513" i="1"/>
  <c r="Y512" i="1"/>
  <c r="Y510" i="1"/>
  <c r="Y509" i="1"/>
  <c r="Y508" i="1"/>
  <c r="Y507" i="1"/>
  <c r="Y506" i="1"/>
  <c r="Y504" i="1"/>
  <c r="Y503" i="1"/>
  <c r="Y502" i="1"/>
  <c r="Y501" i="1"/>
  <c r="Y500" i="1"/>
  <c r="Y499" i="1"/>
  <c r="Y498" i="1"/>
  <c r="Y497" i="1"/>
  <c r="Y496" i="1"/>
  <c r="Y493" i="1"/>
  <c r="Y492" i="1"/>
  <c r="Y491" i="1"/>
  <c r="Y490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0" i="1"/>
  <c r="Y469" i="1"/>
  <c r="Y468" i="1"/>
  <c r="Y467" i="1"/>
  <c r="Y465" i="1"/>
  <c r="Y464" i="1"/>
  <c r="Y462" i="1"/>
  <c r="Y461" i="1"/>
  <c r="Y458" i="1"/>
  <c r="Y457" i="1"/>
  <c r="Y456" i="1"/>
  <c r="Y455" i="1"/>
  <c r="Y454" i="1"/>
  <c r="Y453" i="1"/>
  <c r="Y452" i="1"/>
  <c r="Y450" i="1"/>
  <c r="Y448" i="1"/>
  <c r="Y447" i="1"/>
  <c r="Y446" i="1"/>
  <c r="Y444" i="1"/>
  <c r="Y442" i="1"/>
  <c r="Y441" i="1"/>
  <c r="Y440" i="1"/>
  <c r="Y438" i="1"/>
  <c r="Y437" i="1"/>
  <c r="Y436" i="1"/>
  <c r="Y435" i="1"/>
  <c r="Y434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6" i="1"/>
  <c r="Y415" i="1"/>
  <c r="Y414" i="1"/>
  <c r="Y413" i="1"/>
  <c r="Y410" i="1"/>
  <c r="Y409" i="1"/>
  <c r="Y408" i="1"/>
  <c r="Y407" i="1"/>
  <c r="Y406" i="1"/>
  <c r="Y405" i="1"/>
  <c r="Y404" i="1"/>
  <c r="Y403" i="1"/>
  <c r="Y402" i="1"/>
  <c r="Y400" i="1"/>
  <c r="Y399" i="1"/>
  <c r="Y398" i="1"/>
  <c r="Y397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79" i="1"/>
  <c r="Y377" i="1"/>
  <c r="Y376" i="1"/>
  <c r="Y375" i="1"/>
  <c r="Y373" i="1"/>
  <c r="Y372" i="1"/>
  <c r="Y371" i="1"/>
  <c r="Y370" i="1"/>
  <c r="Y369" i="1"/>
  <c r="Y368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1" i="1"/>
  <c r="Y320" i="1"/>
  <c r="Y319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0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0" i="1"/>
  <c r="Y239" i="1"/>
  <c r="Y238" i="1"/>
  <c r="Y237" i="1"/>
  <c r="Y236" i="1"/>
  <c r="Y235" i="1"/>
  <c r="Y233" i="1"/>
  <c r="Y232" i="1"/>
  <c r="Y229" i="1"/>
  <c r="Y227" i="1"/>
  <c r="Y225" i="1"/>
  <c r="Y224" i="1"/>
  <c r="Y223" i="1"/>
  <c r="Y222" i="1"/>
  <c r="Y221" i="1"/>
  <c r="Y220" i="1"/>
  <c r="Y218" i="1"/>
  <c r="Y216" i="1"/>
  <c r="Y215" i="1"/>
  <c r="Y214" i="1"/>
  <c r="Y213" i="1"/>
  <c r="Y212" i="1"/>
  <c r="Y211" i="1"/>
  <c r="Y208" i="1"/>
  <c r="Y207" i="1"/>
  <c r="Y204" i="1"/>
  <c r="Y203" i="1"/>
  <c r="Y202" i="1"/>
  <c r="Y201" i="1"/>
  <c r="Y200" i="1"/>
  <c r="Y197" i="1"/>
  <c r="Y194" i="1"/>
  <c r="Y192" i="1"/>
  <c r="Y191" i="1"/>
  <c r="Y190" i="1"/>
  <c r="Y189" i="1"/>
  <c r="Y188" i="1"/>
  <c r="Y184" i="1"/>
  <c r="Y181" i="1"/>
  <c r="Y179" i="1"/>
  <c r="Y178" i="1"/>
  <c r="Y174" i="1"/>
  <c r="Y173" i="1"/>
  <c r="Y172" i="1"/>
  <c r="Y170" i="1"/>
  <c r="Y169" i="1"/>
  <c r="Y168" i="1"/>
  <c r="Y166" i="1"/>
  <c r="Y165" i="1"/>
  <c r="Y164" i="1"/>
  <c r="Y163" i="1"/>
  <c r="Y162" i="1"/>
  <c r="Y161" i="1"/>
  <c r="Y160" i="1"/>
  <c r="Y159" i="1"/>
  <c r="Y157" i="1"/>
  <c r="Y156" i="1"/>
  <c r="Y155" i="1"/>
  <c r="Y154" i="1"/>
  <c r="Y152" i="1"/>
  <c r="Y151" i="1"/>
  <c r="Y150" i="1"/>
  <c r="Y148" i="1"/>
  <c r="Y147" i="1"/>
  <c r="Y144" i="1"/>
  <c r="Y143" i="1"/>
  <c r="Y142" i="1"/>
  <c r="Y141" i="1"/>
  <c r="Y140" i="1"/>
  <c r="Y138" i="1"/>
  <c r="Y137" i="1"/>
  <c r="Y136" i="1"/>
  <c r="Y135" i="1"/>
  <c r="Y134" i="1"/>
  <c r="Y133" i="1"/>
  <c r="Y131" i="1"/>
  <c r="Y130" i="1"/>
  <c r="Y129" i="1"/>
  <c r="Y128" i="1"/>
  <c r="Y126" i="1"/>
  <c r="Y125" i="1"/>
  <c r="Y124" i="1"/>
  <c r="Y123" i="1"/>
  <c r="Y121" i="1"/>
  <c r="Y120" i="1"/>
  <c r="Y119" i="1"/>
  <c r="Y118" i="1"/>
  <c r="Y117" i="1"/>
  <c r="Y116" i="1"/>
  <c r="Y115" i="1"/>
  <c r="Y114" i="1"/>
  <c r="Y112" i="1"/>
  <c r="Y111" i="1"/>
  <c r="Y110" i="1"/>
  <c r="Y109" i="1"/>
  <c r="Y108" i="1"/>
  <c r="Y107" i="1"/>
  <c r="Y106" i="1"/>
  <c r="Y104" i="1"/>
  <c r="Y103" i="1"/>
  <c r="Y102" i="1"/>
  <c r="Y101" i="1"/>
  <c r="Y100" i="1"/>
  <c r="Y99" i="1"/>
  <c r="Y98" i="1"/>
  <c r="Y97" i="1"/>
  <c r="Y95" i="1"/>
  <c r="Y93" i="1"/>
  <c r="Y92" i="1"/>
  <c r="Y91" i="1"/>
  <c r="Y90" i="1"/>
  <c r="Y89" i="1"/>
  <c r="Y87" i="1"/>
  <c r="Y86" i="1"/>
  <c r="Y84" i="1"/>
  <c r="Y83" i="1"/>
  <c r="Y82" i="1"/>
  <c r="Y79" i="1"/>
  <c r="Y78" i="1"/>
  <c r="Y77" i="1"/>
  <c r="Y75" i="1"/>
  <c r="Y74" i="1"/>
  <c r="Y73" i="1"/>
  <c r="Y72" i="1"/>
  <c r="Y71" i="1"/>
  <c r="Y69" i="1"/>
  <c r="Y68" i="1"/>
  <c r="Y66" i="1"/>
  <c r="Y65" i="1"/>
  <c r="Y64" i="1"/>
  <c r="Y63" i="1"/>
  <c r="Y61" i="1"/>
  <c r="Y60" i="1"/>
  <c r="Y59" i="1"/>
  <c r="Y57" i="1"/>
  <c r="Y56" i="1"/>
  <c r="Y55" i="1"/>
  <c r="Y54" i="1"/>
  <c r="Y53" i="1"/>
  <c r="Y51" i="1"/>
  <c r="Y49" i="1"/>
  <c r="Y47" i="1"/>
  <c r="Y46" i="1"/>
  <c r="Y45" i="1"/>
  <c r="Y44" i="1"/>
  <c r="Y43" i="1"/>
  <c r="Y42" i="1"/>
  <c r="Y40" i="1"/>
  <c r="Y39" i="1"/>
  <c r="Y38" i="1"/>
  <c r="Y37" i="1"/>
  <c r="Y36" i="1"/>
  <c r="Y35" i="1"/>
  <c r="Y34" i="1"/>
  <c r="Y33" i="1"/>
  <c r="Y32" i="1"/>
  <c r="Y30" i="1"/>
  <c r="Y28" i="1"/>
  <c r="Y27" i="1"/>
  <c r="Y26" i="1"/>
  <c r="Y25" i="1"/>
  <c r="Y24" i="1"/>
  <c r="Y23" i="1"/>
  <c r="Y22" i="1"/>
  <c r="Y21" i="1"/>
  <c r="Y20" i="1"/>
  <c r="Y18" i="1"/>
  <c r="Y15" i="1"/>
  <c r="Y14" i="1"/>
  <c r="Y13" i="1"/>
  <c r="Y12" i="1"/>
  <c r="Y11" i="1"/>
  <c r="Y10" i="1"/>
  <c r="Y9" i="1"/>
  <c r="Y8" i="1"/>
  <c r="Y7" i="1"/>
  <c r="Y6" i="1"/>
  <c r="Y5" i="1"/>
  <c r="Y3" i="1"/>
  <c r="Z2" i="1"/>
  <c r="Z3362" i="1"/>
  <c r="Y3362" i="1"/>
  <c r="Z3840" i="1"/>
  <c r="Z3191" i="1"/>
  <c r="Z3120" i="1"/>
  <c r="Z3117" i="1"/>
  <c r="Z2437" i="1"/>
  <c r="Z2401" i="1"/>
  <c r="Z2375" i="1"/>
  <c r="Z2351" i="1"/>
  <c r="Z2265" i="1"/>
  <c r="Z1962" i="1"/>
  <c r="Z1526" i="1"/>
  <c r="Z1423" i="1"/>
  <c r="Z1323" i="1"/>
  <c r="Z1212" i="1"/>
  <c r="Z1031" i="1"/>
  <c r="Z1026" i="1"/>
  <c r="Z980" i="1"/>
  <c r="Z671" i="1"/>
  <c r="Z629" i="1"/>
  <c r="Z494" i="1"/>
  <c r="Z219" i="1"/>
  <c r="Y3840" i="1"/>
  <c r="Y3191" i="1"/>
  <c r="Y3120" i="1"/>
  <c r="Y3117" i="1"/>
  <c r="Y2437" i="1"/>
  <c r="Y2401" i="1"/>
  <c r="Y2375" i="1"/>
  <c r="Y2351" i="1"/>
  <c r="Y2265" i="1"/>
  <c r="Y1962" i="1"/>
  <c r="Y1526" i="1"/>
  <c r="Y1423" i="1"/>
  <c r="Y1323" i="1"/>
  <c r="Y1212" i="1"/>
  <c r="Y1031" i="1"/>
  <c r="Y1026" i="1"/>
  <c r="Y980" i="1"/>
  <c r="Y671" i="1"/>
  <c r="Y629" i="1"/>
  <c r="Y494" i="1"/>
  <c r="Y219" i="1"/>
  <c r="Z3899" i="1"/>
  <c r="Z3876" i="1"/>
  <c r="Z3295" i="1"/>
  <c r="Z3069" i="1"/>
  <c r="Z2987" i="1"/>
  <c r="Z2385" i="1"/>
  <c r="Z2353" i="1"/>
  <c r="Z1913" i="1"/>
  <c r="Z1424" i="1"/>
  <c r="Z617" i="1"/>
  <c r="Z570" i="1"/>
  <c r="Y3899" i="1"/>
  <c r="Y3876" i="1"/>
  <c r="Y3295" i="1"/>
  <c r="Y3069" i="1"/>
  <c r="Y2987" i="1"/>
  <c r="Y2385" i="1"/>
  <c r="Y2353" i="1"/>
  <c r="Y1913" i="1"/>
  <c r="Y1424" i="1"/>
  <c r="Y617" i="1"/>
  <c r="Y570" i="1"/>
  <c r="Z29" i="1"/>
  <c r="Y29" i="1"/>
  <c r="Z3199" i="1"/>
  <c r="Z2431" i="1"/>
  <c r="Z2152" i="1"/>
  <c r="Z1517" i="1"/>
  <c r="Z1073" i="1"/>
  <c r="Z536" i="1"/>
  <c r="Y3199" i="1"/>
  <c r="Y2431" i="1"/>
  <c r="Y2152" i="1"/>
  <c r="Y1517" i="1"/>
  <c r="Y1073" i="1"/>
  <c r="Y536" i="1"/>
  <c r="Z187" i="1"/>
  <c r="Y187" i="1"/>
  <c r="Z4107" i="1"/>
  <c r="Z4097" i="1"/>
  <c r="Z4073" i="1"/>
  <c r="Z3148" i="1"/>
  <c r="Z3141" i="1"/>
  <c r="Z2859" i="1"/>
  <c r="Z2705" i="1"/>
  <c r="Z2124" i="1"/>
  <c r="Z1010" i="1"/>
  <c r="Z971" i="1"/>
  <c r="Z764" i="1"/>
  <c r="Y4107" i="1"/>
  <c r="Y4097" i="1"/>
  <c r="Y4073" i="1"/>
  <c r="Y3148" i="1"/>
  <c r="Y3141" i="1"/>
  <c r="Y2859" i="1"/>
  <c r="Y2705" i="1"/>
  <c r="Y2124" i="1"/>
  <c r="Y1010" i="1"/>
  <c r="Y971" i="1"/>
  <c r="Y764" i="1"/>
  <c r="Y689" i="1"/>
  <c r="Z689" i="1"/>
  <c r="Z1984" i="1"/>
  <c r="Z1919" i="1"/>
  <c r="Z122" i="1"/>
  <c r="Y1984" i="1"/>
  <c r="Y1919" i="1"/>
  <c r="Y122" i="1"/>
  <c r="Z206" i="1"/>
  <c r="Z193" i="1"/>
  <c r="Z153" i="1"/>
  <c r="Z145" i="1"/>
  <c r="Z113" i="1"/>
  <c r="Z48" i="1"/>
  <c r="Z16" i="1"/>
  <c r="Y16" i="1"/>
  <c r="Z4062" i="1"/>
  <c r="Z4061" i="1"/>
  <c r="Z4045" i="1"/>
  <c r="Z3965" i="1"/>
  <c r="Z3956" i="1"/>
  <c r="Z3867" i="1"/>
  <c r="Z3835" i="1"/>
  <c r="Z3814" i="1"/>
  <c r="Z3786" i="1"/>
  <c r="Z3776" i="1"/>
  <c r="Z3724" i="1"/>
  <c r="Z3664" i="1"/>
  <c r="Z3654" i="1"/>
  <c r="Z3651" i="1"/>
  <c r="Z3647" i="1"/>
  <c r="Z3640" i="1"/>
  <c r="Z3636" i="1"/>
  <c r="Z3614" i="1"/>
  <c r="Z3598" i="1"/>
  <c r="Z3562" i="1"/>
  <c r="Z3539" i="1"/>
  <c r="Z3500" i="1"/>
  <c r="Z3497" i="1"/>
  <c r="Z3465" i="1"/>
  <c r="Z3376" i="1"/>
  <c r="Z3320" i="1"/>
  <c r="Z3289" i="1"/>
  <c r="Z3278" i="1"/>
  <c r="Z3192" i="1"/>
  <c r="Z3123" i="1"/>
  <c r="Z3095" i="1"/>
  <c r="Z3079" i="1"/>
  <c r="Z3045" i="1"/>
  <c r="Z3008" i="1"/>
  <c r="Z2971" i="1"/>
  <c r="Z2944" i="1"/>
  <c r="Z2936" i="1"/>
  <c r="Z2933" i="1"/>
  <c r="Z2922" i="1"/>
  <c r="Z2855" i="1"/>
  <c r="Z2839" i="1"/>
  <c r="Z2817" i="1"/>
  <c r="Z2814" i="1"/>
  <c r="Z2775" i="1"/>
  <c r="Z2769" i="1"/>
  <c r="Z2738" i="1"/>
  <c r="Z2727" i="1"/>
  <c r="Z2701" i="1"/>
  <c r="Z2693" i="1"/>
  <c r="Z2678" i="1"/>
  <c r="Z2670" i="1"/>
  <c r="Z2665" i="1"/>
  <c r="Z2649" i="1"/>
  <c r="Z2637" i="1"/>
  <c r="Z2598" i="1"/>
  <c r="Z2566" i="1"/>
  <c r="Z2563" i="1"/>
  <c r="Z2519" i="1"/>
  <c r="Z2503" i="1"/>
  <c r="Z2466" i="1"/>
  <c r="Z2438" i="1"/>
  <c r="Z2388" i="1"/>
  <c r="Z2379" i="1"/>
  <c r="Z2363" i="1"/>
  <c r="Z2362" i="1"/>
  <c r="Z2346" i="1"/>
  <c r="Z2275" i="1"/>
  <c r="Z2237" i="1"/>
  <c r="Z2225" i="1"/>
  <c r="Z2205" i="1"/>
  <c r="Z2184" i="1"/>
  <c r="Z2139" i="1"/>
  <c r="Z2130" i="1"/>
  <c r="Z2002" i="1"/>
  <c r="Z1997" i="1"/>
  <c r="Z1983" i="1"/>
  <c r="Z1954" i="1"/>
  <c r="Z1875" i="1"/>
  <c r="Z1857" i="1"/>
  <c r="Z1824" i="1"/>
  <c r="Z1811" i="1"/>
  <c r="Z1756" i="1"/>
  <c r="Z1750" i="1"/>
  <c r="Z1688" i="1"/>
  <c r="Z1587" i="1"/>
  <c r="Z1575" i="1"/>
  <c r="Z1558" i="1"/>
  <c r="Z1544" i="1"/>
  <c r="Z1503" i="1"/>
  <c r="Z1483" i="1"/>
  <c r="Z1441" i="1"/>
  <c r="Z1385" i="1"/>
  <c r="Z1351" i="1"/>
  <c r="Z1346" i="1"/>
  <c r="Z1275" i="1"/>
  <c r="Z1264" i="1"/>
  <c r="Z1224" i="1"/>
  <c r="Z1213" i="1"/>
  <c r="Z1190" i="1"/>
  <c r="Z1181" i="1"/>
  <c r="Z1149" i="1"/>
  <c r="Z1134" i="1"/>
  <c r="Z1095" i="1"/>
  <c r="Z1087" i="1"/>
  <c r="Z1085" i="1"/>
  <c r="Z1022" i="1"/>
  <c r="Z1001" i="1"/>
  <c r="Z1000" i="1"/>
  <c r="Z972" i="1"/>
  <c r="Z966" i="1"/>
  <c r="Z952" i="1"/>
  <c r="Z936" i="1"/>
  <c r="Z844" i="1"/>
  <c r="Z810" i="1"/>
  <c r="Z768" i="1"/>
  <c r="Z736" i="1"/>
  <c r="Z712" i="1"/>
  <c r="Z706" i="1"/>
  <c r="Z678" i="1"/>
  <c r="Z649" i="1"/>
  <c r="Z633" i="1"/>
  <c r="Z627" i="1"/>
  <c r="Z622" i="1"/>
  <c r="Z603" i="1"/>
  <c r="Z589" i="1"/>
  <c r="Z571" i="1"/>
  <c r="Z562" i="1"/>
  <c r="Z554" i="1"/>
  <c r="Z552" i="1"/>
  <c r="Z531" i="1"/>
  <c r="Z516" i="1"/>
  <c r="Z489" i="1"/>
  <c r="Z459" i="1"/>
  <c r="Z445" i="1"/>
  <c r="Z439" i="1"/>
  <c r="Z417" i="1"/>
  <c r="Z412" i="1"/>
  <c r="Z380" i="1"/>
  <c r="Z318" i="1"/>
  <c r="Z209" i="1"/>
  <c r="Z186" i="1"/>
  <c r="Z158" i="1"/>
  <c r="Z146" i="1"/>
  <c r="Z127" i="1"/>
  <c r="Z94" i="1"/>
  <c r="Z67" i="1"/>
  <c r="Y67" i="1"/>
  <c r="Z3658" i="1"/>
  <c r="Z2398" i="1"/>
  <c r="Z2123" i="1"/>
  <c r="Z1818" i="1"/>
  <c r="Z1334" i="1"/>
  <c r="Z1017" i="1"/>
  <c r="Y1017" i="1"/>
  <c r="Z3918" i="1"/>
  <c r="Z3877" i="1"/>
  <c r="Z3659" i="1"/>
  <c r="Z3200" i="1"/>
  <c r="Z2591" i="1"/>
  <c r="Z2064" i="1"/>
  <c r="Z1755" i="1"/>
  <c r="Z1461" i="1"/>
  <c r="Z1440" i="1"/>
  <c r="Z1436" i="1"/>
  <c r="Z1366" i="1"/>
  <c r="Z1319" i="1"/>
  <c r="Z665" i="1"/>
  <c r="Z139" i="1"/>
  <c r="Y139" i="1"/>
  <c r="Z4114" i="1"/>
  <c r="Z4086" i="1"/>
  <c r="Z4027" i="1"/>
  <c r="Z3953" i="1"/>
  <c r="Z3851" i="1"/>
  <c r="Z3824" i="1"/>
  <c r="Z3734" i="1"/>
  <c r="Z3676" i="1"/>
  <c r="Z3667" i="1"/>
  <c r="Z3644" i="1"/>
  <c r="Z3557" i="1"/>
  <c r="Z3545" i="1"/>
  <c r="Z3421" i="1"/>
  <c r="Z3371" i="1"/>
  <c r="Z3352" i="1"/>
  <c r="Z3326" i="1"/>
  <c r="Z3304" i="1"/>
  <c r="Z3267" i="1"/>
  <c r="Z3143" i="1"/>
  <c r="Z3142" i="1"/>
  <c r="Z3122" i="1"/>
  <c r="Z3103" i="1"/>
  <c r="Z3088" i="1"/>
  <c r="Z3076" i="1"/>
  <c r="Z3060" i="1"/>
  <c r="Z3020" i="1"/>
  <c r="Z3013" i="1"/>
  <c r="Z2983" i="1"/>
  <c r="Z2860" i="1"/>
  <c r="Z2853" i="1"/>
  <c r="Z2846" i="1"/>
  <c r="Z2782" i="1"/>
  <c r="Z2757" i="1"/>
  <c r="Z2718" i="1"/>
  <c r="Z2703" i="1"/>
  <c r="Z2682" i="1"/>
  <c r="Z2680" i="1"/>
  <c r="Z2644" i="1"/>
  <c r="Z2627" i="1"/>
  <c r="Z2624" i="1"/>
  <c r="Z2613" i="1"/>
  <c r="Z2564" i="1"/>
  <c r="Z2550" i="1"/>
  <c r="Z2515" i="1"/>
  <c r="Z2442" i="1"/>
  <c r="Z2414" i="1"/>
  <c r="Z2396" i="1"/>
  <c r="Z2391" i="1"/>
  <c r="Z2367" i="1"/>
  <c r="Z2358" i="1"/>
  <c r="Z2352" i="1"/>
  <c r="Z2323" i="1"/>
  <c r="Z2280" i="1"/>
  <c r="Z2254" i="1"/>
  <c r="Z2240" i="1"/>
  <c r="Z2230" i="1"/>
  <c r="Z2201" i="1"/>
  <c r="Z2167" i="1"/>
  <c r="Z2144" i="1"/>
  <c r="Z2080" i="1"/>
  <c r="Z2072" i="1"/>
  <c r="Z2065" i="1"/>
  <c r="Z2033" i="1"/>
  <c r="Z2027" i="1"/>
  <c r="Z2020" i="1"/>
  <c r="Z2013" i="1"/>
  <c r="Z2011" i="1"/>
  <c r="Z2003" i="1"/>
  <c r="Z1982" i="1"/>
  <c r="Z1966" i="1"/>
  <c r="Z1947" i="1"/>
  <c r="Z1912" i="1"/>
  <c r="Z1904" i="1"/>
  <c r="Z1889" i="1"/>
  <c r="Z1881" i="1"/>
  <c r="Z1807" i="1"/>
  <c r="Z1804" i="1"/>
  <c r="Z1797" i="1"/>
  <c r="Z1788" i="1"/>
  <c r="Z1779" i="1"/>
  <c r="Z1751" i="1"/>
  <c r="Z1712" i="1"/>
  <c r="Z1708" i="1"/>
  <c r="Z1685" i="1"/>
  <c r="Z1679" i="1"/>
  <c r="Z1663" i="1"/>
  <c r="Z1662" i="1"/>
  <c r="Z1592" i="1"/>
  <c r="Z1539" i="1"/>
  <c r="Z1511" i="1"/>
  <c r="Z1507" i="1"/>
  <c r="Z1505" i="1"/>
  <c r="Z1458" i="1"/>
  <c r="Z1456" i="1"/>
  <c r="Z1455" i="1"/>
  <c r="Z1448" i="1"/>
  <c r="Z1447" i="1"/>
  <c r="Z1446" i="1"/>
  <c r="Z1445" i="1"/>
  <c r="Z1442" i="1"/>
  <c r="Z1438" i="1"/>
  <c r="Z1437" i="1"/>
  <c r="Z1435" i="1"/>
  <c r="Z1430" i="1"/>
  <c r="Z1429" i="1"/>
  <c r="Z1428" i="1"/>
  <c r="Z1420" i="1"/>
  <c r="Z1415" i="1"/>
  <c r="Z1412" i="1"/>
  <c r="Z1408" i="1"/>
  <c r="Z1387" i="1"/>
  <c r="Z1377" i="1"/>
  <c r="Z1322" i="1"/>
  <c r="Z1222" i="1"/>
  <c r="Z1209" i="1"/>
  <c r="Z1208" i="1"/>
  <c r="Z1207" i="1"/>
  <c r="Z1197" i="1"/>
  <c r="Z1196" i="1"/>
  <c r="Z1143" i="1"/>
  <c r="Z1138" i="1"/>
  <c r="Z1137" i="1"/>
  <c r="Z1119" i="1"/>
  <c r="Z1102" i="1"/>
  <c r="Z1091" i="1"/>
  <c r="Z1081" i="1"/>
  <c r="Z1048" i="1"/>
  <c r="Z1005" i="1"/>
  <c r="Z990" i="1"/>
  <c r="Z989" i="1"/>
  <c r="Z987" i="1"/>
  <c r="Z985" i="1"/>
  <c r="Z979" i="1"/>
  <c r="Z951" i="1"/>
  <c r="Z950" i="1"/>
  <c r="Z947" i="1"/>
  <c r="Z859" i="1"/>
  <c r="Z858" i="1"/>
  <c r="Z853" i="1"/>
  <c r="Z749" i="1"/>
  <c r="Z715" i="1"/>
  <c r="Z713" i="1"/>
  <c r="Z708" i="1"/>
  <c r="Z707" i="1"/>
  <c r="Z702" i="1"/>
  <c r="Z699" i="1"/>
  <c r="Z698" i="1"/>
  <c r="Z688" i="1"/>
  <c r="Z679" i="1"/>
  <c r="Z672" i="1"/>
  <c r="Z669" i="1"/>
  <c r="Z644" i="1"/>
  <c r="Z642" i="1"/>
  <c r="Z640" i="1"/>
  <c r="Z634" i="1"/>
  <c r="Z618" i="1"/>
  <c r="Z614" i="1"/>
  <c r="Z613" i="1"/>
  <c r="Z608" i="1"/>
  <c r="Z590" i="1"/>
  <c r="Z577" i="1"/>
  <c r="Z566" i="1"/>
  <c r="Z564" i="1"/>
  <c r="Z559" i="1"/>
  <c r="Z547" i="1"/>
  <c r="Z466" i="1"/>
  <c r="Z396" i="1"/>
  <c r="Z353" i="1"/>
  <c r="Z323" i="1"/>
  <c r="Z231" i="1"/>
  <c r="Z180" i="1"/>
  <c r="Z176" i="1"/>
  <c r="Z88" i="1"/>
  <c r="Z80" i="1"/>
  <c r="Z76" i="1"/>
  <c r="Z17" i="1"/>
  <c r="Y17" i="1"/>
  <c r="Z4112" i="1"/>
  <c r="Z4111" i="1"/>
  <c r="Z4099" i="1"/>
  <c r="Z4098" i="1"/>
  <c r="Z4095" i="1"/>
  <c r="Z4090" i="1"/>
  <c r="Z4080" i="1"/>
  <c r="Z4077" i="1"/>
  <c r="Z4076" i="1"/>
  <c r="Z4074" i="1"/>
  <c r="Z4071" i="1"/>
  <c r="Z4065" i="1"/>
  <c r="Z4059" i="1"/>
  <c r="Z4057" i="1"/>
  <c r="Z4055" i="1"/>
  <c r="Z4050" i="1"/>
  <c r="Z4043" i="1"/>
  <c r="Z4035" i="1"/>
  <c r="Z4020" i="1"/>
  <c r="Z4018" i="1"/>
  <c r="Z4014" i="1"/>
  <c r="Z4013" i="1"/>
  <c r="Z4011" i="1"/>
  <c r="Z4010" i="1"/>
  <c r="Z4003" i="1"/>
  <c r="Z3999" i="1"/>
  <c r="Z3997" i="1"/>
  <c r="Z3992" i="1"/>
  <c r="Z3989" i="1"/>
  <c r="Z3988" i="1"/>
  <c r="Z3986" i="1"/>
  <c r="Z3984" i="1"/>
  <c r="Z3981" i="1"/>
  <c r="Z3976" i="1"/>
  <c r="Z3964" i="1"/>
  <c r="Z3963" i="1"/>
  <c r="Z3937" i="1"/>
  <c r="Z3929" i="1"/>
  <c r="Z3925" i="1"/>
  <c r="Z3923" i="1"/>
  <c r="Z3922" i="1"/>
  <c r="Z3921" i="1"/>
  <c r="Z3920" i="1"/>
  <c r="Z3919" i="1"/>
  <c r="Z3917" i="1"/>
  <c r="Z3916" i="1"/>
  <c r="Z3908" i="1"/>
  <c r="Z3907" i="1"/>
  <c r="Z3904" i="1"/>
  <c r="Z3900" i="1"/>
  <c r="Z3890" i="1"/>
  <c r="Z3885" i="1"/>
  <c r="Z3882" i="1"/>
  <c r="Z3881" i="1"/>
  <c r="Z3878" i="1"/>
  <c r="Z3870" i="1"/>
  <c r="Z3860" i="1"/>
  <c r="Z3853" i="1"/>
  <c r="Z3844" i="1"/>
  <c r="Z3842" i="1"/>
  <c r="Z3839" i="1"/>
  <c r="Z3837" i="1"/>
  <c r="Z3836" i="1"/>
  <c r="Z3829" i="1"/>
  <c r="Z3828" i="1"/>
  <c r="Z3826" i="1"/>
  <c r="Z3822" i="1"/>
  <c r="Z3817" i="1"/>
  <c r="Z3813" i="1"/>
  <c r="Z3811" i="1"/>
  <c r="Z3810" i="1"/>
  <c r="Z3797" i="1"/>
  <c r="Z3796" i="1"/>
  <c r="Z3791" i="1"/>
  <c r="Z3787" i="1"/>
  <c r="Z3784" i="1"/>
  <c r="Z3772" i="1"/>
  <c r="Z3764" i="1"/>
  <c r="Z3763" i="1"/>
  <c r="Z3757" i="1"/>
  <c r="Z3754" i="1"/>
  <c r="Z3749" i="1"/>
  <c r="Z3741" i="1"/>
  <c r="Z3740" i="1"/>
  <c r="Z3738" i="1"/>
  <c r="Z3737" i="1"/>
  <c r="Z3727" i="1"/>
  <c r="Z3726" i="1"/>
  <c r="Z3725" i="1"/>
  <c r="Z3721" i="1"/>
  <c r="Z3720" i="1"/>
  <c r="Z3719" i="1"/>
  <c r="Z3717" i="1"/>
  <c r="Z3711" i="1"/>
  <c r="Z3706" i="1"/>
  <c r="Z3704" i="1"/>
  <c r="Z3703" i="1"/>
  <c r="Z3699" i="1"/>
  <c r="Z3698" i="1"/>
  <c r="Z3695" i="1"/>
  <c r="Z3690" i="1"/>
  <c r="Z3680" i="1"/>
  <c r="Z3677" i="1"/>
  <c r="Z3675" i="1"/>
  <c r="Z3674" i="1"/>
  <c r="Z3672" i="1"/>
  <c r="Z3671" i="1"/>
  <c r="Z3669" i="1"/>
  <c r="Z3665" i="1"/>
  <c r="Z3662" i="1"/>
  <c r="Z3656" i="1"/>
  <c r="Z3655" i="1"/>
  <c r="Z3652" i="1"/>
  <c r="Z3649" i="1"/>
  <c r="Z3634" i="1"/>
  <c r="Z3632" i="1"/>
  <c r="Z3628" i="1"/>
  <c r="Z3627" i="1"/>
  <c r="Z3620" i="1"/>
  <c r="Z3619" i="1"/>
  <c r="Z3618" i="1"/>
  <c r="Z3617" i="1"/>
  <c r="Z3613" i="1"/>
  <c r="Z3612" i="1"/>
  <c r="Z3611" i="1"/>
  <c r="Z3610" i="1"/>
  <c r="Z3609" i="1"/>
  <c r="Z3608" i="1"/>
  <c r="Z3607" i="1"/>
  <c r="Z3603" i="1"/>
  <c r="Z3592" i="1"/>
  <c r="Z3590" i="1"/>
  <c r="Z3589" i="1"/>
  <c r="Z3586" i="1"/>
  <c r="Z3583" i="1"/>
  <c r="Z3581" i="1"/>
  <c r="Z3580" i="1"/>
  <c r="Z3575" i="1"/>
  <c r="Z3574" i="1"/>
  <c r="Z3573" i="1"/>
  <c r="Z3569" i="1"/>
  <c r="Z3568" i="1"/>
  <c r="Z3566" i="1"/>
  <c r="Z3565" i="1"/>
  <c r="Z3564" i="1"/>
  <c r="Z3560" i="1"/>
  <c r="Z3558" i="1"/>
  <c r="Z3554" i="1"/>
  <c r="Z3552" i="1"/>
  <c r="Z3551" i="1"/>
  <c r="Z3543" i="1"/>
  <c r="Z3542" i="1"/>
  <c r="Z3540" i="1"/>
  <c r="Z3538" i="1"/>
  <c r="Z3537" i="1"/>
  <c r="Z3532" i="1"/>
  <c r="Z3530" i="1"/>
  <c r="Z3525" i="1"/>
  <c r="Z3524" i="1"/>
  <c r="Z3522" i="1"/>
  <c r="Z3521" i="1"/>
  <c r="Z3519" i="1"/>
  <c r="Z3514" i="1"/>
  <c r="Z3513" i="1"/>
  <c r="Z3510" i="1"/>
  <c r="Z3505" i="1"/>
  <c r="Z3503" i="1"/>
  <c r="Z3491" i="1"/>
  <c r="Z3489" i="1"/>
  <c r="Z3484" i="1"/>
  <c r="Z3481" i="1"/>
  <c r="Z3477" i="1"/>
  <c r="Z3476" i="1"/>
  <c r="Z3473" i="1"/>
  <c r="Z3467" i="1"/>
  <c r="Z3462" i="1"/>
  <c r="Z3461" i="1"/>
  <c r="Z3456" i="1"/>
  <c r="Z3455" i="1"/>
  <c r="Z3452" i="1"/>
  <c r="Z3448" i="1"/>
  <c r="Z3447" i="1"/>
  <c r="Z3440" i="1"/>
  <c r="Z3432" i="1"/>
  <c r="Z3431" i="1"/>
  <c r="Z3430" i="1"/>
  <c r="Z3429" i="1"/>
  <c r="Z3424" i="1"/>
  <c r="Z3422" i="1"/>
  <c r="Z3418" i="1"/>
  <c r="Z3414" i="1"/>
  <c r="Z3411" i="1"/>
  <c r="Z3409" i="1"/>
  <c r="Z3407" i="1"/>
  <c r="Z3405" i="1"/>
  <c r="Z3403" i="1"/>
  <c r="Z3401" i="1"/>
  <c r="Z3399" i="1"/>
  <c r="Z3397" i="1"/>
  <c r="Z3396" i="1"/>
  <c r="Z3394" i="1"/>
  <c r="Z3390" i="1"/>
  <c r="Z3384" i="1"/>
  <c r="Z3381" i="1"/>
  <c r="Z3380" i="1"/>
  <c r="Z3379" i="1"/>
  <c r="Z3377" i="1"/>
  <c r="Z3375" i="1"/>
  <c r="Z3369" i="1"/>
  <c r="Z3366" i="1"/>
  <c r="Z3359" i="1"/>
  <c r="Z3358" i="1"/>
  <c r="Z3357" i="1"/>
  <c r="Z3355" i="1"/>
  <c r="Z3354" i="1"/>
  <c r="Z3353" i="1"/>
  <c r="Z3349" i="1"/>
  <c r="Z3345" i="1"/>
  <c r="Z3343" i="1"/>
  <c r="Z3339" i="1"/>
  <c r="Z3338" i="1"/>
  <c r="Z3337" i="1"/>
  <c r="Z3332" i="1"/>
  <c r="Z3331" i="1"/>
  <c r="Z3329" i="1"/>
  <c r="Z3327" i="1"/>
  <c r="Z3325" i="1"/>
  <c r="Z3321" i="1"/>
  <c r="Z3317" i="1"/>
  <c r="Z3316" i="1"/>
  <c r="Z3311" i="1"/>
  <c r="Z3299" i="1"/>
  <c r="Z3298" i="1"/>
  <c r="Z3297" i="1"/>
  <c r="Z3296" i="1"/>
  <c r="Z3294" i="1"/>
  <c r="Z3292" i="1"/>
  <c r="Z3291" i="1"/>
  <c r="Z3290" i="1"/>
  <c r="Z3285" i="1"/>
  <c r="Z3280" i="1"/>
  <c r="Z3279" i="1"/>
  <c r="Z3273" i="1"/>
  <c r="Z3272" i="1"/>
  <c r="Z3271" i="1"/>
  <c r="Z3259" i="1"/>
  <c r="Z3257" i="1"/>
  <c r="Z3256" i="1"/>
  <c r="Z3254" i="1"/>
  <c r="Z3249" i="1"/>
  <c r="Z3246" i="1"/>
  <c r="Z3242" i="1"/>
  <c r="Z3241" i="1"/>
  <c r="Z3240" i="1"/>
  <c r="Z3236" i="1"/>
  <c r="Z3229" i="1"/>
  <c r="Z3228" i="1"/>
  <c r="Z3223" i="1"/>
  <c r="Z3220" i="1"/>
  <c r="Z3218" i="1"/>
  <c r="Z3216" i="1"/>
  <c r="Z3215" i="1"/>
  <c r="Z3207" i="1"/>
  <c r="Z3203" i="1"/>
  <c r="Z3195" i="1"/>
  <c r="Z3194" i="1"/>
  <c r="Z3190" i="1"/>
  <c r="Z3188" i="1"/>
  <c r="Z3187" i="1"/>
  <c r="Z3183" i="1"/>
  <c r="Z3182" i="1"/>
  <c r="Z3180" i="1"/>
  <c r="Z3173" i="1"/>
  <c r="Z3163" i="1"/>
  <c r="Z3157" i="1"/>
  <c r="Z3154" i="1"/>
  <c r="Z3145" i="1"/>
  <c r="Z3144" i="1"/>
  <c r="Z3140" i="1"/>
  <c r="Z3138" i="1"/>
  <c r="Z3136" i="1"/>
  <c r="Z3135" i="1"/>
  <c r="Z3119" i="1"/>
  <c r="Z3108" i="1"/>
  <c r="Z3104" i="1"/>
  <c r="Z3099" i="1"/>
  <c r="Z3072" i="1"/>
  <c r="Z3059" i="1"/>
  <c r="Z3053" i="1"/>
  <c r="Z3044" i="1"/>
  <c r="Z3028" i="1"/>
  <c r="Z3027" i="1"/>
  <c r="Z3025" i="1"/>
  <c r="Z2996" i="1"/>
  <c r="Z2990" i="1"/>
  <c r="Z2988" i="1"/>
  <c r="Z2984" i="1"/>
  <c r="Z2978" i="1"/>
  <c r="Z2961" i="1"/>
  <c r="Z2948" i="1"/>
  <c r="Z2939" i="1"/>
  <c r="Z2932" i="1"/>
  <c r="Z2924" i="1"/>
  <c r="Z2918" i="1"/>
  <c r="Z2917" i="1"/>
  <c r="Z2916" i="1"/>
  <c r="Z2912" i="1"/>
  <c r="Z2906" i="1"/>
  <c r="Z2880" i="1"/>
  <c r="Z2866" i="1"/>
  <c r="Z2856" i="1"/>
  <c r="Z2851" i="1"/>
  <c r="Z2844" i="1"/>
  <c r="Z2843" i="1"/>
  <c r="Z2842" i="1"/>
  <c r="Z2837" i="1"/>
  <c r="Z2836" i="1"/>
  <c r="Z2834" i="1"/>
  <c r="Z2831" i="1"/>
  <c r="Z2830" i="1"/>
  <c r="Z2827" i="1"/>
  <c r="Z2825" i="1"/>
  <c r="Z2823" i="1"/>
  <c r="Z2822" i="1"/>
  <c r="Z2821" i="1"/>
  <c r="Z2819" i="1"/>
  <c r="Z2818" i="1"/>
  <c r="Z2816" i="1"/>
  <c r="Z2813" i="1"/>
  <c r="Z2808" i="1"/>
  <c r="Z2807" i="1"/>
  <c r="Z2806" i="1"/>
  <c r="Z2804" i="1"/>
  <c r="Z2802" i="1"/>
  <c r="Z2801" i="1"/>
  <c r="Z2800" i="1"/>
  <c r="Z2799" i="1"/>
  <c r="Z2798" i="1"/>
  <c r="Z2796" i="1"/>
  <c r="Z2788" i="1"/>
  <c r="Z2785" i="1"/>
  <c r="Z2771" i="1"/>
  <c r="Z2762" i="1"/>
  <c r="Z2741" i="1"/>
  <c r="Z2737" i="1"/>
  <c r="Z2726" i="1"/>
  <c r="Z2723" i="1"/>
  <c r="Z2713" i="1"/>
  <c r="Z2710" i="1"/>
  <c r="Z2641" i="1"/>
  <c r="Z2631" i="1"/>
  <c r="Z2617" i="1"/>
  <c r="Z2599" i="1"/>
  <c r="Z2588" i="1"/>
  <c r="Z2570" i="1"/>
  <c r="Z2562" i="1"/>
  <c r="Z2559" i="1"/>
  <c r="Z2551" i="1"/>
  <c r="Z2543" i="1"/>
  <c r="Z2530" i="1"/>
  <c r="Z2513" i="1"/>
  <c r="Z2511" i="1"/>
  <c r="Z2508" i="1"/>
  <c r="Z2405" i="1"/>
  <c r="Z2368" i="1"/>
  <c r="Z2360" i="1"/>
  <c r="Z2359" i="1"/>
  <c r="Z2326" i="1"/>
  <c r="Z2277" i="1"/>
  <c r="Z2267" i="1"/>
  <c r="Z2261" i="1"/>
  <c r="Z2259" i="1"/>
  <c r="Z2258" i="1"/>
  <c r="Z2250" i="1"/>
  <c r="Z2248" i="1"/>
  <c r="Z2243" i="1"/>
  <c r="Z2235" i="1"/>
  <c r="Z2229" i="1"/>
  <c r="Z2227" i="1"/>
  <c r="Z2211" i="1"/>
  <c r="Z2203" i="1"/>
  <c r="Z2202" i="1"/>
  <c r="Z2194" i="1"/>
  <c r="Z2193" i="1"/>
  <c r="Z2191" i="1"/>
  <c r="Z2187" i="1"/>
  <c r="Z2176" i="1"/>
  <c r="Z2157" i="1"/>
  <c r="Z2150" i="1"/>
  <c r="Z2140" i="1"/>
  <c r="Z2129" i="1"/>
  <c r="Z2081" i="1"/>
  <c r="Z2078" i="1"/>
  <c r="Z2069" i="1"/>
  <c r="Z2067" i="1"/>
  <c r="Z2060" i="1"/>
  <c r="Z2059" i="1"/>
  <c r="Z2056" i="1"/>
  <c r="Z2051" i="1"/>
  <c r="Z2040" i="1"/>
  <c r="Z2032" i="1"/>
  <c r="Z2001" i="1"/>
  <c r="Z1995" i="1"/>
  <c r="Z1989" i="1"/>
  <c r="Z1988" i="1"/>
  <c r="Z1987" i="1"/>
  <c r="Z1978" i="1"/>
  <c r="Z1976" i="1"/>
  <c r="Z1971" i="1"/>
  <c r="Z1965" i="1"/>
  <c r="Z1951" i="1"/>
  <c r="Z1922" i="1"/>
  <c r="Z1915" i="1"/>
  <c r="Z1903" i="1"/>
  <c r="Z1882" i="1"/>
  <c r="Z1867" i="1"/>
  <c r="Z1863" i="1"/>
  <c r="Z1837" i="1"/>
  <c r="Z1816" i="1"/>
  <c r="Z1815" i="1"/>
  <c r="Z1814" i="1"/>
  <c r="Z1808" i="1"/>
  <c r="Z1803" i="1"/>
  <c r="Z1802" i="1"/>
  <c r="Z1801" i="1"/>
  <c r="Z1798" i="1"/>
  <c r="Z1793" i="1"/>
  <c r="Z1790" i="1"/>
  <c r="Z1778" i="1"/>
  <c r="Z1774" i="1"/>
  <c r="Z1773" i="1"/>
  <c r="Z1766" i="1"/>
  <c r="Z1763" i="1"/>
  <c r="Z1754" i="1"/>
  <c r="Z1749" i="1"/>
  <c r="Z1746" i="1"/>
  <c r="Z1743" i="1"/>
  <c r="Z1729" i="1"/>
  <c r="Z1695" i="1"/>
  <c r="Z1661" i="1"/>
  <c r="Z1648" i="1"/>
  <c r="Z1625" i="1"/>
  <c r="Z1601" i="1"/>
  <c r="Z1598" i="1"/>
  <c r="Z1593" i="1"/>
  <c r="Z1585" i="1"/>
  <c r="Z1583" i="1"/>
  <c r="Z1574" i="1"/>
  <c r="Z1573" i="1"/>
  <c r="Z1565" i="1"/>
  <c r="Z1560" i="1"/>
  <c r="Z1552" i="1"/>
  <c r="Z1548" i="1"/>
  <c r="Z1515" i="1"/>
  <c r="Z1512" i="1"/>
  <c r="Z1508" i="1"/>
  <c r="Z1506" i="1"/>
  <c r="Z1504" i="1"/>
  <c r="Z1443" i="1"/>
  <c r="Z1413" i="1"/>
  <c r="Z1410" i="1"/>
  <c r="Z1406" i="1"/>
  <c r="Z1404" i="1"/>
  <c r="Z1402" i="1"/>
  <c r="Z1391" i="1"/>
  <c r="Z1380" i="1"/>
  <c r="Z1378" i="1"/>
  <c r="Z1363" i="1"/>
  <c r="Z1357" i="1"/>
  <c r="Z1356" i="1"/>
  <c r="Z1343" i="1"/>
  <c r="Z1324" i="1"/>
  <c r="Z1321" i="1"/>
  <c r="Z1306" i="1"/>
  <c r="Z1305" i="1"/>
  <c r="Z1300" i="1"/>
  <c r="Z1298" i="1"/>
  <c r="Z1297" i="1"/>
  <c r="Z1296" i="1"/>
  <c r="Z1294" i="1"/>
  <c r="Z1289" i="1"/>
  <c r="Z1288" i="1"/>
  <c r="Z1287" i="1"/>
  <c r="Z1236" i="1"/>
  <c r="Z1223" i="1"/>
  <c r="Z1215" i="1"/>
  <c r="Z1203" i="1"/>
  <c r="Z1201" i="1"/>
  <c r="Z1198" i="1"/>
  <c r="Z1194" i="1"/>
  <c r="Z1188" i="1"/>
  <c r="Z1186" i="1"/>
  <c r="Z1179" i="1"/>
  <c r="Z1172" i="1"/>
  <c r="Z1142" i="1"/>
  <c r="Z1135" i="1"/>
  <c r="Z1130" i="1"/>
  <c r="Z1127" i="1"/>
  <c r="Z1124" i="1"/>
  <c r="Z1116" i="1"/>
  <c r="Z1115" i="1"/>
  <c r="Z1106" i="1"/>
  <c r="Z1101" i="1"/>
  <c r="Z1093" i="1"/>
  <c r="Z1035" i="1"/>
  <c r="Z1030" i="1"/>
  <c r="Z1028" i="1"/>
  <c r="Z1025" i="1"/>
  <c r="Z1003" i="1"/>
  <c r="Z993" i="1"/>
  <c r="Z988" i="1"/>
  <c r="Z933" i="1"/>
  <c r="Z920" i="1"/>
  <c r="Z912" i="1"/>
  <c r="Z878" i="1"/>
  <c r="Z872" i="1"/>
  <c r="Z864" i="1"/>
  <c r="Z860" i="1"/>
  <c r="Z848" i="1"/>
  <c r="Z831" i="1"/>
  <c r="Z802" i="1"/>
  <c r="Z775" i="1"/>
  <c r="Z765" i="1"/>
  <c r="Z761" i="1"/>
  <c r="Z735" i="1"/>
  <c r="Z734" i="1"/>
  <c r="Z710" i="1"/>
  <c r="Z709" i="1"/>
  <c r="Z703" i="1"/>
  <c r="Z694" i="1"/>
  <c r="Z639" i="1"/>
  <c r="Z638" i="1"/>
  <c r="Z619" i="1"/>
  <c r="Z611" i="1"/>
  <c r="Z595" i="1"/>
  <c r="Z592" i="1"/>
  <c r="Z587" i="1"/>
  <c r="Z580" i="1"/>
  <c r="Z576" i="1"/>
  <c r="Z567" i="1"/>
  <c r="Z557" i="1"/>
  <c r="Z551" i="1"/>
  <c r="Z550" i="1"/>
  <c r="Z549" i="1"/>
  <c r="Z541" i="1"/>
  <c r="Z538" i="1"/>
  <c r="Z537" i="1"/>
  <c r="Z535" i="1"/>
  <c r="Z528" i="1"/>
  <c r="Z526" i="1"/>
  <c r="Z522" i="1"/>
  <c r="Z518" i="1"/>
  <c r="Z511" i="1"/>
  <c r="Z505" i="1"/>
  <c r="Z495" i="1"/>
  <c r="Z487" i="1"/>
  <c r="Z486" i="1"/>
  <c r="Z485" i="1"/>
  <c r="Z471" i="1"/>
  <c r="Z463" i="1"/>
  <c r="Z460" i="1"/>
  <c r="Z451" i="1"/>
  <c r="Z449" i="1"/>
  <c r="Z443" i="1"/>
  <c r="Z433" i="1"/>
  <c r="Z411" i="1"/>
  <c r="Z401" i="1"/>
  <c r="Z378" i="1"/>
  <c r="Z374" i="1"/>
  <c r="Z367" i="1"/>
  <c r="Z322" i="1"/>
  <c r="Z291" i="1"/>
  <c r="Z269" i="1"/>
  <c r="Z234" i="1"/>
  <c r="Z230" i="1"/>
  <c r="Z228" i="1"/>
  <c r="Z217" i="1"/>
  <c r="Z205" i="1"/>
  <c r="Z199" i="1"/>
  <c r="Z198" i="1"/>
  <c r="Z196" i="1"/>
  <c r="Z195" i="1"/>
  <c r="Z185" i="1"/>
  <c r="Z183" i="1"/>
  <c r="Z182" i="1"/>
  <c r="Z177" i="1"/>
  <c r="Z175" i="1"/>
  <c r="Z171" i="1"/>
  <c r="Z167" i="1"/>
  <c r="Z149" i="1"/>
  <c r="Z132" i="1"/>
  <c r="Z105" i="1"/>
  <c r="Z96" i="1"/>
  <c r="Z85" i="1"/>
  <c r="Z81" i="1"/>
  <c r="Z70" i="1"/>
  <c r="Z62" i="1"/>
  <c r="Z58" i="1"/>
  <c r="Z52" i="1"/>
  <c r="Z50" i="1"/>
  <c r="Z41" i="1"/>
  <c r="Z31" i="1"/>
  <c r="Z19" i="1"/>
  <c r="Z4" i="1"/>
  <c r="Y4" i="1"/>
  <c r="Y4112" i="1"/>
  <c r="Y4111" i="1"/>
  <c r="Y4099" i="1"/>
  <c r="Y4098" i="1"/>
  <c r="Y4095" i="1"/>
  <c r="Y4090" i="1"/>
  <c r="Y4080" i="1"/>
  <c r="Y4077" i="1"/>
  <c r="Y4076" i="1"/>
  <c r="Y4074" i="1"/>
  <c r="Y4071" i="1"/>
  <c r="Y4065" i="1"/>
  <c r="Y4059" i="1"/>
  <c r="Y4057" i="1"/>
  <c r="Y4055" i="1"/>
  <c r="Y4050" i="1"/>
  <c r="Y4043" i="1"/>
  <c r="Y4035" i="1"/>
  <c r="Y4020" i="1"/>
  <c r="Y4018" i="1"/>
  <c r="Y4014" i="1"/>
  <c r="Y4013" i="1"/>
  <c r="Y4011" i="1"/>
  <c r="Y4010" i="1"/>
  <c r="Y4003" i="1"/>
  <c r="Y3999" i="1"/>
  <c r="Y3997" i="1"/>
  <c r="Y3992" i="1"/>
  <c r="Y3989" i="1"/>
  <c r="Y3988" i="1"/>
  <c r="Y3986" i="1"/>
  <c r="Y3984" i="1"/>
  <c r="Y3981" i="1"/>
  <c r="Y3976" i="1"/>
  <c r="Y3964" i="1"/>
  <c r="Y3963" i="1"/>
  <c r="Y3937" i="1"/>
  <c r="Y3929" i="1"/>
  <c r="Y3925" i="1"/>
  <c r="Y3923" i="1"/>
  <c r="Y3922" i="1"/>
  <c r="Y3921" i="1"/>
  <c r="Y3920" i="1"/>
  <c r="Y3919" i="1"/>
  <c r="Y3917" i="1"/>
  <c r="Y3916" i="1"/>
  <c r="Y3908" i="1"/>
  <c r="Y3907" i="1"/>
  <c r="Y3904" i="1"/>
  <c r="Y3900" i="1"/>
  <c r="Y3890" i="1"/>
  <c r="Y3885" i="1"/>
  <c r="Y3882" i="1"/>
  <c r="Y3881" i="1"/>
  <c r="Y3878" i="1"/>
  <c r="Y3870" i="1"/>
  <c r="Y3860" i="1"/>
  <c r="Y3853" i="1"/>
  <c r="Y3844" i="1"/>
  <c r="Y3842" i="1"/>
  <c r="Y3839" i="1"/>
  <c r="Y3837" i="1"/>
  <c r="Y3836" i="1"/>
  <c r="Y3829" i="1"/>
  <c r="Y3828" i="1"/>
  <c r="Y3826" i="1"/>
  <c r="Y3822" i="1"/>
  <c r="Y3817" i="1"/>
  <c r="Y3813" i="1"/>
  <c r="Y3811" i="1"/>
  <c r="Y3810" i="1"/>
  <c r="Y3797" i="1"/>
  <c r="Y3796" i="1"/>
  <c r="Y3791" i="1"/>
  <c r="Y3787" i="1"/>
  <c r="Y3784" i="1"/>
  <c r="Y3772" i="1"/>
  <c r="Y3764" i="1"/>
  <c r="Y3763" i="1"/>
  <c r="Y3757" i="1"/>
  <c r="Y3754" i="1"/>
  <c r="Y3749" i="1"/>
  <c r="Y3741" i="1"/>
  <c r="Y3740" i="1"/>
  <c r="Y3738" i="1"/>
  <c r="Y3737" i="1"/>
  <c r="Y3727" i="1"/>
  <c r="Y3726" i="1"/>
  <c r="Y3725" i="1"/>
  <c r="Y3721" i="1"/>
  <c r="Y3720" i="1"/>
  <c r="Y3719" i="1"/>
  <c r="Y3717" i="1"/>
  <c r="Y3711" i="1"/>
  <c r="Y3706" i="1"/>
  <c r="Y3704" i="1"/>
  <c r="Y3703" i="1"/>
  <c r="Y3699" i="1"/>
  <c r="Y3698" i="1"/>
  <c r="Y3695" i="1"/>
  <c r="Y3690" i="1"/>
  <c r="Y3680" i="1"/>
  <c r="Y3677" i="1"/>
  <c r="Y3675" i="1"/>
  <c r="Y3674" i="1"/>
  <c r="Y3672" i="1"/>
  <c r="Y3671" i="1"/>
  <c r="Y3669" i="1"/>
  <c r="Y3665" i="1"/>
  <c r="Y3662" i="1"/>
  <c r="Y3656" i="1"/>
  <c r="Y3655" i="1"/>
  <c r="Y3652" i="1"/>
  <c r="Y3649" i="1"/>
  <c r="Y3634" i="1"/>
  <c r="Y3632" i="1"/>
  <c r="Y3628" i="1"/>
  <c r="Y3627" i="1"/>
  <c r="Y3620" i="1"/>
  <c r="Y3619" i="1"/>
  <c r="Y3618" i="1"/>
  <c r="Y3617" i="1"/>
  <c r="Y3613" i="1"/>
  <c r="Y3612" i="1"/>
  <c r="Y3611" i="1"/>
  <c r="Y3610" i="1"/>
  <c r="Y3609" i="1"/>
  <c r="Y3608" i="1"/>
  <c r="Y3607" i="1"/>
  <c r="Y3603" i="1"/>
  <c r="Y3592" i="1"/>
  <c r="Y3590" i="1"/>
  <c r="Y3589" i="1"/>
  <c r="Y3586" i="1"/>
  <c r="Y3583" i="1"/>
  <c r="Y3581" i="1"/>
  <c r="Y3580" i="1"/>
  <c r="Y3575" i="1"/>
  <c r="Y3574" i="1"/>
  <c r="Y3573" i="1"/>
  <c r="Y3569" i="1"/>
  <c r="Y3568" i="1"/>
  <c r="Y3566" i="1"/>
  <c r="Y3565" i="1"/>
  <c r="Y3564" i="1"/>
  <c r="Y3560" i="1"/>
  <c r="Y3558" i="1"/>
  <c r="Y3554" i="1"/>
  <c r="Y3552" i="1"/>
  <c r="Y3551" i="1"/>
  <c r="Y3543" i="1"/>
  <c r="Y3542" i="1"/>
  <c r="Y3540" i="1"/>
  <c r="Y3538" i="1"/>
  <c r="Y3537" i="1"/>
  <c r="Y3532" i="1"/>
  <c r="Y3530" i="1"/>
  <c r="Y3525" i="1"/>
  <c r="Y3524" i="1"/>
  <c r="Y3522" i="1"/>
  <c r="Y3521" i="1"/>
  <c r="Y3519" i="1"/>
  <c r="Y3514" i="1"/>
  <c r="Y3513" i="1"/>
  <c r="Y3510" i="1"/>
  <c r="Y3505" i="1"/>
  <c r="Y3503" i="1"/>
  <c r="Y3491" i="1"/>
  <c r="Y3489" i="1"/>
  <c r="Y3484" i="1"/>
  <c r="Y3481" i="1"/>
  <c r="Y3477" i="1"/>
  <c r="Y3476" i="1"/>
  <c r="Y3473" i="1"/>
  <c r="Y3467" i="1"/>
  <c r="Y3462" i="1"/>
  <c r="Y3461" i="1"/>
  <c r="Y3456" i="1"/>
  <c r="Y3455" i="1"/>
  <c r="Y3452" i="1"/>
  <c r="Y3448" i="1"/>
  <c r="Y3447" i="1"/>
  <c r="Y3440" i="1"/>
  <c r="Y3432" i="1"/>
  <c r="Y3431" i="1"/>
  <c r="Y3430" i="1"/>
  <c r="Y3429" i="1"/>
  <c r="Y3424" i="1"/>
  <c r="Y3422" i="1"/>
  <c r="Y3418" i="1"/>
  <c r="Y3414" i="1"/>
  <c r="Y3411" i="1"/>
  <c r="Y3409" i="1"/>
  <c r="Y3407" i="1"/>
  <c r="Y3405" i="1"/>
  <c r="Y3403" i="1"/>
  <c r="Y3401" i="1"/>
  <c r="Y3399" i="1"/>
  <c r="Y3397" i="1"/>
  <c r="Y3396" i="1"/>
  <c r="Y3394" i="1"/>
  <c r="Y3390" i="1"/>
  <c r="Y3384" i="1"/>
  <c r="Y3381" i="1"/>
  <c r="Y3380" i="1"/>
  <c r="Y3379" i="1"/>
  <c r="Y3377" i="1"/>
  <c r="Y3375" i="1"/>
  <c r="Y3369" i="1"/>
  <c r="Y3366" i="1"/>
  <c r="Y3359" i="1"/>
  <c r="Y3358" i="1"/>
  <c r="Y3357" i="1"/>
  <c r="Y3355" i="1"/>
  <c r="Y3354" i="1"/>
  <c r="Y3353" i="1"/>
  <c r="Y3349" i="1"/>
  <c r="Y3345" i="1"/>
  <c r="Y3343" i="1"/>
  <c r="Y3339" i="1"/>
  <c r="Y3338" i="1"/>
  <c r="Y3337" i="1"/>
  <c r="Y3332" i="1"/>
  <c r="Y3331" i="1"/>
  <c r="Y3329" i="1"/>
  <c r="Y3327" i="1"/>
  <c r="Y3325" i="1"/>
  <c r="Y3321" i="1"/>
  <c r="Y3317" i="1"/>
  <c r="Y3316" i="1"/>
  <c r="Y3311" i="1"/>
  <c r="Y3299" i="1"/>
  <c r="Y3298" i="1"/>
  <c r="Y3297" i="1"/>
  <c r="Y3296" i="1"/>
  <c r="Y3294" i="1"/>
  <c r="Y3292" i="1"/>
  <c r="Y3291" i="1"/>
  <c r="Y3290" i="1"/>
  <c r="Y3285" i="1"/>
  <c r="Y3280" i="1"/>
  <c r="Y3279" i="1"/>
  <c r="Y3273" i="1"/>
  <c r="Y3272" i="1"/>
  <c r="Y3271" i="1"/>
  <c r="Y3259" i="1"/>
  <c r="Y3257" i="1"/>
  <c r="Y3256" i="1"/>
  <c r="Y3254" i="1"/>
  <c r="Y3249" i="1"/>
  <c r="Y3246" i="1"/>
  <c r="Y3242" i="1"/>
  <c r="Y3241" i="1"/>
  <c r="Y3240" i="1"/>
  <c r="Y3236" i="1"/>
  <c r="Y3229" i="1"/>
  <c r="Y3228" i="1"/>
  <c r="Y3223" i="1"/>
  <c r="Y3220" i="1"/>
  <c r="Y3218" i="1"/>
  <c r="Y3216" i="1"/>
  <c r="Y3215" i="1"/>
  <c r="Y3207" i="1"/>
  <c r="Y3203" i="1"/>
  <c r="Y3195" i="1"/>
  <c r="Y3194" i="1"/>
  <c r="Y3190" i="1"/>
  <c r="Y3188" i="1"/>
  <c r="Y3187" i="1"/>
  <c r="Y3183" i="1"/>
  <c r="Y3182" i="1"/>
  <c r="Y3180" i="1"/>
  <c r="Y3173" i="1"/>
  <c r="Y3163" i="1"/>
  <c r="Y3157" i="1"/>
  <c r="Y3154" i="1"/>
  <c r="Y3145" i="1"/>
  <c r="Y3144" i="1"/>
  <c r="Y3140" i="1"/>
  <c r="Y3138" i="1"/>
  <c r="Y3136" i="1"/>
  <c r="Y3135" i="1"/>
  <c r="Y3119" i="1"/>
  <c r="Y3108" i="1"/>
  <c r="Y3104" i="1"/>
  <c r="Y3099" i="1"/>
  <c r="Y3072" i="1"/>
  <c r="Y3059" i="1"/>
  <c r="Y3053" i="1"/>
  <c r="Y3044" i="1"/>
  <c r="Y3028" i="1"/>
  <c r="Y3027" i="1"/>
  <c r="Y3025" i="1"/>
  <c r="Y2996" i="1"/>
  <c r="Y2990" i="1"/>
  <c r="Y2988" i="1"/>
  <c r="Y2984" i="1"/>
  <c r="Y2978" i="1"/>
  <c r="Y2961" i="1"/>
  <c r="Y2948" i="1"/>
  <c r="Y2939" i="1"/>
  <c r="Y2932" i="1"/>
  <c r="Y2924" i="1"/>
  <c r="Y2918" i="1"/>
  <c r="Y2917" i="1"/>
  <c r="Y2916" i="1"/>
  <c r="Y2912" i="1"/>
  <c r="Y2906" i="1"/>
  <c r="Y2880" i="1"/>
  <c r="Y2866" i="1"/>
  <c r="Y2856" i="1"/>
  <c r="Y2851" i="1"/>
  <c r="Y2844" i="1"/>
  <c r="Y2843" i="1"/>
  <c r="Y2842" i="1"/>
  <c r="Y2837" i="1"/>
  <c r="Y2836" i="1"/>
  <c r="Y2834" i="1"/>
  <c r="Y2831" i="1"/>
  <c r="Y2830" i="1"/>
  <c r="Y2827" i="1"/>
  <c r="Y2825" i="1"/>
  <c r="Y2823" i="1"/>
  <c r="Y2822" i="1"/>
  <c r="Y2821" i="1"/>
  <c r="Y2819" i="1"/>
  <c r="Y2818" i="1"/>
  <c r="Y2816" i="1"/>
  <c r="Y2813" i="1"/>
  <c r="Y2808" i="1"/>
  <c r="Y2807" i="1"/>
  <c r="Y2806" i="1"/>
  <c r="Y2804" i="1"/>
  <c r="Y2802" i="1"/>
  <c r="Y2801" i="1"/>
  <c r="Y2800" i="1"/>
  <c r="Y2799" i="1"/>
  <c r="Y2798" i="1"/>
  <c r="Y2796" i="1"/>
  <c r="Y2788" i="1"/>
  <c r="Y2785" i="1"/>
  <c r="Y2771" i="1"/>
  <c r="Y2762" i="1"/>
  <c r="Y2741" i="1"/>
  <c r="Y2737" i="1"/>
  <c r="Y2726" i="1"/>
  <c r="Y2723" i="1"/>
  <c r="Y2713" i="1"/>
  <c r="Y2710" i="1"/>
  <c r="Y2641" i="1"/>
  <c r="Y2631" i="1"/>
  <c r="Y2617" i="1"/>
  <c r="Y2599" i="1"/>
  <c r="Y2588" i="1"/>
  <c r="Y2570" i="1"/>
  <c r="Y2562" i="1"/>
  <c r="Y2559" i="1"/>
  <c r="Y2551" i="1"/>
  <c r="Y2543" i="1"/>
  <c r="Y2530" i="1"/>
  <c r="Y2513" i="1"/>
  <c r="Y2511" i="1"/>
  <c r="Y2508" i="1"/>
  <c r="Y2405" i="1"/>
  <c r="Y2368" i="1"/>
  <c r="Y2360" i="1"/>
  <c r="Y2359" i="1"/>
  <c r="Y2326" i="1"/>
  <c r="Y2277" i="1"/>
  <c r="Y2267" i="1"/>
  <c r="Y2261" i="1"/>
  <c r="Y2259" i="1"/>
  <c r="Y2258" i="1"/>
  <c r="Y2250" i="1"/>
  <c r="Y2248" i="1"/>
  <c r="Y2243" i="1"/>
  <c r="Y2235" i="1"/>
  <c r="Y2229" i="1"/>
  <c r="Y2227" i="1"/>
  <c r="Y2211" i="1"/>
  <c r="Y2203" i="1"/>
  <c r="Y2202" i="1"/>
  <c r="Y2194" i="1"/>
  <c r="Y2193" i="1"/>
  <c r="Y2191" i="1"/>
  <c r="Y2187" i="1"/>
  <c r="Y2176" i="1"/>
  <c r="Y2157" i="1"/>
  <c r="Y2150" i="1"/>
  <c r="Y2140" i="1"/>
  <c r="Y2129" i="1"/>
  <c r="Y2081" i="1"/>
  <c r="Y2078" i="1"/>
  <c r="Y2069" i="1"/>
  <c r="Y2067" i="1"/>
  <c r="Y2060" i="1"/>
  <c r="Y2059" i="1"/>
  <c r="Y2056" i="1"/>
  <c r="Y2051" i="1"/>
  <c r="Y2040" i="1"/>
  <c r="Y2032" i="1"/>
  <c r="Y2001" i="1"/>
  <c r="Y1995" i="1"/>
  <c r="Y1989" i="1"/>
  <c r="Y1988" i="1"/>
  <c r="Y1987" i="1"/>
  <c r="Y1978" i="1"/>
  <c r="Y1976" i="1"/>
  <c r="Y1971" i="1"/>
  <c r="Y1965" i="1"/>
  <c r="Y1951" i="1"/>
  <c r="Y1922" i="1"/>
  <c r="Y1915" i="1"/>
  <c r="Y1903" i="1"/>
  <c r="Y1882" i="1"/>
  <c r="Y1867" i="1"/>
  <c r="Y1863" i="1"/>
  <c r="Y1837" i="1"/>
  <c r="Y1816" i="1"/>
  <c r="Y1815" i="1"/>
  <c r="Y1814" i="1"/>
  <c r="Y1808" i="1"/>
  <c r="Y1803" i="1"/>
  <c r="Y1802" i="1"/>
  <c r="Y1801" i="1"/>
  <c r="Y1798" i="1"/>
  <c r="Y1793" i="1"/>
  <c r="Y1790" i="1"/>
  <c r="Y1778" i="1"/>
  <c r="Y1774" i="1"/>
  <c r="Y1773" i="1"/>
  <c r="Y1766" i="1"/>
  <c r="Y1763" i="1"/>
  <c r="Y1754" i="1"/>
  <c r="Y1749" i="1"/>
  <c r="Y1746" i="1"/>
  <c r="Y1743" i="1"/>
  <c r="Y1729" i="1"/>
  <c r="Y1695" i="1"/>
  <c r="Y1661" i="1"/>
  <c r="Y1648" i="1"/>
  <c r="Y1625" i="1"/>
  <c r="Y1601" i="1"/>
  <c r="Y1598" i="1"/>
  <c r="Y1593" i="1"/>
  <c r="Y1585" i="1"/>
  <c r="Y1583" i="1"/>
  <c r="Y1574" i="1"/>
  <c r="Y1573" i="1"/>
  <c r="Y1565" i="1"/>
  <c r="Y1560" i="1"/>
  <c r="Y1552" i="1"/>
  <c r="Y1548" i="1"/>
  <c r="Y1515" i="1"/>
  <c r="Y1512" i="1"/>
  <c r="Y1508" i="1"/>
  <c r="Y1506" i="1"/>
  <c r="Y1504" i="1"/>
  <c r="Y1443" i="1"/>
  <c r="Y1413" i="1"/>
  <c r="Y1410" i="1"/>
  <c r="Y1406" i="1"/>
  <c r="Y1404" i="1"/>
  <c r="Y1402" i="1"/>
  <c r="Y1391" i="1"/>
  <c r="Y1380" i="1"/>
  <c r="Y1378" i="1"/>
  <c r="Y1363" i="1"/>
  <c r="Y1357" i="1"/>
  <c r="Y1356" i="1"/>
  <c r="Y1343" i="1"/>
  <c r="Y1324" i="1"/>
  <c r="Y1321" i="1"/>
  <c r="Y1306" i="1"/>
  <c r="Y1305" i="1"/>
  <c r="Y1300" i="1"/>
  <c r="Y1298" i="1"/>
  <c r="Y1297" i="1"/>
  <c r="Y1296" i="1"/>
  <c r="Y1294" i="1"/>
  <c r="Y1289" i="1"/>
  <c r="Y1288" i="1"/>
  <c r="Y1287" i="1"/>
  <c r="Y1236" i="1"/>
  <c r="Y1223" i="1"/>
  <c r="Y1215" i="1"/>
  <c r="Y1203" i="1"/>
  <c r="Y1201" i="1"/>
  <c r="Y1198" i="1"/>
  <c r="Y1194" i="1"/>
  <c r="Y1188" i="1"/>
  <c r="Y1186" i="1"/>
  <c r="Y1179" i="1"/>
  <c r="Y1172" i="1"/>
  <c r="Y1142" i="1"/>
  <c r="Y1135" i="1"/>
  <c r="Y1130" i="1"/>
  <c r="Y1127" i="1"/>
  <c r="Y1124" i="1"/>
  <c r="Y1116" i="1"/>
  <c r="Y1115" i="1"/>
  <c r="Y1106" i="1"/>
  <c r="Y1101" i="1"/>
  <c r="Y1093" i="1"/>
  <c r="Y1035" i="1"/>
  <c r="Y1030" i="1"/>
  <c r="Y1028" i="1"/>
  <c r="Y1025" i="1"/>
  <c r="Y1003" i="1"/>
  <c r="Y993" i="1"/>
  <c r="Y988" i="1"/>
  <c r="Y933" i="1"/>
  <c r="Y920" i="1"/>
  <c r="Y912" i="1"/>
  <c r="Y878" i="1"/>
  <c r="Y872" i="1"/>
  <c r="Y864" i="1"/>
  <c r="Y860" i="1"/>
  <c r="Y848" i="1"/>
  <c r="Y831" i="1"/>
  <c r="Y802" i="1"/>
  <c r="Y775" i="1"/>
  <c r="Y765" i="1"/>
  <c r="Y761" i="1"/>
  <c r="Y735" i="1"/>
  <c r="Y734" i="1"/>
  <c r="Y710" i="1"/>
  <c r="Y709" i="1"/>
  <c r="Y703" i="1"/>
  <c r="Y694" i="1"/>
  <c r="Y639" i="1"/>
  <c r="Y638" i="1"/>
  <c r="Y619" i="1"/>
  <c r="Y611" i="1"/>
  <c r="Y595" i="1"/>
  <c r="Y592" i="1"/>
  <c r="Y587" i="1"/>
  <c r="Y580" i="1"/>
  <c r="Y576" i="1"/>
  <c r="Y567" i="1"/>
  <c r="Y557" i="1"/>
  <c r="Y551" i="1"/>
  <c r="Y550" i="1"/>
  <c r="Y549" i="1"/>
  <c r="Y541" i="1"/>
  <c r="Y538" i="1"/>
  <c r="Y537" i="1"/>
  <c r="Y535" i="1"/>
  <c r="Y528" i="1"/>
  <c r="Y526" i="1"/>
  <c r="Y522" i="1"/>
  <c r="Y518" i="1"/>
  <c r="Y511" i="1"/>
  <c r="Y505" i="1"/>
  <c r="Y495" i="1"/>
  <c r="Y487" i="1"/>
  <c r="Y486" i="1"/>
  <c r="Y485" i="1"/>
  <c r="Y471" i="1"/>
  <c r="Y463" i="1"/>
  <c r="Y460" i="1"/>
  <c r="Y451" i="1"/>
  <c r="Y449" i="1"/>
  <c r="Y443" i="1"/>
  <c r="Y433" i="1"/>
  <c r="Y411" i="1"/>
  <c r="Y401" i="1"/>
  <c r="Y378" i="1"/>
  <c r="Y374" i="1"/>
  <c r="Y367" i="1"/>
  <c r="Y322" i="1"/>
  <c r="Y291" i="1"/>
  <c r="Y269" i="1"/>
  <c r="Y234" i="1"/>
  <c r="Y230" i="1"/>
  <c r="Y228" i="1"/>
  <c r="Y217" i="1"/>
  <c r="Y205" i="1"/>
  <c r="Y199" i="1"/>
  <c r="Y198" i="1"/>
  <c r="Y196" i="1"/>
  <c r="Y195" i="1"/>
  <c r="Y185" i="1"/>
  <c r="Y183" i="1"/>
  <c r="Y182" i="1"/>
  <c r="Y177" i="1"/>
  <c r="Y175" i="1"/>
  <c r="Y171" i="1"/>
  <c r="Y167" i="1"/>
  <c r="Y149" i="1"/>
  <c r="Y132" i="1"/>
  <c r="Y105" i="1"/>
  <c r="Y96" i="1"/>
  <c r="Y85" i="1"/>
  <c r="Y81" i="1"/>
  <c r="Y70" i="1"/>
  <c r="Y62" i="1"/>
  <c r="Y58" i="1"/>
  <c r="Y52" i="1"/>
  <c r="Y50" i="1"/>
  <c r="Y41" i="1"/>
  <c r="Y31" i="1"/>
  <c r="Y19" i="1"/>
  <c r="Y4114" i="1"/>
  <c r="Y4086" i="1"/>
  <c r="Y4027" i="1"/>
  <c r="Y3953" i="1"/>
  <c r="Y3851" i="1"/>
  <c r="Y3824" i="1"/>
  <c r="Y3734" i="1"/>
  <c r="Y3676" i="1"/>
  <c r="Y3667" i="1"/>
  <c r="Y3644" i="1"/>
  <c r="Y3557" i="1"/>
  <c r="Y3545" i="1"/>
  <c r="Y3421" i="1"/>
  <c r="Y3371" i="1"/>
  <c r="Y3352" i="1"/>
  <c r="Y3326" i="1"/>
  <c r="Y3304" i="1"/>
  <c r="Y3267" i="1"/>
  <c r="Y3143" i="1"/>
  <c r="Y3142" i="1"/>
  <c r="Y3122" i="1"/>
  <c r="Y3103" i="1"/>
  <c r="Y3088" i="1"/>
  <c r="Y3076" i="1"/>
  <c r="Y3060" i="1"/>
  <c r="Y3020" i="1"/>
  <c r="Y3013" i="1"/>
  <c r="Y2983" i="1"/>
  <c r="Y2860" i="1"/>
  <c r="Y2853" i="1"/>
  <c r="Y2846" i="1"/>
  <c r="Y2782" i="1"/>
  <c r="Y2757" i="1"/>
  <c r="Y2718" i="1"/>
  <c r="Y2703" i="1"/>
  <c r="Y2682" i="1"/>
  <c r="Y2680" i="1"/>
  <c r="Y2644" i="1"/>
  <c r="Y2627" i="1"/>
  <c r="Y2624" i="1"/>
  <c r="Y2613" i="1"/>
  <c r="Y2564" i="1"/>
  <c r="Y2550" i="1"/>
  <c r="Y2515" i="1"/>
  <c r="Y2442" i="1"/>
  <c r="Y2414" i="1"/>
  <c r="Y2396" i="1"/>
  <c r="Y2391" i="1"/>
  <c r="Y2367" i="1"/>
  <c r="Y2358" i="1"/>
  <c r="Y2352" i="1"/>
  <c r="Y2323" i="1"/>
  <c r="Y2280" i="1"/>
  <c r="Y2254" i="1"/>
  <c r="Y2240" i="1"/>
  <c r="Y2230" i="1"/>
  <c r="Y2201" i="1"/>
  <c r="Y2167" i="1"/>
  <c r="Y2144" i="1"/>
  <c r="Y2080" i="1"/>
  <c r="Y2072" i="1"/>
  <c r="Y2065" i="1"/>
  <c r="Y2033" i="1"/>
  <c r="Y2027" i="1"/>
  <c r="Y2020" i="1"/>
  <c r="Y2013" i="1"/>
  <c r="Y2011" i="1"/>
  <c r="Y2003" i="1"/>
  <c r="Y1982" i="1"/>
  <c r="Y1966" i="1"/>
  <c r="Y1947" i="1"/>
  <c r="Y1912" i="1"/>
  <c r="Y1904" i="1"/>
  <c r="Y1889" i="1"/>
  <c r="Y1881" i="1"/>
  <c r="Y1807" i="1"/>
  <c r="Y1804" i="1"/>
  <c r="Y1797" i="1"/>
  <c r="Y1788" i="1"/>
  <c r="Y1779" i="1"/>
  <c r="Y1751" i="1"/>
  <c r="Y1712" i="1"/>
  <c r="Y1708" i="1"/>
  <c r="Y1685" i="1"/>
  <c r="Y1679" i="1"/>
  <c r="Y1663" i="1"/>
  <c r="Y1662" i="1"/>
  <c r="Y1592" i="1"/>
  <c r="Y1539" i="1"/>
  <c r="Y1511" i="1"/>
  <c r="Y1507" i="1"/>
  <c r="Y1505" i="1"/>
  <c r="Y1458" i="1"/>
  <c r="Y1456" i="1"/>
  <c r="Y1455" i="1"/>
  <c r="Y1448" i="1"/>
  <c r="Y1447" i="1"/>
  <c r="Y1446" i="1"/>
  <c r="Y1445" i="1"/>
  <c r="Y1442" i="1"/>
  <c r="Y1438" i="1"/>
  <c r="Y1437" i="1"/>
  <c r="Y1435" i="1"/>
  <c r="Y1430" i="1"/>
  <c r="Y1429" i="1"/>
  <c r="Y1428" i="1"/>
  <c r="Y1420" i="1"/>
  <c r="Y1415" i="1"/>
  <c r="Y1412" i="1"/>
  <c r="Y1408" i="1"/>
  <c r="Y1387" i="1"/>
  <c r="Y1377" i="1"/>
  <c r="Y1322" i="1"/>
  <c r="Y1222" i="1"/>
  <c r="Y1209" i="1"/>
  <c r="Y1208" i="1"/>
  <c r="Y1207" i="1"/>
  <c r="Y1197" i="1"/>
  <c r="Y1196" i="1"/>
  <c r="Y1143" i="1"/>
  <c r="Y1138" i="1"/>
  <c r="Y1137" i="1"/>
  <c r="Y1119" i="1"/>
  <c r="Y1102" i="1"/>
  <c r="Y1091" i="1"/>
  <c r="Y1081" i="1"/>
  <c r="Y1048" i="1"/>
  <c r="Y1005" i="1"/>
  <c r="Y990" i="1"/>
  <c r="Y989" i="1"/>
  <c r="Y987" i="1"/>
  <c r="Y985" i="1"/>
  <c r="Y979" i="1"/>
  <c r="Y951" i="1"/>
  <c r="Y950" i="1"/>
  <c r="Y947" i="1"/>
  <c r="Y859" i="1"/>
  <c r="Y858" i="1"/>
  <c r="Y853" i="1"/>
  <c r="Y749" i="1"/>
  <c r="Y715" i="1"/>
  <c r="Y713" i="1"/>
  <c r="Y708" i="1"/>
  <c r="Y707" i="1"/>
  <c r="Y702" i="1"/>
  <c r="Y699" i="1"/>
  <c r="Y698" i="1"/>
  <c r="Y688" i="1"/>
  <c r="Y679" i="1"/>
  <c r="Y672" i="1"/>
  <c r="Y669" i="1"/>
  <c r="Y644" i="1"/>
  <c r="Y642" i="1"/>
  <c r="Y640" i="1"/>
  <c r="Y634" i="1"/>
  <c r="Y618" i="1"/>
  <c r="Y614" i="1"/>
  <c r="Y613" i="1"/>
  <c r="Y608" i="1"/>
  <c r="Y590" i="1"/>
  <c r="Y577" i="1"/>
  <c r="Y566" i="1"/>
  <c r="Y564" i="1"/>
  <c r="Y559" i="1"/>
  <c r="Y547" i="1"/>
  <c r="Y466" i="1"/>
  <c r="Y396" i="1"/>
  <c r="Y353" i="1"/>
  <c r="Y323" i="1"/>
  <c r="Y231" i="1"/>
  <c r="Y180" i="1"/>
  <c r="Y176" i="1"/>
  <c r="Y88" i="1"/>
  <c r="Y80" i="1"/>
  <c r="Y76" i="1"/>
  <c r="Y3918" i="1"/>
  <c r="Y3877" i="1"/>
  <c r="Y3659" i="1"/>
  <c r="Y3200" i="1"/>
  <c r="Y2591" i="1"/>
  <c r="Y2064" i="1"/>
  <c r="Y1755" i="1"/>
  <c r="Y1461" i="1"/>
  <c r="Y1440" i="1"/>
  <c r="Y1436" i="1"/>
  <c r="Y1366" i="1"/>
  <c r="Y1319" i="1"/>
  <c r="Y665" i="1"/>
  <c r="Y3658" i="1"/>
  <c r="Y2398" i="1"/>
  <c r="Y2123" i="1"/>
  <c r="Y1818" i="1"/>
  <c r="Y1334" i="1"/>
  <c r="Y4062" i="1"/>
  <c r="Y4061" i="1"/>
  <c r="Y4045" i="1"/>
  <c r="Y3965" i="1"/>
  <c r="Y3956" i="1"/>
  <c r="Y3867" i="1"/>
  <c r="Y3835" i="1"/>
  <c r="Y3814" i="1"/>
  <c r="Y3786" i="1"/>
  <c r="Y3776" i="1"/>
  <c r="Y3724" i="1"/>
  <c r="Y3664" i="1"/>
  <c r="Y3654" i="1"/>
  <c r="Y3651" i="1"/>
  <c r="Y3647" i="1"/>
  <c r="Y3640" i="1"/>
  <c r="Y3636" i="1"/>
  <c r="Y3614" i="1"/>
  <c r="Y3598" i="1"/>
  <c r="Y3562" i="1"/>
  <c r="Y3539" i="1"/>
  <c r="Y3500" i="1"/>
  <c r="Y3497" i="1"/>
  <c r="Y3465" i="1"/>
  <c r="Y3376" i="1"/>
  <c r="Y3320" i="1"/>
  <c r="Y3289" i="1"/>
  <c r="Y3278" i="1"/>
  <c r="Y3192" i="1"/>
  <c r="Y3123" i="1"/>
  <c r="Y3095" i="1"/>
  <c r="Y3079" i="1"/>
  <c r="Y3045" i="1"/>
  <c r="Y3008" i="1"/>
  <c r="Y2971" i="1"/>
  <c r="Y2944" i="1"/>
  <c r="Y2936" i="1"/>
  <c r="Y2933" i="1"/>
  <c r="Y2922" i="1"/>
  <c r="Y2855" i="1"/>
  <c r="Y2839" i="1"/>
  <c r="Y2817" i="1"/>
  <c r="Y2814" i="1"/>
  <c r="Y2775" i="1"/>
  <c r="Y2769" i="1"/>
  <c r="Y2738" i="1"/>
  <c r="Y2727" i="1"/>
  <c r="Y2701" i="1"/>
  <c r="Y2693" i="1"/>
  <c r="Y2678" i="1"/>
  <c r="Y2670" i="1"/>
  <c r="Y2665" i="1"/>
  <c r="Y2649" i="1"/>
  <c r="Y2637" i="1"/>
  <c r="Y2598" i="1"/>
  <c r="Y2566" i="1"/>
  <c r="Y2563" i="1"/>
  <c r="Y2519" i="1"/>
  <c r="Y2503" i="1"/>
  <c r="Y2466" i="1"/>
  <c r="Y2438" i="1"/>
  <c r="Y2388" i="1"/>
  <c r="Y2379" i="1"/>
  <c r="Y2363" i="1"/>
  <c r="Y2362" i="1"/>
  <c r="Y2346" i="1"/>
  <c r="Y2275" i="1"/>
  <c r="Y2237" i="1"/>
  <c r="Y2225" i="1"/>
  <c r="Y2205" i="1"/>
  <c r="Y2184" i="1"/>
  <c r="Y2139" i="1"/>
  <c r="Y2130" i="1"/>
  <c r="Y2002" i="1"/>
  <c r="Y1997" i="1"/>
  <c r="Y1983" i="1"/>
  <c r="Y1954" i="1"/>
  <c r="Y1875" i="1"/>
  <c r="Y1857" i="1"/>
  <c r="Y1824" i="1"/>
  <c r="Y1811" i="1"/>
  <c r="Y1756" i="1"/>
  <c r="Y1750" i="1"/>
  <c r="Y1688" i="1"/>
  <c r="Y1587" i="1"/>
  <c r="Y1575" i="1"/>
  <c r="Y1558" i="1"/>
  <c r="Y1544" i="1"/>
  <c r="Y1503" i="1"/>
  <c r="Y1483" i="1"/>
  <c r="Y1441" i="1"/>
  <c r="Y1385" i="1"/>
  <c r="Y1351" i="1"/>
  <c r="Y1346" i="1"/>
  <c r="Y1275" i="1"/>
  <c r="Y1264" i="1"/>
  <c r="Y1224" i="1"/>
  <c r="Y1213" i="1"/>
  <c r="Y1190" i="1"/>
  <c r="Y1181" i="1"/>
  <c r="Y1149" i="1"/>
  <c r="Y1134" i="1"/>
  <c r="Y1095" i="1"/>
  <c r="Y1087" i="1"/>
  <c r="Y1085" i="1"/>
  <c r="Y1022" i="1"/>
  <c r="Y1001" i="1"/>
  <c r="Y1000" i="1"/>
  <c r="Y972" i="1"/>
  <c r="Y966" i="1"/>
  <c r="Y952" i="1"/>
  <c r="Y936" i="1"/>
  <c r="Y844" i="1"/>
  <c r="Y810" i="1"/>
  <c r="Y768" i="1"/>
  <c r="Y736" i="1"/>
  <c r="Y712" i="1"/>
  <c r="Y706" i="1"/>
  <c r="Y678" i="1"/>
  <c r="Y649" i="1"/>
  <c r="Y633" i="1"/>
  <c r="Y627" i="1"/>
  <c r="Y622" i="1"/>
  <c r="Y603" i="1"/>
  <c r="Y589" i="1"/>
  <c r="Y571" i="1"/>
  <c r="Y562" i="1"/>
  <c r="Y554" i="1"/>
  <c r="Y552" i="1"/>
  <c r="Y531" i="1"/>
  <c r="Y516" i="1"/>
  <c r="Y489" i="1"/>
  <c r="Y459" i="1"/>
  <c r="Y445" i="1"/>
  <c r="Y439" i="1"/>
  <c r="Y417" i="1"/>
  <c r="Y412" i="1"/>
  <c r="Y380" i="1"/>
  <c r="Y318" i="1"/>
  <c r="Y209" i="1"/>
  <c r="Y186" i="1"/>
  <c r="Y158" i="1"/>
  <c r="Y146" i="1"/>
  <c r="Y127" i="1"/>
  <c r="Y94" i="1"/>
  <c r="X4062" i="1"/>
  <c r="X4061" i="1"/>
  <c r="X4045" i="1"/>
  <c r="X3965" i="1"/>
  <c r="X3956" i="1"/>
  <c r="X3867" i="1"/>
  <c r="X3835" i="1"/>
  <c r="X3814" i="1"/>
  <c r="X3786" i="1"/>
  <c r="X3776" i="1"/>
  <c r="X3724" i="1"/>
  <c r="X3664" i="1"/>
  <c r="X3654" i="1"/>
  <c r="X3651" i="1"/>
  <c r="X3647" i="1"/>
  <c r="X3640" i="1"/>
  <c r="X3636" i="1"/>
  <c r="X3614" i="1"/>
  <c r="X3598" i="1"/>
  <c r="X3562" i="1"/>
  <c r="X3539" i="1"/>
  <c r="X3500" i="1"/>
  <c r="X3497" i="1"/>
  <c r="X3465" i="1"/>
  <c r="X3376" i="1"/>
  <c r="X3320" i="1"/>
  <c r="X3289" i="1"/>
  <c r="X3278" i="1"/>
  <c r="X3192" i="1"/>
  <c r="X3123" i="1"/>
  <c r="X3095" i="1"/>
  <c r="X3079" i="1"/>
  <c r="X3045" i="1"/>
  <c r="X3008" i="1"/>
  <c r="X2971" i="1"/>
  <c r="X2944" i="1"/>
  <c r="X2936" i="1"/>
  <c r="X2933" i="1"/>
  <c r="X2922" i="1"/>
  <c r="X2855" i="1"/>
  <c r="X2839" i="1"/>
  <c r="X2817" i="1"/>
  <c r="X2814" i="1"/>
  <c r="X2775" i="1"/>
  <c r="X2769" i="1"/>
  <c r="X2738" i="1"/>
  <c r="X2727" i="1"/>
  <c r="X2701" i="1"/>
  <c r="X2693" i="1"/>
  <c r="X2678" i="1"/>
  <c r="X2670" i="1"/>
  <c r="X2665" i="1"/>
  <c r="X2649" i="1"/>
  <c r="X2637" i="1"/>
  <c r="X2598" i="1"/>
  <c r="X2566" i="1"/>
  <c r="X2563" i="1"/>
  <c r="X2519" i="1"/>
  <c r="X2503" i="1"/>
  <c r="X2466" i="1"/>
  <c r="X2438" i="1"/>
  <c r="X2388" i="1"/>
  <c r="X2379" i="1"/>
  <c r="X2363" i="1"/>
  <c r="X2362" i="1"/>
  <c r="X2346" i="1"/>
  <c r="X2275" i="1"/>
  <c r="X2237" i="1"/>
  <c r="X2225" i="1"/>
  <c r="X2205" i="1"/>
  <c r="X2184" i="1"/>
  <c r="X2139" i="1"/>
  <c r="X2130" i="1"/>
  <c r="X2002" i="1"/>
  <c r="X1997" i="1"/>
  <c r="X1983" i="1"/>
  <c r="X1954" i="1"/>
  <c r="X1875" i="1"/>
  <c r="X1857" i="1"/>
  <c r="X1824" i="1"/>
  <c r="X1811" i="1"/>
  <c r="X1756" i="1"/>
  <c r="X1750" i="1"/>
  <c r="X1688" i="1"/>
  <c r="X1587" i="1"/>
  <c r="X1575" i="1"/>
  <c r="X1558" i="1"/>
  <c r="X1544" i="1"/>
  <c r="X1503" i="1"/>
  <c r="X1483" i="1"/>
  <c r="X1441" i="1"/>
  <c r="X1385" i="1"/>
  <c r="X1351" i="1"/>
  <c r="X1346" i="1"/>
  <c r="X1275" i="1"/>
  <c r="X1264" i="1"/>
  <c r="X1224" i="1"/>
  <c r="X1213" i="1"/>
  <c r="X1190" i="1"/>
  <c r="X1181" i="1"/>
  <c r="X1149" i="1"/>
  <c r="X1134" i="1"/>
  <c r="X1095" i="1"/>
  <c r="X1087" i="1"/>
  <c r="X1085" i="1"/>
  <c r="X1022" i="1"/>
  <c r="X1001" i="1"/>
  <c r="X1000" i="1"/>
  <c r="X972" i="1"/>
  <c r="X966" i="1"/>
  <c r="X952" i="1"/>
  <c r="X936" i="1"/>
  <c r="X844" i="1"/>
  <c r="X810" i="1"/>
  <c r="X768" i="1"/>
  <c r="X736" i="1"/>
  <c r="X712" i="1"/>
  <c r="X706" i="1"/>
  <c r="X678" i="1"/>
  <c r="X649" i="1"/>
  <c r="X633" i="1"/>
  <c r="X627" i="1"/>
  <c r="X622" i="1"/>
  <c r="X603" i="1"/>
  <c r="X589" i="1"/>
  <c r="X571" i="1"/>
  <c r="X562" i="1"/>
  <c r="X554" i="1"/>
  <c r="X552" i="1"/>
  <c r="X531" i="1"/>
  <c r="X516" i="1"/>
  <c r="X489" i="1"/>
  <c r="X459" i="1"/>
  <c r="X445" i="1"/>
  <c r="X439" i="1"/>
  <c r="X417" i="1"/>
  <c r="X412" i="1"/>
  <c r="X380" i="1"/>
  <c r="X318" i="1"/>
  <c r="X209" i="1"/>
  <c r="X186" i="1"/>
  <c r="X158" i="1"/>
  <c r="X146" i="1"/>
  <c r="X127" i="1"/>
  <c r="X94" i="1"/>
  <c r="X67" i="1"/>
  <c r="Y4106" i="1"/>
  <c r="Y4066" i="1"/>
  <c r="Y4047" i="1"/>
  <c r="Y3951" i="1"/>
  <c r="Y3950" i="1"/>
  <c r="Y3941" i="1"/>
  <c r="Y3932" i="1"/>
  <c r="Y3928" i="1"/>
  <c r="Y3888" i="1"/>
  <c r="Y3884" i="1"/>
  <c r="Y3808" i="1"/>
  <c r="Y3561" i="1"/>
  <c r="Y3483" i="1"/>
  <c r="Y3446" i="1"/>
  <c r="Y3106" i="1"/>
  <c r="Y3068" i="1"/>
  <c r="Y2934" i="1"/>
  <c r="Y2863" i="1"/>
  <c r="Y2861" i="1"/>
  <c r="Y2803" i="1"/>
  <c r="Y2795" i="1"/>
  <c r="Y2761" i="1"/>
  <c r="Y2760" i="1"/>
  <c r="Y2672" i="1"/>
  <c r="Y2654" i="1"/>
  <c r="Y2647" i="1"/>
  <c r="Y2632" i="1"/>
  <c r="Y2622" i="1"/>
  <c r="Y2592" i="1"/>
  <c r="Y2573" i="1"/>
  <c r="Y2560" i="1"/>
  <c r="Y2412" i="1"/>
  <c r="Y2402" i="1"/>
  <c r="Y2392" i="1"/>
  <c r="Y2374" i="1"/>
  <c r="Y2357" i="1"/>
  <c r="Y2263" i="1"/>
  <c r="Y2190" i="1"/>
  <c r="Y2049" i="1"/>
  <c r="Y1880" i="1"/>
  <c r="Y1878" i="1"/>
  <c r="Y1795" i="1"/>
  <c r="Y1768" i="1"/>
  <c r="Y1556" i="1"/>
  <c r="Y1534" i="1"/>
  <c r="Y1490" i="1"/>
  <c r="Y1450" i="1"/>
  <c r="Y1425" i="1"/>
  <c r="Y1335" i="1"/>
  <c r="Y1204" i="1"/>
  <c r="Y1178" i="1"/>
  <c r="Y1136" i="1"/>
  <c r="Y1133" i="1"/>
  <c r="Y1120" i="1"/>
  <c r="Y1092" i="1"/>
  <c r="Y1067" i="1"/>
  <c r="Y978" i="1"/>
  <c r="Y754" i="1"/>
  <c r="Y631" i="1"/>
  <c r="Y625" i="1"/>
  <c r="Y565" i="1"/>
  <c r="Y545" i="1"/>
  <c r="Y488" i="1"/>
  <c r="Y271" i="1"/>
  <c r="Y241" i="1"/>
  <c r="Y226" i="1"/>
  <c r="Y210" i="1"/>
  <c r="Y206" i="1"/>
  <c r="Y193" i="1"/>
  <c r="Y153" i="1"/>
  <c r="Y145" i="1"/>
  <c r="Y113" i="1"/>
  <c r="Y4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6" i="8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V2" i="1"/>
  <c r="Q4122" i="1"/>
  <c r="B3" i="5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D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255" i="1"/>
  <c r="P224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<sst xmlns="http://schemas.openxmlformats.org/spreadsheetml/2006/main" count="33151" uniqueCount="8459">
  <si>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</si>
  <si>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</si>
  <si>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</si>
  <si>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</si>
  <si>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</si>
  <si>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</si>
  <si>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</si>
  <si>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</si>
  <si>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</si>
  <si>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</si>
  <si>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</si>
  <si>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</si>
  <si>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</si>
  <si>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</si>
  <si>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</si>
  <si>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</si>
  <si>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</si>
  <si>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</si>
  <si>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</si>
  <si>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</si>
  <si>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</si>
  <si>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</si>
  <si>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</si>
  <si>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</si>
  <si>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</si>
  <si>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</si>
  <si>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</si>
  <si>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</si>
  <si>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</si>
  <si>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</si>
  <si>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</si>
  <si>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</si>
  <si>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</si>
  <si>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</si>
  <si>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</si>
  <si>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</si>
  <si>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</si>
  <si>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</si>
  <si>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</si>
  <si>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</si>
  <si>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</si>
  <si>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</si>
  <si>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</si>
  <si>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</si>
  <si>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</si>
  <si>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</si>
  <si>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</si>
  <si>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</si>
  <si>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</si>
  <si>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</si>
  <si>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</si>
  <si>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</si>
  <si>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</si>
  <si>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</si>
  <si>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</si>
  <si>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</si>
  <si>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</si>
  <si>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</si>
  <si>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</si>
  <si>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</si>
  <si>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</si>
  <si>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</si>
  <si>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</si>
  <si>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</si>
  <si>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</si>
  <si>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</si>
  <si>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</si>
  <si>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</si>
  <si>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</si>
  <si>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</si>
  <si>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</si>
  <si>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</si>
  <si>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</si>
  <si>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</si>
  <si>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</si>
  <si>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</si>
  <si>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</si>
  <si>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</si>
  <si>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</si>
  <si>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</si>
  <si>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</si>
  <si>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</si>
  <si>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</si>
  <si>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</si>
  <si>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</si>
  <si>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</si>
  <si>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</si>
  <si>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</si>
  <si>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</si>
  <si>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</si>
  <si>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</si>
  <si>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</si>
  <si>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</si>
  <si>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</si>
  <si>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</si>
  <si>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</si>
  <si>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</si>
  <si>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</si>
  <si>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</si>
  <si>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</si>
  <si>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</si>
  <si>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</si>
  <si>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</si>
  <si>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</si>
  <si>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</si>
  <si>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</si>
  <si>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</si>
  <si>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</si>
  <si>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</si>
  <si>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</si>
  <si>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</si>
  <si>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</si>
  <si>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</si>
  <si>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</si>
  <si>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</si>
  <si>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</si>
  <si>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</si>
  <si>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</si>
  <si>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</si>
  <si>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</si>
  <si>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</si>
  <si>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</si>
  <si>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</si>
  <si>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</si>
  <si>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</si>
  <si>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</si>
  <si>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</si>
  <si>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</si>
  <si>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</si>
  <si>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</si>
  <si>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</si>
  <si>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</si>
  <si>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</si>
  <si>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</si>
  <si>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</si>
  <si>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</si>
  <si>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</si>
  <si>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</si>
  <si>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</si>
  <si>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</si>
  <si>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</si>
  <si>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</si>
  <si>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</si>
  <si>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</si>
  <si>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</si>
  <si>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</si>
  <si>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</si>
  <si>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</si>
  <si>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</si>
  <si>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</si>
  <si>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</si>
  <si>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</si>
  <si>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</si>
  <si>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</si>
  <si>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</si>
  <si>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</si>
  <si>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</si>
  <si>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</si>
  <si>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</si>
  <si>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</si>
  <si>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</si>
  <si>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</si>
  <si>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</si>
  <si>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</si>
  <si>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</si>
  <si>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</si>
  <si>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</si>
  <si>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</si>
  <si>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</si>
  <si>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</si>
  <si>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</si>
  <si>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</si>
  <si>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</si>
  <si>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</si>
  <si>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</si>
  <si>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</si>
  <si>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</si>
  <si>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</si>
  <si>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</si>
  <si>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</si>
  <si>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</si>
  <si>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</si>
  <si>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</si>
  <si>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</si>
  <si>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</si>
  <si>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</si>
  <si>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</si>
  <si>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</si>
  <si>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</si>
  <si>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</si>
  <si>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</si>
  <si>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</si>
  <si>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</si>
  <si>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</si>
  <si>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</si>
  <si>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</si>
  <si>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</si>
  <si>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</si>
  <si>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</si>
  <si>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</si>
  <si>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</si>
  <si>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</si>
  <si>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</si>
  <si>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</si>
  <si>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</si>
  <si>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</si>
  <si>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</si>
  <si>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</si>
  <si>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</si>
  <si>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</si>
  <si>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</si>
  <si>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</si>
  <si>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</si>
  <si>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</si>
  <si>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</si>
  <si>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</si>
  <si>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</si>
  <si>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</si>
  <si>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</si>
  <si>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</si>
  <si>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</si>
  <si>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</si>
  <si>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</si>
  <si>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</si>
  <si>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</si>
  <si>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</si>
  <si>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</si>
  <si>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</si>
  <si>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</si>
  <si>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</si>
  <si>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</si>
  <si>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</si>
  <si>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</si>
  <si>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</si>
  <si>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</si>
  <si>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</si>
  <si>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</si>
  <si>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</si>
  <si>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</si>
  <si>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</si>
  <si>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</si>
  <si>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</si>
  <si>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</si>
  <si>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</si>
  <si>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</si>
  <si>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</si>
  <si>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</si>
  <si>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</si>
  <si>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</si>
  <si>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</si>
  <si>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</si>
  <si>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</si>
  <si>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</si>
  <si>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</si>
  <si>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</si>
  <si>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</si>
  <si>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</si>
  <si>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</si>
  <si>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</si>
  <si>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</si>
  <si>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</si>
  <si>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</si>
  <si>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</si>
  <si>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</si>
  <si>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</si>
  <si>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</si>
  <si>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</si>
  <si>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</si>
  <si>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</si>
  <si>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</si>
  <si>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</si>
  <si>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</si>
  <si>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</si>
  <si>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</si>
  <si>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</si>
  <si>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</si>
  <si>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</si>
  <si>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</si>
  <si>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</si>
  <si>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</si>
  <si>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</si>
  <si>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</si>
  <si>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</si>
  <si>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</si>
  <si>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</si>
  <si>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</si>
  <si>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</si>
  <si>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</si>
  <si>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</si>
  <si>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</si>
  <si>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</si>
  <si>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</si>
  <si>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</si>
  <si>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</si>
  <si>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</si>
  <si>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</si>
  <si>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</si>
  <si>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</si>
  <si>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</si>
  <si>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</si>
  <si>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</si>
  <si>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</si>
  <si>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</si>
  <si>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</si>
  <si>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</si>
  <si>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</si>
  <si>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</si>
  <si>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</si>
  <si>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</si>
  <si>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</si>
  <si>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</si>
  <si>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</si>
  <si>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</si>
  <si>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</si>
  <si>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</si>
  <si>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</si>
  <si>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</si>
  <si>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</si>
  <si>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</si>
  <si>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</si>
  <si>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</si>
  <si>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</si>
  <si>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</si>
  <si>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</si>
  <si>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</si>
  <si>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</si>
  <si>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</si>
  <si>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</si>
  <si>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</si>
  <si>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</si>
  <si>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</si>
  <si>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</si>
  <si>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</si>
  <si>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</si>
  <si>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</si>
  <si>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</si>
  <si>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</si>
  <si>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</si>
  <si>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</si>
  <si>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</si>
  <si>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</si>
  <si>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</si>
  <si>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</si>
  <si>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</si>
  <si>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</si>
  <si>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</si>
  <si>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</si>
  <si>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</si>
  <si>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</si>
  <si>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</si>
  <si>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</si>
  <si>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</si>
  <si>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</si>
  <si>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</si>
  <si>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</si>
  <si>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</si>
  <si>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</si>
  <si>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</si>
  <si>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</si>
  <si>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</si>
  <si>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</si>
  <si>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</si>
  <si>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</si>
  <si>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</si>
  <si>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</si>
  <si>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</si>
  <si>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</si>
  <si>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</si>
  <si>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</si>
  <si>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</si>
  <si>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</si>
  <si>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</si>
  <si>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</si>
  <si>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</si>
  <si>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</si>
  <si>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</si>
  <si>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</si>
  <si>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</si>
  <si>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</si>
  <si>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</si>
  <si>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</si>
  <si>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</si>
  <si>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</si>
  <si>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</si>
  <si>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</si>
  <si>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</si>
  <si>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</si>
  <si>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</si>
  <si>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</si>
  <si>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</si>
  <si>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</si>
  <si>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</si>
  <si>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</si>
  <si>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</si>
  <si>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</si>
  <si>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</si>
  <si>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</si>
  <si>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</si>
  <si>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</si>
  <si>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</si>
  <si>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</si>
  <si>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</si>
  <si>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</si>
  <si>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</si>
  <si>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</si>
  <si>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</si>
  <si>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</si>
  <si>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</si>
  <si>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</si>
  <si>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</si>
  <si>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</si>
  <si>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</si>
  <si>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</si>
  <si>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</si>
  <si>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</si>
  <si>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</si>
  <si>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</si>
  <si>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</si>
  <si>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</si>
  <si>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</si>
  <si>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</si>
  <si>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</si>
  <si>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</si>
  <si>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</si>
  <si>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</si>
  <si>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</si>
  <si>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</si>
  <si>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</si>
  <si>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</si>
  <si>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</si>
  <si>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</si>
  <si>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</si>
  <si>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</si>
  <si>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</si>
  <si>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</si>
  <si>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</si>
  <si>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</si>
  <si>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</si>
  <si>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</si>
  <si>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</si>
  <si>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</si>
  <si>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</si>
  <si>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</si>
  <si>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</si>
  <si>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</si>
  <si>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</si>
  <si>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</si>
  <si>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</si>
  <si>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</si>
  <si>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</si>
  <si>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</si>
  <si>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</si>
  <si>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</si>
  <si>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</si>
  <si>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</si>
  <si>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</si>
  <si>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</si>
  <si>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</si>
  <si>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</si>
  <si>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</si>
  <si>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</si>
  <si>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</si>
  <si>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</si>
  <si>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</si>
  <si>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</si>
  <si>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</si>
  <si>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</si>
  <si>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</si>
  <si>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</si>
  <si>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</si>
  <si>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</si>
  <si>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</si>
  <si>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</si>
  <si>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</si>
  <si>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</si>
  <si>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</si>
  <si>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</si>
  <si>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</si>
  <si>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</si>
  <si>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</si>
  <si>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</si>
  <si>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</si>
  <si>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</si>
  <si>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</si>
  <si>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</si>
  <si>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</si>
  <si>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</si>
  <si>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</si>
  <si>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</si>
  <si>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</si>
  <si>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</si>
  <si>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</si>
  <si>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</si>
  <si>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</si>
  <si>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</si>
  <si>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</si>
  <si>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</si>
  <si>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</si>
  <si>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</si>
  <si>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</si>
  <si>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</si>
  <si>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</si>
  <si>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</si>
  <si>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</si>
  <si>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</si>
  <si>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</si>
  <si>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</si>
  <si>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</si>
  <si>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</si>
  <si>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</si>
  <si>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</si>
  <si>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</si>
  <si>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</si>
  <si>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</si>
  <si>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</si>
  <si>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</si>
  <si>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</si>
  <si>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</si>
  <si>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</si>
  <si>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</si>
  <si>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</si>
  <si>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</si>
  <si>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</si>
  <si>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</si>
  <si>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</si>
  <si>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</si>
  <si>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</si>
  <si>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</si>
  <si>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</si>
  <si>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</si>
  <si>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</si>
  <si>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</si>
  <si>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</si>
  <si>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</si>
  <si>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</si>
  <si>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</si>
  <si>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</si>
  <si>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</si>
  <si>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</si>
  <si>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</si>
  <si>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</si>
  <si>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</si>
  <si>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</si>
  <si>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</si>
  <si>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</si>
  <si>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</si>
  <si>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</si>
  <si>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</si>
  <si>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</si>
  <si>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</si>
  <si>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</si>
  <si>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</si>
  <si>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</si>
  <si>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</si>
  <si>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</si>
  <si>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</si>
  <si>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</si>
  <si>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</si>
  <si>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</si>
  <si>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</si>
  <si>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</si>
  <si>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</si>
  <si>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</si>
  <si>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</si>
  <si>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</si>
  <si>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</si>
  <si>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</si>
  <si>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</si>
  <si>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</si>
  <si>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</si>
  <si>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</si>
  <si>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</si>
  <si>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</si>
  <si>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</si>
  <si>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</si>
  <si>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</si>
  <si>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</si>
  <si>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</si>
  <si>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</si>
  <si>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</si>
  <si>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</si>
  <si>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</si>
  <si>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</si>
  <si>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</si>
  <si>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</si>
  <si>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</si>
  <si>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</si>
  <si>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</si>
  <si>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</si>
  <si>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</si>
  <si>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</si>
  <si>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</si>
  <si>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</si>
  <si>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</si>
  <si>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</si>
  <si>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</si>
  <si>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</si>
  <si>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</si>
  <si>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</si>
  <si>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</si>
  <si>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</si>
  <si>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</si>
  <si>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</si>
  <si>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</si>
  <si>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</si>
  <si>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</si>
  <si>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</si>
  <si>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</si>
  <si>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</si>
  <si>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</si>
  <si>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</si>
  <si>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</si>
  <si>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</si>
  <si>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</si>
  <si>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</si>
  <si>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</si>
  <si>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</si>
  <si>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</si>
  <si>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</si>
  <si>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</si>
  <si>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</si>
  <si>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</si>
  <si>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</si>
  <si>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</si>
  <si>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</si>
  <si>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</si>
  <si>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</si>
  <si>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</si>
  <si>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</si>
  <si>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</si>
  <si>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</si>
  <si>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</si>
  <si>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</si>
  <si>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</si>
  <si>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</si>
  <si>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</si>
  <si>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</si>
  <si>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</si>
  <si>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</si>
  <si>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</si>
  <si>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</si>
  <si>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</si>
  <si>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</si>
  <si>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</si>
  <si>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</si>
  <si>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</si>
  <si>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</si>
  <si>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</si>
  <si>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</si>
  <si>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</si>
  <si>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</si>
  <si>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</si>
  <si>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</si>
  <si>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</si>
  <si>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</si>
  <si>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</si>
  <si>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</si>
  <si>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</si>
  <si>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</si>
  <si>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</si>
  <si>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</si>
  <si>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</si>
  <si>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</si>
  <si>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</si>
  <si>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</si>
  <si>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</si>
  <si>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</si>
  <si>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</si>
  <si>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</si>
  <si>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</si>
  <si>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</si>
  <si>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</si>
  <si>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</si>
  <si>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</si>
  <si>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</si>
  <si>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</si>
  <si>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</si>
  <si>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</si>
  <si>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</si>
  <si>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</si>
  <si>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</si>
  <si>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</si>
  <si>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</si>
  <si>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</si>
  <si>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</si>
  <si>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</si>
  <si>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</si>
  <si>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</si>
  <si>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</si>
  <si>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</si>
  <si>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</si>
  <si>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</si>
  <si>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</si>
  <si>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</si>
  <si>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</si>
  <si>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</si>
  <si>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</si>
  <si>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</si>
  <si>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</si>
  <si>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</si>
  <si>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</si>
  <si>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</si>
  <si>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</si>
  <si>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</si>
  <si>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</si>
  <si>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</si>
  <si>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</si>
  <si>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</si>
  <si>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</si>
  <si>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</si>
  <si>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</si>
  <si>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</si>
  <si>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</si>
  <si>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</si>
  <si>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</si>
  <si>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</si>
  <si>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</si>
  <si>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</si>
  <si>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</si>
  <si>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</si>
  <si>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</si>
  <si>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</si>
  <si>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</si>
  <si>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</si>
  <si>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</si>
  <si>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</si>
  <si>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</si>
  <si>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</si>
  <si>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</si>
  <si>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</si>
  <si>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</si>
  <si>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</si>
  <si>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</si>
  <si>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</si>
  <si>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</si>
  <si>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</si>
  <si>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</si>
  <si>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</si>
  <si>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</si>
  <si>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</si>
  <si>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</si>
  <si>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</si>
  <si>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</si>
  <si>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</si>
  <si>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</si>
  <si>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</si>
  <si>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</si>
  <si>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</si>
  <si>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</si>
  <si>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</si>
  <si>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</si>
  <si>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</si>
  <si>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</si>
  <si>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</si>
  <si>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</si>
  <si>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</si>
  <si>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</si>
  <si>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</si>
  <si>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</si>
  <si>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</si>
  <si>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</si>
  <si>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</si>
  <si>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</si>
  <si>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</si>
  <si>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</si>
  <si>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</si>
  <si>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</si>
  <si>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</si>
  <si>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</si>
  <si>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</si>
  <si>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</si>
  <si>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</si>
  <si>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</si>
  <si>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</si>
  <si>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</si>
  <si>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</si>
  <si>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</si>
  <si>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</si>
  <si>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</si>
  <si>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</si>
  <si>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</si>
  <si>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</si>
  <si>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</si>
  <si>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</si>
  <si>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</si>
  <si>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</si>
  <si>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</si>
  <si>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</si>
  <si>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</si>
  <si>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</si>
  <si>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</si>
  <si>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</si>
  <si>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</si>
  <si>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</si>
  <si>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</si>
  <si>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</si>
  <si>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</si>
  <si>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</si>
  <si>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</si>
  <si>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</si>
  <si>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</si>
  <si>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</si>
  <si>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</si>
  <si>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</si>
  <si>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</si>
  <si>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</si>
  <si>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</si>
  <si>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</si>
  <si>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</si>
  <si>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</si>
  <si>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</si>
  <si>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</si>
  <si>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</si>
  <si>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</si>
  <si>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</si>
  <si>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</si>
  <si>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</si>
  <si>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</si>
  <si>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</si>
  <si>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</si>
  <si>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</si>
  <si>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</si>
  <si>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</si>
  <si>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</si>
  <si>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</si>
  <si>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</si>
  <si>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</si>
  <si>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</si>
  <si>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</si>
  <si>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</si>
  <si>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</si>
  <si>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</si>
  <si>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</si>
  <si>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</si>
  <si>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</si>
  <si>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</si>
  <si>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</si>
  <si>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</si>
  <si>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</si>
  <si>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</si>
  <si>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</si>
  <si>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</si>
  <si>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</si>
  <si>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</si>
  <si>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</si>
  <si>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</si>
  <si>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</si>
  <si>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</si>
  <si>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</si>
  <si>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</si>
  <si>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</si>
  <si>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</si>
  <si>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</si>
  <si>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</si>
  <si>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</si>
  <si>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</si>
  <si>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</si>
  <si>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</si>
  <si>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</si>
  <si>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</si>
  <si>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</si>
  <si>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</si>
  <si>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</si>
  <si>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</si>
  <si>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</si>
  <si>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</si>
  <si>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</si>
  <si>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</si>
  <si>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</si>
  <si>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</si>
  <si>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</si>
  <si>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</si>
  <si>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</si>
  <si>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</si>
  <si>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</si>
  <si>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</si>
  <si>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</si>
  <si>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</si>
  <si>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</si>
  <si>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</si>
  <si>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</si>
  <si>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</si>
  <si>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</si>
  <si>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</si>
  <si>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</si>
  <si>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</si>
  <si>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</si>
  <si>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</si>
  <si>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</si>
  <si>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</si>
  <si>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</si>
  <si>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</si>
  <si>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</si>
  <si>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</si>
  <si>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</si>
  <si>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</si>
  <si>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</si>
  <si>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</si>
  <si>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</si>
  <si>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</si>
  <si>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</si>
  <si>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</si>
  <si>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</si>
  <si>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</si>
  <si>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</si>
  <si>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</si>
  <si>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</si>
  <si>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</si>
  <si>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</si>
  <si>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</si>
  <si>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</si>
  <si>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</si>
  <si>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</si>
  <si>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</si>
  <si>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</si>
  <si>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</si>
  <si>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</si>
  <si>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</si>
  <si>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</si>
  <si>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</si>
  <si>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</si>
  <si>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</si>
  <si>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</si>
  <si>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</si>
  <si>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</si>
  <si>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</si>
  <si>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</si>
  <si>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</si>
  <si>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</si>
  <si>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</si>
  <si>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</si>
  <si>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</si>
  <si>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</si>
  <si>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</si>
  <si>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</si>
  <si>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</si>
  <si>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</si>
  <si>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</si>
  <si>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</si>
  <si>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</si>
  <si>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</si>
  <si>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</si>
  <si>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</si>
  <si>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</si>
  <si>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</si>
  <si>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</si>
  <si>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</si>
  <si>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</si>
  <si>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</si>
  <si>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</si>
  <si>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</si>
  <si>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</si>
  <si>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</si>
  <si>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</si>
  <si>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</si>
  <si>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</si>
  <si>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</si>
  <si>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</si>
  <si>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</si>
  <si>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</si>
  <si>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</si>
  <si>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</si>
  <si>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</si>
  <si>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</si>
  <si>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</si>
  <si>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</si>
  <si>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</si>
  <si>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</si>
  <si>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</si>
  <si>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</si>
  <si>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</si>
  <si>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</si>
  <si>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</si>
  <si>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</si>
  <si>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</si>
  <si>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</si>
  <si>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</si>
  <si>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</si>
  <si>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</si>
  <si>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</si>
  <si>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</si>
  <si>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</si>
  <si>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</si>
  <si>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</si>
  <si>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</si>
  <si>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</si>
  <si>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</si>
  <si>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</si>
  <si>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</si>
  <si>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</si>
  <si>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</si>
  <si>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</si>
  <si>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</si>
  <si>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</si>
  <si>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</si>
  <si>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</si>
  <si>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</si>
  <si>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</si>
  <si>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</si>
  <si>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</si>
  <si>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</si>
  <si>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</si>
  <si>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</si>
  <si>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</si>
  <si>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</si>
  <si>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</si>
  <si>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</si>
  <si>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</si>
  <si>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</si>
  <si>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</si>
  <si>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</si>
  <si>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</si>
  <si>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</si>
  <si>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</si>
  <si>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</si>
  <si>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</si>
  <si>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</si>
  <si>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</si>
  <si>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</si>
  <si>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</si>
  <si>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</si>
  <si>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</si>
  <si>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</si>
  <si>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</si>
  <si>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</si>
  <si>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</si>
  <si>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</si>
  <si>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</si>
  <si>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</si>
  <si>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</si>
  <si>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</si>
  <si>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</si>
  <si>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</si>
  <si>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</si>
  <si>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</si>
  <si>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</si>
  <si>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</si>
  <si>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</si>
  <si>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</si>
  <si>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</si>
  <si>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</si>
  <si>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</si>
  <si>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</si>
  <si>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</si>
  <si>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</si>
  <si>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</si>
  <si>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</si>
  <si>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</si>
  <si>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</si>
  <si>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</si>
  <si>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</si>
  <si>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</si>
  <si>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</si>
  <si>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</si>
  <si>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</si>
  <si>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</si>
  <si>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</si>
  <si>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</si>
  <si>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</si>
  <si>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</si>
  <si>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</si>
  <si>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</si>
  <si>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</si>
  <si>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</si>
  <si>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</si>
  <si>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</si>
  <si>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</si>
  <si>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</si>
  <si>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</si>
  <si>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</si>
  <si>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</si>
  <si>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</si>
  <si>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</si>
  <si>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</si>
  <si>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</si>
  <si>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</si>
  <si>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</si>
  <si>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</si>
  <si>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</si>
  <si>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</si>
  <si>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</si>
  <si>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</si>
  <si>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</si>
  <si>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</si>
  <si>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</si>
  <si>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</si>
  <si>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</si>
  <si>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</si>
  <si>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</si>
  <si>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</si>
  <si>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</si>
  <si>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</si>
  <si>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</si>
  <si>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</si>
  <si>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</si>
  <si>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</si>
  <si>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</si>
  <si>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</si>
  <si>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</si>
  <si>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</si>
  <si>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</si>
  <si>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</si>
  <si>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</si>
  <si>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</si>
  <si>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</si>
  <si>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</si>
  <si>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</si>
  <si>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</si>
  <si>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</si>
  <si>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</si>
  <si>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</si>
  <si>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</si>
  <si>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</si>
  <si>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</si>
  <si>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</si>
  <si>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</si>
  <si>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</si>
  <si>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</si>
  <si>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</si>
  <si>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</si>
  <si>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</si>
  <si>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</si>
  <si>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</si>
  <si>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</si>
  <si>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</si>
  <si>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</si>
  <si>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</si>
  <si>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</si>
  <si>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</si>
  <si>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</si>
  <si>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</si>
  <si>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</si>
  <si>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</si>
  <si>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</si>
  <si>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</si>
  <si>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</si>
  <si>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</si>
  <si>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</si>
  <si>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</si>
  <si>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</si>
  <si>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</si>
  <si>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</si>
  <si>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</si>
  <si>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</si>
  <si>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</si>
  <si>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</si>
  <si>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</si>
  <si>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</si>
  <si>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</si>
  <si>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</si>
  <si>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</si>
  <si>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</si>
  <si>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</si>
  <si>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</si>
  <si>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</si>
  <si>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</si>
  <si>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</si>
  <si>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</si>
  <si>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</si>
  <si>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</si>
  <si>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</si>
  <si>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</si>
  <si>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</si>
  <si>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</si>
  <si>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</si>
  <si>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</si>
  <si>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</si>
  <si>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</si>
  <si>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</si>
  <si>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</si>
  <si>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</si>
  <si>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</si>
  <si>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</si>
  <si>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</si>
  <si>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</si>
  <si>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</si>
  <si>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</si>
  <si>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</si>
  <si>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</si>
  <si>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</si>
  <si>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</si>
  <si>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</si>
  <si>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</si>
  <si>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</si>
  <si>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</si>
  <si>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</si>
  <si>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</si>
  <si>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</si>
  <si>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</si>
  <si>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</si>
  <si>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</si>
  <si>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</si>
  <si>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</si>
  <si>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</si>
  <si>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</si>
  <si>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</si>
  <si>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</si>
  <si>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</si>
  <si>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</si>
  <si>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</si>
  <si>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</si>
  <si>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</si>
  <si>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</si>
  <si>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</si>
  <si>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</si>
  <si>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</si>
  <si>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</si>
  <si>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</si>
  <si>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</si>
  <si>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</si>
  <si>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</si>
  <si>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</si>
  <si>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</si>
  <si>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</si>
  <si>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</si>
  <si>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</si>
  <si>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</si>
  <si>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</si>
  <si>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</si>
  <si>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</si>
  <si>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</si>
  <si>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</si>
  <si>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</si>
  <si>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</si>
  <si>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</si>
  <si>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</si>
  <si>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</si>
  <si>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</si>
  <si>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</si>
  <si>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</si>
  <si>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</si>
  <si>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</si>
  <si>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</si>
  <si>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</si>
  <si>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</si>
  <si>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</si>
  <si>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</si>
  <si>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</si>
  <si>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</si>
  <si>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</si>
  <si>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</si>
  <si>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</si>
  <si>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</si>
  <si>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</si>
  <si>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</si>
  <si>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</si>
  <si>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</si>
  <si>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</si>
  <si>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</si>
  <si>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</si>
  <si>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</si>
  <si>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</si>
  <si>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</si>
  <si>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</si>
  <si>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</si>
  <si>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</si>
  <si>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</si>
  <si>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</si>
  <si>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</si>
  <si>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</si>
  <si>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</si>
  <si>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</si>
  <si>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</si>
  <si>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</si>
  <si>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</si>
  <si>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</si>
  <si>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</si>
  <si>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</si>
  <si>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</si>
  <si>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</si>
  <si>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</si>
  <si>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</si>
  <si>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</si>
  <si>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</si>
  <si>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</si>
  <si>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</si>
  <si>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</si>
  <si>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</si>
  <si>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</si>
  <si>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</si>
  <si>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</si>
  <si>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</si>
  <si>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</si>
  <si>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</si>
  <si>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</si>
  <si>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</si>
  <si>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</si>
  <si>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</si>
  <si>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</si>
  <si>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</si>
  <si>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</si>
  <si>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</si>
  <si>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</si>
  <si>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</si>
  <si>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</si>
  <si>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</si>
  <si>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</si>
  <si>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</si>
  <si>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</si>
  <si>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</si>
  <si>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</si>
  <si>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</si>
  <si>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</si>
  <si>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</si>
  <si>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</si>
  <si>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</si>
  <si>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</si>
  <si>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</si>
  <si>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</si>
  <si>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</si>
  <si>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</si>
  <si>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</si>
  <si>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</si>
  <si>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</si>
  <si>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</si>
  <si>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</si>
  <si>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</si>
  <si>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</si>
  <si>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</si>
  <si>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</si>
  <si>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</si>
  <si>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</si>
  <si>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</si>
  <si>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</si>
  <si>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</si>
  <si>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</si>
  <si>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</si>
  <si>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</si>
  <si>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</si>
  <si>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</si>
  <si>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</si>
  <si>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</si>
  <si>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</si>
  <si>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</si>
  <si>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</si>
  <si>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</si>
  <si>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</si>
  <si>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</si>
  <si>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</si>
  <si>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</si>
  <si>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</si>
  <si>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</si>
  <si>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</si>
  <si>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</si>
  <si>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</si>
  <si>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</si>
  <si>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</si>
  <si>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</si>
  <si>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</si>
  <si>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</si>
  <si>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</si>
  <si>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</si>
  <si>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</si>
  <si>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</si>
  <si>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</si>
  <si>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</si>
  <si>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</si>
  <si>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</si>
  <si>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</si>
  <si>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</si>
  <si>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</si>
  <si>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</si>
  <si>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</si>
  <si>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</si>
  <si>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</si>
  <si>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</si>
  <si>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</si>
  <si>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</si>
  <si>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</si>
  <si>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</si>
  <si>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</si>
  <si>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</si>
  <si>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</si>
  <si>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</si>
  <si>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</si>
  <si>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</si>
  <si>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</si>
  <si>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</si>
  <si>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</si>
  <si>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</si>
  <si>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</si>
  <si>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</si>
  <si>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</si>
  <si>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</si>
  <si>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</si>
  <si>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</si>
  <si>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</si>
  <si>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</si>
  <si>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</si>
  <si>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</si>
  <si>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</si>
  <si>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</si>
  <si>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</si>
  <si>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</si>
  <si>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</si>
  <si>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</si>
  <si>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</si>
  <si>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</si>
  <si>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</si>
  <si>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</si>
  <si>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</si>
  <si>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</si>
  <si>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</si>
  <si>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</si>
  <si>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</si>
  <si>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</si>
  <si>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</si>
  <si>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</si>
  <si>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</si>
  <si>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</si>
  <si>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</si>
  <si>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</si>
  <si>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</si>
  <si>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</si>
  <si>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</si>
  <si>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</si>
  <si>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</si>
  <si>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</si>
  <si>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</si>
  <si>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</si>
  <si>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</si>
  <si>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</si>
  <si>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</si>
  <si>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</si>
  <si>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</si>
  <si>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</si>
  <si>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</si>
  <si>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</si>
  <si>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</si>
  <si>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</si>
  <si>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</si>
  <si>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</si>
  <si>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</si>
  <si>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</si>
  <si>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</si>
  <si>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</si>
  <si>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</si>
  <si>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</si>
  <si>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</si>
  <si>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</si>
  <si>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</si>
  <si>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</si>
  <si>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</si>
  <si>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</si>
  <si>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</si>
  <si>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</si>
  <si>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</si>
  <si>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</si>
  <si>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</si>
  <si>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</si>
  <si>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</si>
  <si>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</si>
  <si>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</si>
  <si>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</si>
  <si>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</si>
  <si>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</si>
  <si>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</si>
  <si>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</si>
  <si>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</si>
  <si>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</si>
  <si>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</si>
  <si>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</si>
  <si>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</si>
  <si>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</si>
  <si>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</si>
  <si>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</si>
  <si>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</si>
  <si>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</si>
  <si>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</si>
  <si>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</si>
  <si>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</si>
  <si>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</si>
  <si>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</si>
  <si>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</si>
  <si>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</si>
  <si>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</si>
  <si>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</si>
  <si>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</si>
  <si>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</si>
  <si>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</si>
  <si>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</si>
  <si>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</si>
  <si>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</si>
  <si>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</si>
  <si>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</si>
  <si>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</si>
  <si>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</si>
  <si>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</si>
  <si>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</si>
  <si>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</si>
  <si>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</si>
  <si>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</si>
  <si>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</si>
  <si>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</si>
  <si>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</si>
  <si>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</si>
  <si>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</si>
  <si>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</si>
  <si>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</si>
  <si>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</si>
  <si>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</si>
  <si>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</si>
  <si>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</si>
  <si>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</si>
  <si>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</si>
  <si>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</si>
  <si>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</si>
  <si>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</si>
  <si>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</si>
  <si>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</si>
  <si>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</si>
  <si>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</si>
  <si>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</si>
  <si>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</si>
  <si>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</si>
  <si>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</si>
  <si>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</si>
  <si>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</si>
  <si>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</si>
  <si>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</si>
  <si>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</si>
  <si>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</si>
  <si>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</si>
  <si>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</si>
  <si>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</si>
  <si>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</si>
  <si>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</si>
  <si>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</si>
  <si>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</si>
  <si>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</si>
  <si>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</si>
  <si>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</si>
  <si>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</si>
  <si>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</si>
  <si>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</si>
  <si>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</si>
  <si>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</si>
  <si>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</si>
  <si>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</si>
  <si>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</si>
  <si>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</si>
  <si>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</si>
  <si>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</si>
  <si>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</si>
  <si>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</si>
  <si>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</si>
  <si>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</si>
  <si>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</si>
  <si>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</si>
  <si>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</si>
  <si>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</si>
  <si>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</si>
  <si>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</si>
  <si>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</si>
  <si>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</si>
  <si>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</si>
  <si>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</si>
  <si>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</si>
  <si>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</si>
  <si>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</si>
  <si>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</si>
  <si>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</si>
  <si>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</si>
  <si>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</si>
  <si>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</si>
  <si>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</si>
  <si>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</si>
  <si>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</si>
  <si>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</si>
  <si>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</si>
  <si>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</si>
  <si>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</si>
  <si>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</si>
  <si>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</si>
  <si>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</si>
  <si>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</si>
  <si>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</si>
  <si>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</si>
  <si>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</si>
  <si>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</si>
  <si>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</si>
  <si>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</si>
  <si>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</si>
  <si>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</si>
  <si>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</si>
  <si>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</si>
  <si>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</si>
  <si>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</si>
  <si>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</si>
  <si>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</si>
  <si>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</si>
  <si>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</si>
  <si>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</si>
  <si>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</si>
  <si>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</si>
  <si>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</si>
  <si>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</si>
  <si>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</si>
  <si>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</si>
  <si>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</si>
  <si>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</si>
  <si>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</si>
  <si>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</si>
  <si>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</si>
  <si>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</si>
  <si>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</si>
  <si>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</si>
  <si>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</si>
  <si>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</si>
  <si>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</si>
  <si>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</si>
  <si>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</si>
  <si>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</si>
  <si>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</si>
  <si>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</si>
  <si>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</si>
  <si>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</si>
  <si>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</si>
  <si>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</si>
  <si>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</si>
  <si>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</si>
  <si>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</si>
  <si>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</si>
  <si>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</si>
  <si>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</si>
  <si>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</si>
  <si>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</si>
  <si>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</si>
  <si>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</si>
  <si>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</si>
  <si>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</si>
  <si>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</si>
  <si>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</si>
  <si>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</si>
  <si>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</si>
  <si>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</si>
  <si>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</si>
  <si>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</si>
  <si>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</si>
  <si>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</si>
  <si>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</si>
  <si>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</si>
  <si>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</si>
  <si>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</si>
  <si>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</si>
  <si>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</si>
  <si>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</si>
  <si>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</si>
  <si>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</si>
  <si>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</si>
  <si>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</si>
  <si>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</si>
  <si>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</si>
  <si>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</si>
  <si>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</si>
  <si>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</si>
  <si>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</si>
  <si>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</si>
  <si>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</si>
  <si>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</si>
  <si>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</si>
  <si>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</si>
  <si>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</si>
  <si>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</si>
  <si>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</si>
  <si>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</si>
  <si>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</si>
  <si>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</si>
  <si>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</si>
  <si>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</si>
  <si>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</si>
  <si>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</si>
  <si>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</si>
  <si>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</si>
  <si>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</si>
  <si>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</si>
  <si>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</si>
  <si>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</si>
  <si>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</si>
  <si>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</si>
  <si>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</si>
  <si>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</si>
  <si>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</si>
  <si>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</si>
  <si>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</si>
  <si>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</si>
  <si>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</si>
  <si>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</si>
  <si>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</si>
  <si>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</si>
  <si>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</si>
  <si>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</si>
  <si>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</si>
  <si>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</si>
  <si>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</si>
  <si>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</si>
  <si>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</si>
  <si>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</si>
  <si>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</si>
  <si>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</si>
  <si>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</si>
  <si>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</si>
  <si>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</si>
  <si>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</si>
  <si>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</si>
  <si>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</si>
  <si>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</si>
  <si>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</si>
  <si>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</si>
  <si>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</si>
  <si>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</si>
  <si>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</si>
  <si>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</si>
  <si>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</si>
  <si>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</si>
  <si>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</si>
  <si>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</si>
  <si>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</si>
  <si>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</si>
  <si>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</si>
  <si>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</si>
  <si>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</si>
  <si>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</si>
  <si>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</si>
  <si>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</si>
  <si>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</si>
  <si>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</si>
  <si>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</si>
  <si>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</si>
  <si>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</si>
  <si>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</si>
  <si>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</si>
  <si>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</si>
  <si>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</si>
  <si>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</si>
  <si>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</si>
  <si>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</si>
  <si>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</si>
  <si>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</si>
  <si>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</si>
  <si>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</si>
  <si>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</si>
  <si>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</si>
  <si>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</si>
  <si>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</si>
  <si>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</si>
  <si>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</si>
  <si>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</si>
  <si>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</si>
  <si>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</si>
  <si>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</si>
  <si>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</si>
  <si>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</si>
  <si>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</si>
  <si>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</si>
  <si>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</si>
  <si>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</si>
  <si>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</si>
  <si>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</si>
  <si>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</si>
  <si>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</si>
  <si>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</si>
  <si>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</si>
  <si>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</si>
  <si>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</si>
  <si>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</si>
  <si>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</si>
  <si>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</si>
  <si>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</si>
  <si>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</si>
  <si>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</si>
  <si>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</si>
  <si>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</si>
  <si>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</si>
  <si>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</si>
  <si>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</si>
  <si>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</si>
  <si>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</si>
  <si>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</si>
  <si>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</si>
  <si>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</si>
  <si>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</si>
  <si>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</si>
  <si>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</si>
  <si>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</si>
  <si>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</si>
  <si>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</si>
  <si>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</si>
  <si>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</si>
  <si>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</si>
  <si>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</si>
  <si>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</si>
  <si>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</si>
  <si>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</si>
  <si>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</si>
  <si>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</si>
  <si>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</si>
  <si>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</si>
  <si>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</si>
  <si>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</si>
  <si>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</si>
  <si>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</si>
  <si>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</si>
  <si>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</si>
  <si>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</si>
  <si>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</si>
  <si>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</si>
  <si>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</si>
  <si>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</si>
  <si>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</si>
  <si>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</si>
  <si>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</si>
  <si>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</si>
  <si>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</si>
  <si>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</si>
  <si>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</si>
  <si>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</si>
  <si>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</si>
  <si>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</si>
  <si>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</si>
  <si>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</si>
  <si>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</si>
  <si>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</si>
  <si>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</si>
  <si>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</si>
  <si>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</si>
  <si>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</si>
  <si>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</si>
  <si>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</si>
  <si>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</si>
  <si>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</si>
  <si>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</si>
  <si>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</si>
  <si>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</si>
  <si>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</si>
  <si>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</si>
  <si>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</si>
  <si>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</si>
  <si>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</si>
  <si>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</si>
  <si>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</si>
  <si>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</si>
  <si>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</si>
  <si>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</si>
  <si>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</si>
  <si>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</si>
  <si>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</si>
  <si>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</si>
  <si>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</si>
  <si>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</si>
  <si>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</si>
  <si>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</si>
  <si>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</si>
  <si>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</si>
  <si>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</si>
  <si>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</si>
  <si>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</si>
  <si>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</si>
  <si>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</si>
  <si>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</si>
  <si>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</si>
  <si>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</si>
  <si>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</si>
  <si>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</si>
  <si>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</si>
  <si>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</si>
  <si>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</si>
  <si>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</si>
  <si>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</si>
  <si>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</si>
  <si>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</si>
  <si>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</si>
  <si>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</si>
  <si>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</si>
  <si>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</si>
  <si>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</si>
  <si>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</si>
  <si>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</si>
  <si>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</si>
  <si>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</si>
  <si>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</si>
  <si>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</si>
  <si>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</si>
  <si>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</si>
  <si>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</si>
  <si>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</si>
  <si>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</si>
  <si>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</si>
  <si>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</si>
  <si>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</si>
  <si>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</si>
  <si>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</si>
  <si>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</si>
  <si>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</si>
  <si>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</si>
  <si>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</si>
  <si>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</si>
  <si>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</si>
  <si>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</si>
  <si>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</si>
  <si>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</si>
  <si>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</si>
  <si>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</si>
  <si>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</si>
  <si>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</si>
  <si>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</si>
  <si>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</si>
  <si>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</si>
  <si>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</si>
  <si>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</si>
  <si>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</si>
  <si>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</si>
  <si>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</si>
  <si>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</si>
  <si>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</si>
  <si>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</si>
  <si>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</si>
  <si>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</si>
  <si>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</si>
  <si>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</si>
  <si>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</si>
  <si>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</si>
  <si>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</si>
  <si>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</si>
  <si>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</si>
  <si>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</si>
  <si>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</si>
  <si>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</si>
  <si>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</si>
  <si>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</si>
  <si>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</si>
  <si>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</si>
  <si>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</si>
  <si>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</si>
  <si>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</si>
  <si>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</si>
  <si>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</si>
  <si>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</si>
  <si>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</si>
  <si>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</si>
  <si>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</si>
  <si>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</si>
  <si>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</si>
  <si>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</si>
  <si>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</si>
  <si>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</si>
  <si>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</si>
  <si>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</si>
  <si>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</si>
  <si>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</si>
  <si>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</si>
  <si>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</si>
  <si>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</si>
  <si>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</si>
  <si>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</si>
  <si>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</si>
  <si>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</si>
  <si>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</si>
  <si>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</si>
  <si>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</si>
  <si>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</si>
  <si>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</si>
  <si>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</si>
  <si>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</si>
  <si>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</si>
  <si>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</si>
  <si>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</si>
  <si>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</si>
  <si>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</si>
  <si>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</si>
  <si>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</si>
  <si>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</si>
  <si>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</si>
  <si>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</si>
  <si>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</si>
  <si>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</si>
  <si>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</si>
  <si>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</si>
  <si>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</si>
  <si>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</si>
  <si>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</si>
  <si>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</si>
  <si>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</si>
  <si>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</si>
  <si>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</si>
  <si>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</si>
  <si>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</si>
  <si>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</si>
  <si>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</si>
  <si>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</si>
  <si>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</si>
  <si>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</si>
  <si>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</si>
  <si>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</si>
  <si>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</si>
  <si>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</si>
  <si>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</si>
  <si>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</si>
  <si>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</si>
  <si>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</si>
  <si>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</si>
  <si>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</si>
  <si>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</si>
  <si>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</si>
  <si>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</si>
  <si>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</si>
  <si>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</si>
  <si>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</si>
  <si>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</si>
  <si>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</si>
  <si>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</si>
  <si>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</si>
  <si>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</si>
  <si>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</si>
  <si>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</si>
  <si>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</si>
  <si>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</si>
  <si>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</si>
  <si>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</si>
  <si>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</si>
  <si>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</si>
  <si>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</si>
  <si>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</si>
  <si>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</si>
  <si>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</si>
  <si>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</si>
  <si>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</si>
  <si>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</si>
  <si>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</si>
  <si>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</si>
  <si>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</si>
  <si>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</si>
  <si>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</si>
  <si>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</si>
  <si>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</si>
  <si>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</si>
  <si>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</si>
  <si>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</si>
  <si>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</si>
  <si>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</si>
  <si>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</si>
  <si>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</si>
  <si>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</si>
  <si>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</si>
  <si>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</si>
  <si>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</si>
  <si>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</si>
  <si>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</si>
  <si>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</si>
  <si>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</si>
  <si>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</si>
  <si>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</si>
  <si>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</si>
  <si>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</si>
  <si>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</si>
  <si>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</si>
  <si>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</si>
  <si>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</si>
  <si>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</si>
  <si>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</si>
  <si>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</si>
  <si>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</si>
  <si>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</si>
  <si>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</si>
  <si>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</si>
  <si>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</si>
  <si>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</si>
  <si>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</si>
  <si>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</si>
  <si>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</si>
  <si>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</si>
  <si>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</si>
  <si>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</si>
  <si>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</si>
  <si>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</si>
  <si>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</si>
  <si>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</si>
  <si>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</si>
  <si>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</si>
  <si>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</si>
  <si>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</si>
  <si>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</si>
  <si>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</si>
  <si>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</si>
  <si>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</si>
  <si>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</si>
  <si>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</si>
  <si>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</si>
  <si>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</si>
  <si>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</si>
  <si>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</si>
  <si>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</si>
  <si>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</si>
  <si>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</si>
  <si>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</si>
  <si>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</si>
  <si>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</si>
  <si>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</si>
  <si>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</si>
  <si>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</si>
  <si>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</si>
  <si>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</si>
  <si>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</si>
  <si>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</si>
  <si>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</si>
  <si>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</si>
  <si>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</si>
  <si>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</si>
  <si>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</si>
  <si>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</si>
  <si>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</si>
  <si>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</si>
  <si>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</si>
  <si>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</si>
  <si>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</si>
  <si>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</si>
  <si>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</si>
  <si>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</si>
  <si>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</si>
  <si>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</si>
  <si>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</si>
  <si>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</si>
  <si>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</si>
  <si>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</si>
  <si>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</si>
  <si>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</si>
  <si>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</si>
  <si>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</si>
  <si>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</si>
  <si>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</si>
  <si>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</si>
  <si>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</si>
  <si>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</si>
  <si>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</si>
  <si>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</si>
  <si>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</si>
  <si>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</si>
  <si>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</si>
  <si>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</si>
  <si>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</si>
  <si>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</si>
  <si>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</si>
  <si>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</si>
  <si>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</si>
  <si>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</si>
  <si>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</si>
  <si>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</si>
  <si>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</si>
  <si>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</si>
  <si>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</si>
  <si>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</si>
  <si>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</si>
  <si>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</si>
  <si>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</si>
  <si>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</si>
  <si>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</si>
  <si>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</si>
  <si>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</si>
  <si>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</si>
  <si>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</si>
  <si>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</si>
  <si>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</si>
  <si>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</si>
  <si>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</si>
  <si>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</si>
  <si>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</si>
  <si>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</si>
  <si>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</si>
  <si>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</si>
  <si>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</si>
  <si>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</si>
  <si>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</si>
  <si>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</si>
  <si>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</si>
  <si>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</si>
  <si>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</si>
  <si>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</si>
  <si>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</si>
  <si>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</si>
  <si>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</si>
  <si>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</si>
  <si>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</si>
  <si>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</si>
  <si>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</si>
  <si>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</si>
  <si>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</si>
  <si>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</si>
  <si>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</si>
  <si>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</si>
  <si>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</si>
  <si>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</si>
  <si>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</si>
  <si>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</si>
  <si>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</si>
  <si>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</si>
  <si>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</si>
  <si>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</si>
  <si>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</si>
  <si>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</si>
  <si>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</si>
  <si>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</si>
  <si>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</si>
  <si>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</si>
  <si>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</si>
  <si>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</si>
  <si>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</si>
  <si>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</si>
  <si>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</si>
  <si>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</si>
  <si>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</si>
  <si>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</si>
  <si>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</si>
  <si>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</si>
  <si>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</si>
  <si>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</si>
  <si>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</si>
  <si>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</si>
  <si>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</si>
  <si>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</si>
  <si>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</si>
  <si>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</si>
  <si>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</si>
  <si>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</si>
  <si>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</si>
  <si>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</si>
  <si>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</si>
  <si>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</si>
  <si>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</si>
  <si>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</si>
  <si>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</si>
  <si>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</si>
  <si>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</si>
  <si>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</si>
  <si>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</si>
  <si>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</si>
  <si>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</si>
  <si>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</si>
  <si>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</si>
  <si>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</si>
  <si>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</si>
  <si>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</si>
  <si>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</si>
  <si>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</si>
  <si>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</si>
  <si>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</si>
  <si>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</si>
  <si>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</si>
  <si>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</si>
  <si>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</si>
  <si>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</si>
  <si>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</si>
  <si>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</si>
  <si>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</si>
  <si>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</si>
  <si>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</si>
  <si>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</si>
  <si>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</si>
  <si>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</si>
  <si>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</si>
  <si>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</si>
  <si>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</si>
  <si>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</si>
  <si>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</si>
  <si>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</si>
  <si>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</si>
  <si>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</si>
  <si>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</si>
  <si>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</si>
  <si>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</si>
  <si>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</si>
  <si>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</si>
  <si>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</si>
  <si>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</si>
  <si>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</si>
  <si>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</si>
  <si>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</si>
  <si>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</si>
  <si>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</si>
  <si>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</si>
  <si>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</si>
  <si>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</si>
  <si>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</si>
  <si>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</si>
  <si>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</si>
  <si>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</si>
  <si>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</si>
  <si>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</si>
  <si>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</si>
  <si>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</si>
  <si>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</si>
  <si>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</si>
  <si>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</si>
  <si>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</si>
  <si>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</si>
  <si>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</si>
  <si>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</si>
  <si>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</si>
  <si>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</si>
  <si>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</si>
  <si>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</si>
  <si>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</si>
  <si>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</si>
  <si>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</si>
  <si>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</si>
  <si>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</si>
  <si>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</si>
  <si>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</si>
  <si>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</si>
  <si>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</si>
  <si>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</si>
  <si>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</si>
  <si>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</si>
  <si>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</si>
  <si>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</si>
  <si>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</si>
  <si>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</si>
  <si>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</si>
  <si>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</si>
  <si>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</si>
  <si>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</si>
  <si>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</si>
  <si>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</si>
  <si>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</si>
  <si>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</si>
  <si>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</si>
  <si>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</si>
  <si>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</si>
  <si>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</si>
  <si>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</si>
  <si>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</si>
  <si>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</si>
  <si>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</si>
  <si>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</si>
  <si>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</si>
  <si>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</si>
  <si>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</si>
  <si>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</si>
  <si>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</si>
  <si>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</si>
  <si>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</si>
  <si>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</si>
  <si>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</si>
  <si>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</si>
  <si>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</si>
  <si>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</si>
  <si>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</si>
  <si>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</si>
  <si>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</si>
  <si>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</si>
  <si>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</si>
  <si>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</si>
  <si>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</si>
  <si>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</si>
  <si>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</si>
  <si>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</si>
  <si>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</si>
  <si>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</si>
  <si>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</si>
  <si>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</si>
  <si>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</si>
  <si>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</si>
  <si>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</si>
  <si>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</si>
  <si>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</si>
  <si>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</si>
  <si>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</si>
  <si>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</si>
  <si>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</si>
  <si>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</si>
  <si>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</si>
  <si>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</si>
  <si>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</si>
  <si>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</si>
  <si>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</si>
  <si>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</si>
  <si>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</si>
  <si>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</si>
  <si>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</si>
  <si>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</si>
  <si>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</si>
  <si>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</si>
  <si>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</si>
  <si>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</si>
  <si>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</si>
  <si>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</si>
  <si>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</si>
  <si>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</si>
  <si>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</si>
  <si>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</si>
  <si>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</si>
  <si>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</si>
  <si>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</si>
  <si>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</si>
  <si>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</si>
  <si>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</si>
  <si>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</si>
  <si>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</si>
  <si>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</si>
  <si>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</si>
  <si>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</si>
  <si>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</si>
  <si>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</si>
  <si>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</si>
  <si>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</si>
  <si>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</si>
  <si>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</si>
  <si>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</si>
  <si>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</si>
  <si>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</si>
  <si>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</si>
  <si>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</si>
  <si>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</si>
  <si>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</si>
  <si>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</si>
  <si>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</si>
  <si>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</si>
  <si>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</si>
  <si>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</si>
  <si>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</si>
  <si>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</si>
  <si>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</si>
  <si>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</si>
  <si>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</si>
  <si>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</si>
  <si>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</si>
  <si>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</si>
  <si>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</si>
  <si>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</si>
  <si>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</si>
  <si>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</si>
  <si>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</si>
  <si>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</si>
  <si>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</si>
  <si>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</si>
  <si>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</si>
  <si>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</si>
  <si>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</si>
  <si>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</si>
  <si>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</si>
  <si>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</si>
  <si>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</si>
  <si>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</si>
  <si>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</si>
  <si>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</si>
  <si>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</si>
  <si>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</si>
  <si>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</si>
  <si>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</si>
  <si>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</si>
  <si>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</si>
  <si>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</si>
  <si>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</si>
  <si>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</si>
  <si>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</si>
  <si>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</si>
  <si>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</si>
  <si>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</si>
  <si>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</si>
  <si>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</si>
  <si>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</si>
  <si>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</si>
  <si>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</si>
  <si>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</si>
  <si>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</si>
  <si>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</si>
  <si>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</si>
  <si>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</si>
  <si>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</si>
  <si>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</si>
  <si>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</si>
  <si>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</si>
  <si>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</si>
  <si>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</si>
  <si>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</si>
  <si>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</si>
  <si>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</si>
  <si>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</si>
  <si>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</si>
  <si>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</si>
  <si>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</si>
  <si>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</si>
  <si>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</si>
  <si>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</si>
  <si>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</si>
  <si>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</si>
  <si>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</si>
  <si>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</si>
  <si>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</si>
  <si>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</si>
  <si>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</si>
  <si>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</si>
  <si>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</si>
  <si>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</si>
  <si>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</si>
  <si>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</si>
  <si>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</si>
  <si>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</si>
  <si>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</si>
  <si>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</si>
  <si>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</si>
  <si>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</si>
  <si>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</si>
  <si>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</si>
  <si>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</si>
  <si>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</si>
  <si>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</si>
  <si>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</si>
  <si>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</si>
  <si>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</si>
  <si>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</si>
  <si>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</si>
  <si>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</si>
  <si>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</si>
  <si>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</si>
  <si>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</si>
  <si>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</si>
  <si>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</si>
  <si>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</si>
  <si>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</si>
  <si>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</si>
  <si>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</si>
  <si>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</si>
  <si>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</si>
  <si>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</si>
  <si>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</si>
  <si>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</si>
  <si>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</si>
  <si>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</si>
  <si>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</si>
  <si>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</si>
  <si>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</si>
  <si>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</si>
  <si>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</si>
  <si>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</si>
  <si>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</si>
  <si>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</si>
  <si>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</si>
  <si>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</si>
  <si>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</si>
  <si>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</si>
  <si>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</si>
  <si>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</si>
  <si>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</si>
  <si>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</si>
  <si>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</si>
  <si>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</si>
  <si>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</si>
  <si>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</si>
  <si>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</si>
  <si>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</si>
  <si>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</si>
  <si>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</si>
  <si>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</si>
  <si>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</si>
  <si>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</si>
  <si>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</si>
  <si>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</si>
  <si>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</si>
  <si>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</si>
  <si>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</si>
  <si>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</si>
  <si>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</si>
  <si>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</si>
  <si>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</si>
  <si>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</si>
  <si>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</si>
  <si>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</si>
  <si>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</si>
  <si>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</si>
  <si>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</si>
  <si>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</si>
  <si>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</si>
  <si>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</si>
  <si>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</si>
  <si>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</si>
  <si>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</si>
  <si>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</si>
  <si>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</si>
  <si>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</si>
  <si>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</si>
  <si>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</si>
  <si>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</si>
  <si>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</si>
  <si>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</si>
  <si>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</si>
  <si>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</si>
  <si>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</si>
  <si>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</si>
  <si>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</si>
  <si>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</si>
  <si>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</si>
  <si>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</si>
  <si>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</si>
  <si>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</si>
  <si>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</si>
  <si>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</si>
  <si>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</si>
  <si>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</si>
  <si>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</si>
  <si>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</si>
  <si>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</si>
  <si>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</si>
  <si>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</si>
  <si>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</si>
  <si>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</si>
  <si>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</si>
  <si>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</si>
  <si>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</si>
  <si>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</si>
  <si>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</si>
  <si>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</si>
  <si>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</si>
  <si>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</si>
  <si>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</si>
  <si>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</si>
  <si>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</si>
  <si>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</si>
  <si>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</si>
  <si>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</si>
  <si>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</si>
  <si>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</si>
  <si>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</si>
  <si>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</si>
  <si>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</si>
  <si>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</si>
  <si>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</si>
  <si>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</si>
  <si>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</si>
  <si>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</si>
  <si>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</si>
  <si>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</si>
  <si>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</si>
  <si>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</si>
  <si>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</si>
  <si>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</si>
  <si>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</si>
  <si>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</si>
  <si>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</si>
  <si>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</si>
  <si>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</si>
  <si>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</si>
  <si>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</si>
  <si>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</si>
  <si>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</si>
  <si>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</si>
  <si>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</si>
  <si>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</si>
  <si>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</si>
  <si>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</si>
  <si>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</si>
  <si>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</si>
  <si>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</si>
  <si>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</si>
  <si>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</si>
  <si>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</si>
  <si>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</si>
  <si>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</si>
  <si>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</si>
  <si>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</si>
  <si>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</si>
  <si>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</si>
  <si>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</si>
  <si>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</si>
  <si>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</si>
  <si>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</si>
  <si>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</si>
  <si>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</si>
  <si>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</si>
  <si>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</si>
  <si>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</si>
  <si>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</si>
  <si>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</si>
  <si>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</si>
  <si>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</si>
  <si>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</si>
  <si>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</si>
  <si>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</si>
  <si>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</si>
  <si>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</si>
  <si>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</si>
  <si>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</si>
  <si>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</si>
  <si>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</si>
  <si>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</si>
  <si>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</si>
  <si>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</si>
  <si>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</si>
  <si>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</si>
  <si>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</si>
  <si>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</si>
  <si>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</si>
  <si>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</si>
  <si>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</si>
  <si>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</si>
  <si>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</si>
  <si>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</si>
  <si>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</si>
  <si>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</si>
  <si>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</si>
  <si>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</si>
  <si>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</si>
  <si>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</si>
  <si>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</si>
  <si>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</si>
  <si>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</si>
  <si>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</si>
  <si>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</si>
  <si>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</si>
  <si>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</si>
  <si>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</si>
  <si>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</si>
  <si>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</si>
  <si>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</si>
  <si>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</si>
  <si>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</si>
  <si>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</si>
  <si>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</si>
  <si>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</si>
  <si>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</si>
  <si>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</si>
  <si>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</si>
  <si>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</si>
  <si>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</si>
  <si>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</si>
  <si>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</si>
  <si>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</si>
  <si>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</si>
  <si>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</si>
  <si>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</si>
  <si>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</si>
  <si>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</si>
  <si>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</si>
  <si>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</si>
  <si>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</si>
  <si>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</si>
  <si>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</si>
  <si>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</si>
  <si>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</si>
  <si>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</si>
  <si>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</si>
  <si>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</si>
  <si>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</si>
  <si>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</si>
  <si>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</si>
  <si>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</si>
  <si>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</si>
  <si>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</si>
  <si>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</si>
  <si>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</si>
  <si>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</si>
  <si>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</si>
  <si>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</si>
  <si>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</si>
  <si>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</si>
  <si>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</si>
  <si>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</si>
  <si>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</si>
  <si>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</si>
  <si>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</si>
  <si>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</si>
  <si>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</si>
  <si>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</si>
  <si>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</si>
  <si>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</si>
  <si>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</si>
  <si>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</si>
  <si>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</si>
  <si>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</si>
  <si>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</si>
  <si>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</si>
  <si>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</si>
  <si>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</si>
  <si>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</si>
  <si>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</si>
  <si>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</si>
  <si>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</si>
  <si>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</si>
  <si>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</si>
  <si>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</si>
  <si>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</si>
  <si>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</si>
  <si>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</si>
  <si>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</si>
  <si>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</si>
  <si>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</si>
  <si>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</si>
  <si>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</si>
  <si>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</si>
  <si>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</si>
  <si>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</si>
  <si>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</si>
  <si>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</si>
  <si>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</si>
  <si>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</si>
  <si>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</si>
  <si>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</si>
  <si>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</si>
  <si>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</si>
  <si>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</si>
  <si>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</si>
  <si>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</si>
  <si>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</si>
  <si>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</si>
  <si>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</si>
  <si>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</si>
  <si>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</si>
  <si>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</si>
  <si>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</si>
  <si>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</si>
  <si>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</si>
  <si>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</si>
  <si>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</si>
  <si>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</si>
  <si>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</si>
  <si>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</si>
  <si>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</si>
  <si>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</si>
  <si>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</si>
  <si>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</si>
  <si>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</si>
  <si>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</si>
  <si>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</si>
  <si>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</si>
  <si>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</si>
  <si>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</si>
  <si>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</si>
  <si>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</si>
  <si>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</si>
  <si>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</si>
  <si>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</si>
  <si>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</si>
  <si>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</si>
  <si>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</si>
  <si>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</si>
  <si>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</si>
  <si>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</si>
  <si>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</si>
  <si>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</si>
  <si>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</si>
  <si>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</si>
  <si>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</si>
  <si>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</si>
  <si>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</si>
  <si>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</si>
  <si>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</si>
  <si>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</si>
  <si>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</si>
  <si>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</si>
  <si>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</si>
  <si>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</si>
  <si>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</si>
  <si>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</si>
  <si>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</si>
  <si>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</si>
  <si>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</si>
  <si>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</si>
  <si>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</si>
  <si>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</si>
  <si>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</si>
  <si>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</si>
  <si>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</si>
  <si>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</si>
  <si>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</si>
  <si>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</si>
  <si>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</si>
  <si>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</si>
  <si>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</si>
  <si>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</si>
  <si>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</si>
  <si>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</si>
  <si>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</si>
  <si>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</si>
  <si>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</si>
  <si>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</si>
  <si>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</si>
  <si>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</si>
  <si>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</si>
  <si>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</si>
  <si>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</si>
  <si>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</si>
  <si>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</si>
  <si>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</si>
  <si>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</si>
  <si>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</si>
  <si>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</si>
  <si>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</si>
  <si>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</si>
  <si>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</si>
  <si>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</si>
  <si>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</si>
  <si>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</si>
  <si>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</si>
  <si>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</si>
  <si>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</si>
  <si>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</si>
  <si>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</si>
  <si>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</si>
  <si>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</si>
  <si>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</si>
  <si>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</si>
  <si>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</si>
  <si>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</si>
  <si>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</si>
  <si>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</si>
  <si>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</si>
  <si>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</si>
  <si>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</si>
  <si>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</si>
  <si>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</si>
  <si>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</si>
  <si>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</si>
  <si>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</si>
  <si>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</si>
  <si>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</si>
  <si>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</si>
  <si>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</si>
  <si>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</si>
  <si>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</si>
  <si>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</si>
  <si>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</si>
  <si>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</si>
  <si>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</si>
  <si>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</si>
  <si>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</si>
  <si>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</si>
  <si>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</si>
  <si>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</si>
  <si>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</si>
  <si>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</si>
  <si>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</si>
  <si>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</si>
  <si>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</si>
  <si>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</si>
  <si>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</si>
  <si>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</si>
  <si>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</si>
  <si>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</si>
  <si>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</si>
  <si>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</si>
  <si>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</si>
  <si>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</si>
  <si>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</si>
  <si>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</si>
  <si>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</si>
  <si>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</si>
  <si>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</si>
  <si>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</si>
  <si>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</si>
  <si>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</si>
  <si>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</si>
  <si>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</si>
  <si>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</si>
  <si>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</si>
  <si>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</si>
  <si>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</si>
  <si>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</si>
  <si>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</si>
  <si>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</si>
  <si>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</si>
  <si>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</si>
  <si>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</si>
  <si>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</si>
  <si>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</si>
  <si>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</si>
  <si>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</si>
  <si>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</si>
  <si>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</si>
  <si>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</si>
  <si>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</si>
  <si>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</si>
  <si>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</si>
  <si>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</si>
  <si>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</si>
  <si>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</si>
  <si>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</si>
  <si>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</si>
  <si>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</si>
  <si>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</si>
  <si>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</si>
  <si>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</si>
  <si>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</si>
  <si>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</si>
  <si>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</si>
  <si>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</si>
  <si>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</si>
  <si>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</si>
  <si>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</si>
  <si>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</si>
  <si>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</si>
  <si>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</si>
  <si>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</si>
  <si>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</si>
  <si>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</si>
  <si>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</si>
  <si>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</si>
  <si>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</si>
  <si>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</si>
  <si>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</si>
  <si>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</si>
  <si>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</si>
  <si>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</si>
  <si>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</si>
  <si>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</si>
  <si>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</si>
  <si>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</si>
  <si>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</si>
  <si>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</si>
  <si>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</si>
  <si>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</si>
  <si>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</si>
  <si>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</si>
  <si>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</si>
  <si>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</si>
  <si>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</si>
  <si>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</si>
  <si>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</si>
  <si>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</si>
  <si>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</si>
  <si>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</si>
  <si>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</si>
  <si>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</si>
  <si>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</si>
  <si>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</si>
  <si>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</si>
  <si>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</si>
  <si>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</si>
  <si>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</si>
  <si>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</si>
  <si>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</si>
  <si>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</si>
  <si>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</si>
  <si>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</si>
  <si>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</si>
  <si>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</si>
  <si>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</si>
  <si>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</si>
  <si>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</si>
  <si>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</si>
  <si>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</si>
  <si>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</si>
  <si>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</si>
  <si>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</si>
  <si>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</si>
  <si>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</si>
  <si>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</si>
  <si>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</si>
  <si>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</si>
  <si>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</si>
  <si>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</si>
  <si>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</si>
  <si>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</si>
  <si>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</si>
  <si>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</si>
  <si>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</si>
  <si>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</si>
  <si>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</si>
  <si>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</si>
  <si>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</si>
  <si>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</si>
  <si>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</si>
  <si>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</si>
  <si>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</si>
  <si>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</si>
  <si>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</si>
  <si>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</si>
  <si>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</si>
  <si>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</si>
  <si>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</si>
  <si>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</si>
  <si>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</si>
  <si>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</si>
  <si>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</si>
  <si>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</si>
  <si>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</si>
  <si>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</si>
  <si>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</si>
  <si>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</si>
  <si>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</si>
  <si>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</si>
  <si>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</si>
  <si>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</si>
  <si>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</si>
  <si>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</si>
  <si>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</si>
  <si>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</si>
  <si>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</si>
  <si>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</si>
  <si>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</si>
  <si>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</si>
  <si>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</si>
  <si>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</si>
  <si>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</si>
  <si>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</si>
  <si>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</si>
  <si>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</si>
  <si>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</si>
  <si>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</si>
  <si>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</si>
  <si>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</si>
  <si>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</si>
  <si>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</si>
  <si>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</si>
  <si>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</si>
  <si>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</si>
  <si>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</si>
  <si>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</si>
  <si>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</si>
  <si>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</si>
  <si>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</si>
  <si>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</si>
  <si>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</si>
  <si>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</si>
  <si>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</si>
  <si>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</si>
  <si>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</si>
  <si>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</si>
  <si>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</si>
  <si>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</si>
  <si>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</si>
  <si>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</si>
  <si>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</si>
  <si>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</si>
  <si>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</si>
  <si>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</si>
  <si>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</si>
  <si>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</si>
  <si>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</si>
  <si>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</si>
  <si>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</si>
  <si>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</si>
  <si>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</si>
  <si>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</si>
  <si>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</si>
  <si>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</si>
  <si>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</si>
  <si>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</si>
  <si>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</si>
  <si>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</si>
  <si>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</si>
  <si>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</si>
  <si>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</si>
  <si>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</si>
  <si>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</si>
  <si>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</si>
  <si>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</si>
  <si>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</si>
  <si>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</si>
  <si>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</si>
  <si>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</si>
  <si>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</si>
  <si>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</si>
  <si>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</si>
  <si>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</si>
  <si>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</si>
  <si>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</si>
  <si>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</si>
  <si>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</si>
  <si>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</si>
  <si>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</si>
  <si>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</si>
  <si>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</si>
  <si>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</si>
  <si>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</si>
  <si>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</si>
  <si>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</si>
  <si>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</si>
  <si>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</si>
  <si>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</si>
  <si>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</si>
  <si>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</si>
  <si>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</si>
  <si>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</si>
  <si>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</si>
  <si>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</si>
  <si>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</si>
  <si>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</si>
  <si>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</si>
  <si>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</si>
  <si>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</si>
  <si>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</si>
  <si>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</si>
  <si>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</si>
  <si>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</si>
  <si>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</si>
  <si>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</si>
  <si>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</si>
  <si>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</si>
  <si>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</si>
  <si>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</si>
  <si>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</si>
  <si>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</si>
  <si>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</si>
  <si>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</si>
  <si>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</si>
  <si>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</si>
  <si>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</si>
  <si>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</si>
  <si>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</si>
  <si>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</si>
  <si>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</si>
  <si>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</si>
  <si>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</si>
  <si>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</si>
  <si>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</si>
  <si>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</si>
  <si>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</si>
  <si>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</si>
  <si>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</si>
  <si>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</si>
  <si>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</si>
  <si>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</si>
  <si>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</si>
  <si>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</si>
  <si>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</si>
  <si>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</si>
  <si>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</si>
  <si>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</si>
  <si>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</si>
  <si>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</si>
  <si>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</si>
  <si>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</si>
  <si>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</si>
  <si>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</si>
  <si>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</si>
  <si>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</si>
  <si>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</si>
  <si>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</si>
  <si>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</si>
  <si>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</si>
  <si>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</si>
  <si>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</si>
  <si>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</si>
  <si>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</si>
  <si>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</si>
  <si>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</si>
  <si>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</si>
  <si>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</si>
  <si>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</si>
  <si>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</si>
  <si>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</si>
  <si>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</si>
  <si>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</si>
  <si>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</si>
  <si>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</si>
  <si>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</si>
  <si>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</si>
  <si>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</si>
  <si>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</si>
  <si>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</si>
  <si>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</si>
  <si>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</si>
  <si>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</si>
  <si>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</si>
  <si>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</si>
  <si>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</si>
  <si>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</si>
  <si>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</si>
  <si>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</si>
  <si>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</si>
  <si>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</si>
  <si>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</si>
  <si>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</si>
  <si>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</si>
  <si>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</si>
  <si>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</si>
  <si>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</si>
  <si>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</si>
  <si>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</si>
  <si>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</si>
  <si>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</si>
  <si>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</si>
  <si>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</si>
  <si>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</si>
  <si>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</si>
  <si>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</si>
  <si>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</si>
  <si>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</si>
  <si>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</si>
  <si>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</si>
  <si>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</si>
  <si>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</si>
  <si>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</si>
  <si>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</si>
  <si>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</si>
  <si>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</si>
  <si>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</si>
  <si>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</si>
  <si>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</si>
  <si>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</si>
  <si>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</si>
  <si>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</si>
  <si>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</si>
  <si>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</si>
  <si>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</si>
  <si>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</si>
  <si>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</si>
  <si>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</si>
  <si>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</si>
  <si>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</si>
  <si>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</si>
  <si>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</si>
  <si>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</si>
  <si>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</si>
  <si>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</si>
  <si>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</si>
  <si>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</si>
  <si>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</si>
  <si>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</si>
  <si>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</si>
  <si>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</si>
  <si>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</si>
  <si>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</si>
  <si>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</si>
  <si>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</si>
  <si>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</si>
  <si>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</si>
  <si>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</si>
  <si>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</si>
  <si>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</si>
  <si>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</si>
  <si>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</si>
  <si>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</si>
  <si>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</si>
  <si>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</si>
  <si>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</si>
  <si>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</si>
  <si>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</si>
  <si>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</si>
  <si>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</si>
  <si>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</si>
  <si>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</si>
  <si>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</si>
  <si>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</si>
  <si>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</si>
  <si>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</si>
  <si>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</si>
  <si>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</si>
  <si>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</si>
  <si>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</si>
  <si>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</si>
  <si>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</si>
  <si>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</si>
  <si>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</si>
  <si>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</si>
  <si>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</si>
  <si>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</si>
  <si>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</si>
  <si>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</si>
  <si>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</si>
  <si>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</si>
  <si>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</si>
  <si>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</si>
  <si>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</si>
  <si>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</si>
  <si>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</si>
  <si>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</si>
  <si>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</si>
  <si>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</si>
  <si>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</si>
  <si>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</si>
  <si>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</si>
  <si>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</si>
  <si>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</si>
  <si>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</si>
  <si>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</si>
  <si>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</si>
  <si>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</si>
  <si>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</si>
  <si>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</si>
  <si>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</si>
  <si>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</si>
  <si>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</si>
  <si>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</si>
  <si>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</si>
  <si>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</si>
  <si>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</si>
  <si>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</si>
  <si>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</si>
  <si>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</si>
  <si>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</si>
  <si>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</si>
  <si>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</si>
  <si>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</si>
  <si>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</si>
  <si>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</si>
  <si>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</si>
  <si>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</si>
  <si>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</si>
  <si>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</si>
  <si>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</si>
  <si>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</si>
  <si>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</si>
  <si>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</si>
  <si>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</si>
  <si>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</si>
  <si>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</si>
  <si>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</si>
  <si>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</si>
  <si>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</si>
  <si>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</si>
  <si>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</si>
  <si>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</si>
  <si>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</si>
  <si>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</si>
  <si>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</si>
  <si>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</si>
  <si>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</si>
  <si>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</si>
  <si>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</si>
  <si>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</si>
  <si>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</si>
  <si>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</si>
  <si>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</si>
  <si>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</si>
  <si>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</si>
  <si>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</si>
  <si>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</si>
  <si>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</si>
  <si>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</si>
  <si>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</si>
  <si>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</si>
  <si>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</si>
  <si>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</si>
  <si>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</si>
  <si>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</si>
  <si>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</si>
  <si>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</si>
  <si>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</si>
  <si>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</si>
  <si>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</si>
  <si>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</si>
  <si>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</si>
  <si>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</si>
  <si>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</si>
  <si>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</si>
  <si>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</si>
  <si>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</si>
  <si>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</si>
  <si>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</si>
  <si>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</si>
  <si>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</si>
  <si>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</si>
  <si>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</si>
  <si>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</si>
  <si>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</si>
  <si>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</si>
  <si>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</si>
  <si>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</si>
  <si>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</si>
  <si>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</si>
  <si>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</si>
  <si>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</si>
  <si>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</si>
  <si>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</si>
  <si>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</si>
  <si>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</si>
  <si>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</si>
  <si>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</si>
  <si>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</si>
  <si>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</si>
  <si>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</si>
  <si>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</si>
  <si>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</si>
  <si>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</si>
  <si>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</si>
  <si>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</si>
  <si>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</si>
  <si>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</si>
  <si>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</si>
  <si>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</si>
  <si>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</si>
  <si>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</si>
  <si>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</si>
  <si>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</si>
  <si>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</si>
  <si>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</si>
  <si>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</si>
  <si>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</si>
  <si>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</si>
  <si>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</si>
  <si>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</si>
  <si>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</si>
  <si>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</si>
  <si>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</si>
  <si>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</si>
  <si>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</si>
  <si>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</si>
  <si>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</si>
  <si>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</si>
  <si>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</si>
  <si>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</si>
  <si>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</si>
  <si>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</si>
  <si>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</si>
  <si>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</si>
  <si>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</si>
  <si>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</si>
  <si>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</si>
  <si>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</si>
  <si>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</si>
  <si>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</si>
  <si>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</si>
  <si>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</si>
  <si>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</si>
  <si>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</si>
  <si>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</si>
  <si>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</si>
  <si>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</si>
  <si>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</si>
  <si>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</si>
  <si>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</si>
  <si>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</si>
  <si>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</si>
  <si>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</si>
  <si>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</si>
  <si>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</si>
  <si>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</si>
  <si>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</si>
  <si>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</si>
  <si>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</si>
  <si>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</si>
  <si>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</si>
  <si>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</si>
  <si>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</si>
  <si>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</si>
  <si>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</si>
  <si>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</si>
  <si>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</si>
  <si>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</si>
  <si>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</si>
  <si>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</si>
  <si>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</si>
  <si>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</si>
  <si>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</si>
  <si>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</si>
  <si>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</si>
  <si>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</si>
  <si>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</si>
  <si>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</si>
  <si>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</si>
  <si>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</si>
  <si>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</si>
  <si>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</si>
  <si>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</si>
  <si>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</si>
  <si>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</si>
  <si>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</si>
  <si>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</si>
  <si>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</si>
  <si>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</si>
  <si>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</si>
  <si>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</si>
  <si>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</si>
  <si>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</si>
  <si>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</si>
  <si>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</si>
  <si>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</si>
  <si>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</si>
  <si>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</si>
  <si>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</si>
  <si>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</si>
  <si>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</si>
  <si>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</si>
  <si>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</si>
  <si>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</si>
  <si>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</si>
  <si>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</si>
  <si>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</si>
  <si>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</si>
  <si>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</si>
  <si>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</si>
  <si>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</si>
  <si>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</si>
  <si>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</si>
  <si>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</si>
  <si>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</si>
  <si>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</si>
  <si>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</si>
  <si>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</si>
  <si>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</si>
  <si>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</si>
  <si>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</si>
  <si>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</si>
  <si>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</si>
  <si>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</si>
  <si>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</si>
  <si>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</si>
  <si>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</si>
  <si>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</si>
  <si>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</si>
  <si>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</si>
  <si>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</si>
  <si>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</si>
  <si>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</si>
  <si>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</si>
  <si>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</si>
  <si>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</si>
  <si>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</si>
  <si>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</si>
  <si>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</si>
  <si>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</si>
  <si>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</si>
  <si>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</si>
  <si>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</si>
  <si>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</si>
  <si>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</si>
  <si>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</si>
  <si>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</si>
  <si>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</si>
  <si>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</si>
  <si>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</si>
  <si>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</si>
  <si>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</si>
  <si>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</si>
  <si>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</si>
  <si>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</si>
  <si>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</si>
  <si>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</si>
  <si>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</si>
  <si>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</si>
  <si>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</si>
  <si>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</si>
  <si>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</si>
  <si>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</si>
  <si>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</si>
  <si>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</si>
  <si>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</si>
  <si>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</si>
  <si>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</si>
  <si>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</si>
  <si>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</si>
  <si>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</si>
  <si>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</si>
  <si>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</si>
  <si>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</si>
  <si>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</si>
  <si>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</si>
  <si>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</si>
  <si>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</si>
  <si>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</si>
  <si>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</si>
  <si>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</si>
  <si>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</si>
  <si>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</si>
  <si>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</si>
  <si>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</si>
  <si>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</si>
  <si>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</si>
  <si>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</si>
  <si>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</si>
  <si>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</si>
  <si>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</si>
  <si>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</si>
  <si>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</si>
  <si>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</si>
  <si>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</si>
  <si>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</si>
  <si>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</si>
  <si>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</si>
  <si>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</si>
  <si>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</si>
  <si>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</si>
  <si>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</si>
  <si>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</si>
  <si>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</si>
  <si>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</si>
  <si>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</si>
  <si>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</si>
  <si>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</si>
  <si>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</si>
  <si>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</si>
  <si>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</si>
  <si>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</si>
  <si>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</si>
  <si>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</si>
  <si>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</si>
  <si>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</si>
  <si>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</si>
  <si>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</si>
  <si>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</si>
  <si>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</si>
  <si>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</si>
  <si>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</si>
  <si>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</si>
  <si>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</si>
  <si>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</si>
  <si>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</si>
  <si>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</si>
  <si>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</si>
  <si>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</si>
  <si>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</si>
  <si>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</si>
  <si>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</si>
  <si>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</si>
  <si>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</si>
  <si>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</si>
  <si>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</si>
  <si>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</si>
  <si>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</si>
  <si>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</si>
  <si>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</si>
  <si>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</si>
  <si>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</si>
  <si>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</si>
  <si>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</si>
  <si>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</si>
  <si>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</si>
  <si>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</si>
  <si>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</si>
  <si>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</si>
  <si>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</si>
  <si>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</si>
  <si>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</si>
  <si>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</si>
  <si>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</si>
  <si>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</si>
  <si>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</si>
  <si>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</si>
  <si>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</si>
  <si>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</si>
  <si>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</si>
  <si>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</si>
  <si>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</si>
  <si>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</si>
  <si>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</si>
  <si>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</si>
  <si>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</si>
  <si>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</si>
  <si>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</si>
  <si>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</si>
  <si>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</si>
  <si>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</si>
  <si>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</si>
  <si>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</si>
  <si>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</si>
  <si>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</si>
  <si>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</si>
  <si>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</si>
  <si>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</si>
  <si>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</si>
  <si>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</si>
  <si>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</si>
  <si>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</si>
  <si>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</si>
  <si>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</si>
  <si>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</si>
  <si>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</si>
  <si>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</si>
  <si>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</si>
  <si>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</si>
  <si>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</si>
  <si>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</si>
  <si>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</si>
  <si>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</si>
  <si>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</si>
  <si>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</si>
  <si>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</si>
  <si>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</si>
  <si>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</si>
  <si>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</si>
  <si>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</si>
  <si>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</si>
  <si>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</si>
  <si>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</si>
  <si>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</si>
  <si>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</si>
  <si>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</si>
  <si>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</si>
  <si>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</si>
  <si>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</si>
  <si>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</si>
  <si>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</si>
  <si>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</si>
  <si>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</si>
  <si>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</si>
  <si>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</si>
  <si>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</si>
  <si>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</si>
  <si>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</si>
  <si>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</si>
  <si>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</si>
  <si>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</si>
  <si>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</si>
  <si>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</si>
  <si>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</si>
  <si>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</si>
  <si>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</si>
  <si>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</si>
  <si>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</si>
  <si>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</si>
  <si>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</si>
  <si>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</si>
  <si>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</si>
  <si>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</si>
  <si>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</si>
  <si>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</si>
  <si>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</si>
  <si>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</si>
  <si>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</si>
  <si>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</si>
  <si>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</si>
  <si>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</si>
  <si>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</si>
  <si>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</si>
  <si>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</si>
  <si>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</si>
  <si>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</si>
  <si>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</si>
  <si>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</si>
  <si>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</si>
  <si>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</si>
  <si>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</si>
  <si>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</si>
  <si>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</si>
  <si>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</si>
  <si>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</si>
  <si>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</si>
  <si>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</si>
  <si>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</si>
  <si>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</si>
  <si>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</si>
  <si>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</si>
  <si>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</si>
  <si>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</si>
  <si>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</si>
  <si>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</si>
  <si>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</si>
  <si>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</si>
  <si>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</si>
  <si>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</si>
  <si>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</si>
  <si>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</si>
  <si>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</si>
  <si>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</si>
  <si>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</si>
  <si>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</si>
  <si>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</si>
  <si>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</si>
  <si>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</si>
  <si>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</si>
  <si>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</si>
  <si>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</si>
  <si>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</si>
  <si>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</si>
  <si>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</si>
  <si>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</si>
  <si>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</si>
  <si>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</si>
  <si>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</si>
  <si>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</si>
  <si>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</si>
  <si>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</si>
  <si>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</si>
  <si>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</si>
  <si>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</si>
  <si>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</si>
  <si>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</si>
  <si>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</si>
  <si>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</si>
  <si>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</si>
  <si>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</si>
  <si>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</si>
  <si>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</si>
  <si>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</si>
  <si>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</si>
  <si>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</si>
  <si>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</si>
  <si>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</si>
  <si>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</si>
  <si>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</si>
  <si>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</si>
  <si>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</si>
  <si>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</si>
  <si>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</si>
  <si>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</si>
  <si>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</si>
  <si>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</si>
  <si>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</si>
  <si>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</si>
  <si>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</si>
  <si>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</si>
  <si>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</si>
  <si>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</si>
  <si>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</si>
  <si>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</si>
  <si>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</si>
  <si>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</si>
  <si>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</si>
  <si>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</si>
  <si>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</si>
  <si>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</si>
  <si>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</si>
  <si>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</si>
  <si>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</si>
  <si>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</si>
  <si>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</si>
  <si>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</si>
  <si>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</si>
  <si>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</si>
  <si>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</si>
  <si>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</si>
  <si>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</si>
  <si>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</si>
  <si>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</si>
  <si>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</si>
  <si>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</si>
  <si>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</si>
  <si>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</si>
  <si>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</si>
  <si>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</si>
  <si>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</si>
  <si>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</si>
  <si>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</si>
  <si>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</si>
  <si>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</si>
  <si>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</si>
  <si>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</si>
  <si>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</si>
  <si>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</si>
  <si>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</si>
  <si>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</si>
  <si>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</si>
  <si>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</si>
  <si>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</si>
  <si>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</si>
  <si>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</si>
  <si>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</si>
  <si>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</si>
  <si>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</si>
  <si>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</si>
  <si>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</si>
  <si>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</si>
  <si>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</si>
  <si>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</si>
  <si>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</si>
  <si>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</si>
  <si>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</si>
  <si>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</si>
  <si>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</si>
  <si>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</si>
  <si>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</si>
  <si>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</si>
  <si>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</si>
  <si>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</si>
  <si>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</si>
  <si>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</si>
  <si>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</si>
  <si>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</si>
  <si>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</si>
  <si>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</si>
  <si>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</si>
  <si>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</si>
  <si>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</si>
  <si>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</si>
  <si>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</si>
  <si>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</si>
  <si>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</si>
  <si>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</si>
  <si>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</si>
  <si>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</si>
  <si>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</si>
  <si>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</si>
  <si>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</si>
  <si>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</si>
  <si>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</si>
  <si>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</si>
  <si>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</si>
  <si>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</si>
  <si>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</si>
  <si>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</si>
  <si>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</si>
  <si>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</si>
  <si>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</si>
  <si>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</si>
  <si>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</si>
  <si>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</si>
  <si>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</si>
  <si>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</si>
  <si>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</si>
  <si>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</si>
  <si>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</si>
  <si>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</si>
  <si>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</si>
  <si>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</si>
  <si>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</si>
  <si>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</si>
  <si>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</si>
  <si>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</si>
  <si>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</si>
  <si>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</si>
  <si>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</si>
  <si>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</si>
  <si>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</si>
  <si>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</si>
  <si>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</si>
  <si>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</si>
  <si>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</si>
  <si>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</si>
  <si>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</si>
  <si>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</si>
  <si>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</si>
  <si>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</si>
  <si>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</si>
  <si>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</si>
  <si>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</si>
  <si>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</si>
  <si>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</si>
  <si>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</si>
  <si>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</si>
  <si>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</si>
  <si>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</si>
  <si>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</si>
  <si>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</si>
  <si>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</si>
  <si>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</si>
  <si>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</si>
  <si>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</si>
  <si>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</si>
  <si>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</si>
  <si>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</si>
  <si>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</si>
  <si>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</si>
  <si>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</si>
  <si>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</si>
  <si>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</si>
  <si>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</si>
  <si>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</si>
  <si>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</si>
  <si>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</si>
  <si>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</si>
  <si>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</si>
  <si>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</si>
  <si>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</si>
  <si>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</si>
  <si>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</si>
  <si>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</si>
  <si>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</si>
  <si>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</si>
  <si>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</si>
  <si>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</si>
  <si>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</si>
  <si>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</si>
  <si>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</si>
  <si>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</si>
  <si>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</si>
  <si>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</si>
  <si>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</si>
  <si>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</si>
  <si>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</si>
  <si>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</si>
  <si>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</si>
  <si>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</si>
  <si>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</si>
  <si>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</si>
  <si>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</si>
  <si>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</si>
  <si>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</si>
  <si>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</si>
  <si>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</si>
  <si>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</si>
  <si>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</si>
  <si>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</si>
  <si>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</si>
  <si>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</si>
  <si>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</si>
  <si>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</si>
  <si>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</si>
  <si>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</si>
  <si>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</si>
  <si>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</si>
  <si>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</si>
  <si>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</si>
  <si>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</si>
  <si>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</si>
  <si>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</si>
  <si>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</si>
  <si>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</si>
  <si>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</si>
  <si>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</si>
  <si>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</si>
  <si>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</si>
  <si>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</si>
  <si>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</si>
  <si>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</si>
  <si>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</si>
  <si>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</si>
  <si>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</si>
  <si>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</si>
  <si>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</si>
  <si>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</si>
  <si>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</si>
  <si>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</si>
  <si>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</si>
  <si>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</si>
  <si>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</si>
  <si>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</si>
  <si>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</si>
  <si>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</si>
  <si>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</si>
  <si>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</si>
  <si>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</si>
  <si>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</si>
  <si>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</si>
  <si>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</si>
  <si>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</si>
  <si>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</si>
  <si>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</si>
  <si>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</si>
  <si>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</si>
  <si>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</si>
  <si>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</si>
  <si>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</si>
  <si>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</si>
  <si>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</si>
  <si>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</si>
  <si>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</si>
  <si>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</si>
  <si>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</si>
  <si>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</si>
  <si>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</si>
  <si>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</si>
  <si>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</si>
  <si>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</si>
  <si>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</si>
  <si>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</si>
  <si>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</si>
  <si>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</si>
  <si>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</si>
  <si>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</si>
  <si>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</si>
  <si>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</si>
  <si>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</si>
  <si>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</si>
  <si>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</si>
  <si>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</si>
  <si>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</si>
  <si>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</si>
  <si>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</si>
  <si>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</si>
  <si>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</si>
  <si>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</si>
  <si>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</si>
  <si>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</si>
  <si>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</si>
  <si>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</si>
  <si>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</si>
  <si>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</si>
  <si>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</si>
  <si>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</si>
  <si>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</si>
  <si>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</si>
  <si>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</si>
  <si>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</si>
  <si>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</si>
  <si>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</si>
  <si>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</si>
  <si>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</si>
  <si>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</si>
  <si>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</si>
  <si>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</si>
  <si>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</si>
  <si>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</si>
  <si>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</si>
  <si>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</si>
  <si>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</si>
  <si>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</si>
  <si>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</si>
  <si>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</si>
  <si>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</si>
  <si>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</si>
  <si>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</si>
  <si>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</si>
  <si>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</si>
  <si>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</si>
  <si>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</si>
  <si>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</si>
  <si>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</si>
  <si>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</si>
  <si>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</si>
  <si>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</si>
  <si>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</si>
  <si>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</si>
  <si>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</si>
  <si>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</si>
  <si>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</si>
  <si>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</si>
  <si>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</si>
  <si>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</si>
  <si>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</si>
  <si>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</si>
  <si>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</si>
  <si>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</si>
  <si>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</si>
  <si>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</si>
  <si>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</si>
  <si>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</si>
  <si>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</si>
  <si>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</si>
  <si>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</si>
  <si>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</si>
  <si>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</si>
  <si>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</si>
  <si>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</si>
  <si>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</si>
  <si>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</si>
  <si>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</si>
  <si>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</si>
  <si>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</si>
  <si>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</si>
  <si>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</si>
  <si>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</si>
  <si>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</si>
  <si>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</si>
  <si>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</si>
  <si>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</si>
  <si>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</si>
  <si>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</si>
  <si>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</si>
  <si>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</si>
  <si>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</si>
  <si>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</si>
  <si>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</si>
  <si>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</si>
  <si>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</si>
  <si>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</si>
  <si>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</si>
  <si>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</si>
  <si>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</si>
  <si>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</si>
  <si>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</si>
  <si>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</si>
  <si>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</si>
  <si>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</si>
  <si>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</si>
  <si>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</si>
  <si>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</si>
  <si>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</si>
  <si>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</si>
  <si>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</si>
  <si>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</si>
  <si>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</si>
  <si>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</si>
  <si>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</si>
  <si>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</si>
  <si>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</si>
  <si>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</si>
  <si>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</si>
  <si>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</si>
  <si>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</si>
  <si>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</si>
  <si>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</si>
  <si>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</si>
  <si>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</si>
  <si>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</si>
  <si>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</si>
  <si>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</si>
  <si>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</si>
  <si>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</si>
  <si>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</si>
  <si>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</si>
  <si>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</si>
  <si>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</si>
  <si>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</si>
  <si>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</si>
  <si>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</si>
  <si>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</si>
  <si>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</si>
  <si>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</si>
  <si>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</si>
  <si>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</si>
  <si>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</si>
  <si>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</si>
  <si>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</si>
  <si>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</si>
  <si>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</si>
  <si>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</si>
  <si>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</si>
  <si>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</si>
  <si>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</si>
  <si>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</si>
  <si>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</si>
  <si>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</si>
  <si>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</si>
  <si>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</si>
  <si>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</si>
  <si>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</si>
  <si>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</si>
  <si>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</si>
  <si>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</si>
  <si>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</si>
  <si>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</si>
  <si>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</si>
  <si>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</si>
  <si>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</si>
  <si>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</si>
  <si>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</si>
  <si>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</si>
  <si>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</si>
  <si>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</si>
  <si>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</si>
  <si>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</si>
  <si>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</si>
  <si>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</si>
  <si>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</si>
  <si>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</si>
  <si>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</si>
  <si>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</si>
  <si>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</si>
  <si>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</si>
  <si>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</si>
  <si>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</si>
  <si>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</si>
  <si>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</si>
  <si>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</si>
  <si>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</si>
  <si>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</si>
  <si>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</si>
  <si>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</si>
  <si>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</si>
  <si>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</si>
  <si>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</si>
  <si>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</si>
  <si>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</si>
  <si>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</si>
  <si>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</si>
  <si>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</si>
  <si>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</si>
  <si>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</si>
  <si>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</si>
  <si>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</si>
  <si>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</si>
  <si>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</si>
  <si>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</si>
  <si>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</si>
  <si>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</si>
  <si>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</si>
  <si>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</si>
  <si>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</si>
  <si>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</si>
  <si>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</si>
  <si>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</si>
  <si>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</si>
  <si>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</si>
  <si>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</si>
  <si>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</si>
  <si>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</si>
  <si>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</si>
  <si>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</si>
  <si>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</si>
  <si>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</si>
  <si>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</si>
  <si>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</si>
  <si>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</si>
  <si>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</si>
  <si>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</si>
  <si>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</si>
  <si>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</si>
  <si>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</si>
  <si>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</si>
  <si>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</si>
  <si>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</si>
  <si>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</si>
  <si>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</si>
  <si>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</si>
  <si>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</si>
  <si>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</si>
  <si>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</si>
  <si>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</si>
  <si>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</si>
  <si>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</si>
  <si>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</si>
  <si>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</si>
  <si>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</si>
  <si>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</si>
  <si>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</si>
  <si>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</si>
  <si>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</si>
  <si>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</si>
  <si>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</si>
  <si>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</si>
  <si>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</si>
  <si>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</si>
  <si>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</si>
  <si>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</si>
  <si>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</si>
  <si>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</si>
  <si>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</si>
  <si>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</si>
  <si>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</si>
  <si>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</si>
  <si>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</si>
  <si>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</si>
  <si>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</si>
  <si>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</si>
  <si>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</si>
  <si>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</si>
  <si>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</si>
  <si>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</si>
  <si>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</si>
  <si>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</si>
  <si>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</si>
  <si>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</si>
  <si>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</si>
  <si>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</si>
  <si>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</si>
  <si>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</si>
  <si>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</si>
  <si>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</si>
  <si>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</si>
  <si>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</si>
  <si>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</si>
  <si>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</si>
  <si>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</si>
  <si>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</si>
  <si>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</si>
  <si>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</si>
  <si>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</si>
  <si>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</si>
  <si>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</si>
  <si>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</si>
  <si>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</si>
  <si>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</si>
  <si>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</si>
  <si>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</si>
  <si>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</si>
  <si>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</si>
  <si>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</si>
  <si>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</si>
  <si>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</si>
  <si>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</si>
  <si>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</si>
  <si>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</si>
  <si>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</si>
  <si>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</si>
  <si>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</si>
  <si>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</si>
  <si>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</si>
  <si>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</si>
  <si>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</si>
  <si>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</si>
  <si>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</si>
  <si>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</si>
  <si>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</si>
  <si>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</si>
  <si>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</si>
  <si>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</si>
  <si>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</si>
  <si>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</si>
  <si>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</si>
  <si>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</si>
  <si>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</si>
  <si>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</si>
  <si>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</si>
  <si>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</si>
  <si>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</si>
  <si>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</si>
  <si>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</si>
  <si>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</si>
  <si>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</si>
  <si>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</si>
  <si>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</si>
  <si>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</si>
  <si>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</si>
  <si>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</si>
  <si>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</si>
  <si>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</si>
  <si>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</si>
  <si>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</si>
  <si>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</si>
  <si>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</si>
  <si>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</si>
  <si>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</si>
  <si>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</si>
  <si>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</si>
  <si>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</si>
  <si>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</si>
  <si>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</si>
  <si>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</si>
  <si>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</si>
  <si>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</si>
  <si>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</si>
  <si>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</si>
  <si>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</si>
  <si>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</si>
  <si>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</si>
  <si>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</si>
  <si>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</si>
  <si>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</si>
  <si>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</si>
  <si>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</si>
  <si>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</si>
  <si>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</si>
  <si>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</si>
  <si>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</si>
  <si>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</si>
  <si>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</si>
  <si>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</si>
  <si>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</si>
  <si>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</si>
  <si>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</si>
  <si>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</si>
  <si>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</si>
  <si>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</si>
  <si>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</si>
  <si>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</si>
  <si>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</si>
  <si>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</si>
  <si>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</si>
  <si>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</si>
  <si>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</si>
  <si>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</si>
  <si>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</si>
  <si>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</si>
  <si>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</si>
  <si>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</si>
  <si>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</si>
  <si>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</si>
  <si>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</si>
  <si>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</si>
  <si>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</si>
  <si>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</si>
  <si>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</si>
  <si>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</si>
  <si>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</si>
  <si>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</si>
  <si>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</si>
  <si>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</si>
  <si>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</si>
  <si>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</si>
  <si>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</si>
  <si>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</si>
  <si>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</si>
  <si>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</si>
  <si>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</si>
  <si>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</si>
  <si>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</si>
  <si>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</si>
  <si>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</si>
  <si>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</si>
  <si>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</si>
  <si>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</si>
  <si>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</si>
  <si>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</si>
  <si>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</si>
  <si>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</si>
  <si>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</si>
  <si>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</si>
  <si>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</si>
  <si>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</si>
  <si>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</si>
  <si>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</si>
  <si>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</si>
  <si>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</si>
  <si>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</si>
  <si>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</si>
  <si>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</si>
  <si>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</si>
  <si>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</si>
  <si>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</si>
  <si>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</si>
  <si>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</si>
  <si>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</si>
  <si>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</si>
  <si>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</si>
  <si>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</si>
  <si>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</si>
  <si>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</si>
  <si>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</si>
  <si>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</si>
  <si>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</si>
  <si>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</si>
  <si>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</si>
  <si>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</si>
  <si>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</si>
  <si>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</si>
  <si>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</si>
  <si>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</si>
  <si>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</si>
  <si>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</si>
  <si>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</si>
  <si>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</si>
  <si>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</si>
  <si>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</si>
  <si>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</si>
  <si>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</si>
  <si>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</si>
  <si>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</si>
  <si>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</si>
  <si>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</si>
  <si>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</si>
  <si>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</si>
  <si>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</si>
  <si>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</si>
  <si>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</si>
  <si>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</si>
  <si>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</si>
  <si>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</si>
  <si>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</si>
  <si>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</si>
  <si>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</si>
  <si>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</si>
  <si>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</si>
  <si>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</si>
  <si>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</si>
  <si>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</si>
  <si>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</si>
  <si>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</si>
  <si>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</si>
  <si>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</si>
  <si>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</si>
  <si>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</si>
  <si>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</si>
  <si>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</si>
  <si>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</si>
  <si>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</si>
  <si>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</si>
  <si>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</si>
  <si>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</si>
  <si>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</si>
  <si>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</si>
  <si>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</si>
  <si>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</si>
  <si>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</si>
  <si>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</si>
  <si>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</si>
  <si>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</si>
  <si>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</si>
  <si>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</si>
  <si>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</si>
  <si>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</si>
  <si>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</si>
  <si>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</si>
  <si>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</si>
  <si>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</si>
  <si>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</si>
  <si>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</si>
  <si>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</si>
  <si>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</si>
  <si>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</si>
  <si>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</si>
  <si>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</si>
  <si>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</si>
  <si>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</si>
  <si>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</si>
  <si>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</si>
  <si>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</si>
  <si>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</si>
  <si>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</si>
  <si>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</si>
  <si>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</si>
  <si>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</si>
  <si>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</si>
  <si>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</si>
  <si>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</si>
  <si>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</si>
  <si>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</si>
  <si>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</si>
  <si>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</si>
  <si>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</si>
  <si>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</si>
  <si>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</si>
  <si>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</si>
  <si>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</si>
  <si>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</si>
  <si>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</si>
  <si>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</si>
  <si>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</si>
  <si>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</si>
  <si>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</si>
  <si>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</si>
  <si>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</si>
  <si>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</si>
  <si>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</si>
  <si>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</si>
  <si>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</si>
  <si>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</si>
  <si>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</si>
  <si>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</si>
  <si>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</si>
  <si>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</si>
  <si>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</si>
  <si>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</si>
  <si>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</si>
  <si>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</si>
  <si>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</si>
  <si>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</si>
  <si>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</si>
  <si>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</si>
  <si>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</si>
  <si>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</si>
  <si>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</si>
  <si>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</si>
  <si>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</si>
  <si>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</si>
  <si>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</si>
  <si>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</si>
  <si>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</si>
  <si>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</si>
  <si>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</si>
  <si>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</si>
  <si>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</si>
  <si>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</si>
  <si>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</si>
  <si>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</si>
  <si>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</si>
  <si>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</si>
  <si>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</si>
  <si>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</si>
  <si>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</si>
  <si>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</si>
  <si>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</si>
  <si>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</si>
  <si>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</si>
  <si>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</si>
  <si>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</si>
  <si>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</si>
  <si>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</si>
  <si>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</si>
  <si>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</si>
  <si>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</si>
  <si>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</si>
  <si>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</si>
  <si>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</si>
  <si>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</si>
  <si>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</si>
  <si>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</si>
  <si>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</si>
  <si>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</si>
  <si>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</si>
  <si>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</si>
  <si>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</si>
  <si>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</si>
  <si>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</si>
  <si>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</si>
  <si>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</si>
  <si>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</si>
  <si>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</si>
  <si>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</si>
  <si>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</si>
  <si>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</si>
  <si>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</si>
  <si>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</si>
  <si>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</si>
  <si>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</si>
  <si>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</si>
  <si>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</si>
  <si>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</si>
  <si>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</si>
  <si>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</si>
  <si>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</si>
  <si>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</si>
  <si>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</si>
  <si>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</si>
  <si>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</si>
  <si>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</si>
  <si>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</si>
  <si>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</si>
  <si>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</si>
  <si>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</si>
  <si>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</si>
  <si>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</si>
  <si>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</si>
  <si>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</si>
  <si>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</si>
  <si>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</si>
  <si>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</si>
  <si>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</si>
  <si>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</si>
  <si>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</si>
  <si>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</si>
  <si>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</si>
  <si>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</si>
  <si>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</si>
  <si>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</si>
  <si>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</si>
  <si>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</si>
  <si>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</si>
  <si>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</si>
  <si>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</si>
  <si>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</si>
  <si>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</si>
  <si>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</si>
  <si>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</si>
  <si>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</si>
  <si>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</si>
  <si>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</si>
  <si>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</si>
  <si>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</si>
  <si>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</si>
  <si>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</si>
  <si>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</si>
  <si>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</si>
  <si>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</si>
  <si>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</si>
  <si>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</si>
  <si>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</si>
  <si>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</si>
  <si>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</si>
  <si>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</si>
  <si>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</si>
  <si>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</si>
  <si>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</si>
  <si>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</si>
  <si>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</si>
  <si>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</si>
  <si>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</si>
  <si>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</si>
  <si>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</si>
  <si>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</si>
  <si>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</si>
  <si>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</si>
  <si>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</si>
  <si>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</si>
  <si>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</si>
  <si>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</si>
  <si>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</si>
  <si>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</si>
  <si>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</si>
  <si>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</si>
  <si>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</si>
  <si>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</si>
  <si>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</si>
  <si>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</si>
  <si>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</si>
  <si>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</si>
  <si>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</si>
  <si>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</si>
  <si>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</si>
  <si>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</si>
  <si>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</si>
  <si>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</si>
  <si>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</si>
  <si>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</si>
  <si>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</si>
  <si>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</si>
  <si>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</si>
  <si>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</si>
  <si>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</si>
  <si>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</si>
  <si>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</si>
  <si>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</si>
  <si>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</si>
  <si>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</si>
  <si>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</si>
  <si>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</si>
  <si>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</si>
  <si>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</si>
  <si>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</si>
  <si>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</si>
  <si>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</si>
  <si>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</si>
  <si>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</si>
  <si>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</si>
  <si>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</si>
  <si>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</si>
  <si>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</si>
  <si>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</si>
  <si>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</si>
  <si>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</si>
  <si>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</si>
  <si>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</si>
  <si>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</si>
  <si>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</si>
  <si>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</si>
  <si>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</si>
  <si>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</si>
  <si>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</si>
  <si>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</si>
  <si>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</si>
  <si>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</si>
  <si>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</si>
  <si>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</si>
  <si>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</si>
  <si>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</si>
  <si>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</si>
  <si>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</si>
  <si>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</si>
  <si>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</si>
  <si>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</si>
  <si>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</si>
  <si>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</si>
  <si>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</si>
  <si>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</si>
  <si>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</si>
  <si>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</si>
  <si>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</si>
  <si>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</si>
  <si>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</si>
  <si>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</si>
  <si>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</si>
  <si>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</si>
  <si>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</si>
  <si>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</si>
  <si>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</si>
  <si>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</si>
  <si>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</si>
  <si>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</si>
  <si>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</si>
  <si>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</si>
  <si>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</si>
  <si>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</si>
  <si>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</si>
  <si>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</si>
  <si>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</si>
  <si>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</si>
  <si>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</si>
  <si>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</si>
  <si>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</si>
  <si>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</si>
  <si>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</si>
  <si>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</si>
  <si>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</si>
  <si>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</si>
  <si>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</si>
  <si>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</si>
  <si>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</si>
  <si>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</si>
  <si>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</si>
  <si>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</si>
  <si>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</si>
  <si>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</si>
  <si>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</si>
  <si>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</si>
  <si>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</si>
  <si>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</si>
  <si>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</si>
  <si>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</si>
  <si>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</si>
  <si>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</si>
  <si>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</si>
  <si>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</si>
  <si>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</si>
  <si>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</si>
  <si>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</si>
  <si>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</si>
  <si>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</si>
  <si>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</si>
  <si>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</si>
  <si>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</si>
  <si>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</si>
  <si>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</si>
  <si>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</si>
  <si>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</si>
  <si>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</si>
  <si>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</si>
  <si>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</si>
  <si>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</si>
  <si>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</si>
  <si>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</si>
  <si>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</si>
  <si>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</si>
  <si>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</si>
  <si>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</si>
  <si>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</si>
  <si>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</si>
  <si>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</si>
  <si>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</si>
  <si>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</si>
  <si>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</si>
  <si>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</si>
  <si>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</si>
  <si>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</si>
  <si>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</si>
  <si>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</si>
  <si>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</si>
  <si>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</si>
  <si>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</si>
  <si>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</si>
  <si>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</si>
  <si>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</si>
  <si>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</si>
  <si>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</si>
  <si>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</si>
  <si>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</si>
  <si>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</si>
  <si>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</si>
  <si>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</si>
  <si>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</si>
  <si>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</si>
  <si>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</si>
  <si>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</si>
  <si>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</si>
  <si>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</si>
  <si>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</si>
  <si>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</si>
  <si>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</si>
  <si>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</si>
  <si>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</si>
  <si>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</si>
  <si>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</si>
  <si>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</si>
  <si>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</si>
  <si>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</si>
  <si>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</si>
  <si>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</si>
  <si>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</si>
  <si>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</si>
  <si>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</si>
  <si>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</si>
  <si>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</si>
  <si>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</si>
  <si>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</si>
  <si>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</si>
  <si>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</si>
  <si>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</si>
  <si>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</si>
  <si>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</si>
  <si>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</si>
  <si>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</si>
  <si>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</si>
  <si>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</si>
  <si>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</si>
  <si>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</si>
  <si>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</si>
  <si>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</si>
  <si>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</si>
  <si>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</si>
  <si>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</si>
  <si>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</si>
  <si>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</si>
  <si>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</si>
  <si>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</si>
  <si>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</si>
  <si>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</si>
  <si>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</si>
  <si>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</si>
  <si>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</si>
  <si>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</si>
  <si>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</si>
  <si>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</si>
  <si>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</si>
  <si>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</si>
  <si>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</si>
  <si>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</si>
  <si>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</si>
  <si>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</si>
  <si>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</si>
  <si>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</si>
  <si>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</si>
  <si>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</si>
  <si>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</si>
  <si>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</si>
  <si>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</si>
  <si>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</si>
  <si>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</si>
  <si>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</si>
  <si>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</si>
  <si>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</si>
  <si>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</si>
  <si>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</si>
  <si>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</si>
  <si>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</si>
  <si>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</si>
  <si>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</si>
  <si>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</si>
  <si>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</si>
  <si>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</si>
  <si>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</si>
  <si>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</si>
  <si>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</si>
  <si>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</si>
  <si>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</si>
  <si>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</si>
  <si>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</si>
  <si>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</si>
  <si>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</si>
  <si>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</si>
  <si>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</si>
  <si>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</si>
  <si>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</si>
  <si>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</si>
  <si>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</si>
  <si>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</si>
  <si>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</si>
  <si>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</si>
  <si>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</si>
  <si>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</si>
  <si>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</si>
  <si>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</si>
  <si>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</si>
  <si>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</si>
  <si>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</si>
  <si>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</si>
  <si>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</si>
  <si>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</si>
  <si>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</si>
  <si>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</si>
  <si>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</si>
  <si>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</si>
  <si>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</si>
  <si>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</si>
  <si>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</si>
  <si>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</si>
  <si>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</si>
  <si>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</si>
  <si>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</si>
  <si>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</si>
  <si>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</si>
  <si>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</si>
  <si>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</si>
  <si>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</si>
  <si>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</si>
  <si>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</si>
  <si>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</si>
  <si>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</si>
  <si>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</si>
  <si>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</si>
  <si>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</si>
  <si>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</si>
  <si>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</si>
  <si>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</si>
  <si>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</si>
  <si>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</si>
  <si>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</si>
  <si>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</si>
  <si>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</si>
  <si>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</si>
  <si>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</si>
  <si>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</si>
  <si>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</si>
  <si>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</si>
  <si>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</si>
  <si>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</si>
  <si>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</si>
  <si>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</si>
  <si>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</si>
  <si>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</si>
  <si>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</si>
  <si>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</si>
  <si>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</si>
  <si>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</si>
  <si>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</si>
  <si>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</si>
  <si>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</si>
  <si>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</si>
  <si>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</si>
  <si>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</si>
  <si>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</si>
  <si>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</si>
  <si>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</si>
  <si>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</si>
  <si>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</si>
  <si>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</si>
  <si>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</si>
  <si>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</si>
  <si>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</si>
  <si>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</si>
  <si>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</si>
  <si>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</si>
  <si>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</si>
  <si>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</si>
  <si>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</si>
  <si>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</si>
  <si>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</si>
  <si>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</si>
  <si>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</si>
  <si>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</si>
  <si>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</si>
  <si>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</si>
  <si>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</si>
  <si>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</si>
  <si>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</si>
  <si>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</si>
  <si>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</si>
  <si>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</si>
  <si>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</si>
  <si>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</si>
  <si>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</si>
  <si>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</si>
  <si>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</si>
  <si>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</si>
  <si>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</si>
  <si>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</si>
  <si>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</si>
  <si>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</si>
  <si>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</si>
  <si>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</si>
  <si>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</si>
  <si>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</si>
  <si>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</si>
  <si>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</si>
  <si>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</si>
  <si>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</si>
  <si>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</si>
  <si>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</si>
  <si>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</si>
  <si>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</si>
  <si>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</si>
  <si>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</si>
  <si>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</si>
  <si>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</si>
  <si>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</si>
  <si>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</si>
  <si>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</si>
  <si>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</si>
  <si>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</si>
  <si>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</si>
  <si>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</si>
  <si>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</si>
  <si>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</si>
  <si>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</si>
  <si>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</si>
  <si>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</si>
  <si>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</si>
  <si>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</si>
  <si>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</si>
  <si>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</si>
  <si>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</si>
  <si>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</si>
  <si>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</si>
  <si>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</si>
  <si>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</si>
  <si>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</si>
  <si>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</si>
  <si>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</si>
  <si>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</si>
  <si>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</si>
  <si>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</si>
  <si>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</si>
  <si>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</si>
  <si>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</si>
  <si>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</si>
  <si>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</si>
  <si>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</si>
  <si>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</si>
  <si>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</si>
  <si>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</si>
  <si>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</si>
  <si>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</si>
  <si>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</si>
  <si>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</si>
  <si>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</si>
  <si>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</si>
  <si>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</si>
  <si>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</si>
  <si>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</si>
  <si>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</si>
  <si>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</si>
  <si>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</si>
  <si>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</si>
  <si>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</si>
  <si>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</si>
  <si>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</si>
  <si>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</si>
  <si>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</si>
  <si>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</si>
  <si>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</si>
  <si>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</si>
  <si>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</si>
  <si>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</si>
  <si>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</si>
  <si>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</si>
  <si>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</si>
  <si>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</si>
  <si>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</si>
  <si>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</si>
  <si>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</si>
  <si>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</si>
  <si>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</si>
  <si>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</si>
  <si>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</si>
  <si>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</si>
  <si>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</si>
  <si>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</si>
  <si>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</si>
  <si>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</si>
  <si>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</si>
  <si>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</si>
  <si>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</si>
  <si>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</si>
  <si>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</si>
  <si>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</si>
  <si>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</si>
  <si>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</si>
  <si>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</si>
  <si>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</si>
  <si>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</si>
  <si>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</si>
  <si>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</si>
  <si>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</si>
  <si>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</si>
  <si>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</si>
  <si>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</si>
  <si>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</si>
  <si>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</si>
  <si>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</si>
  <si>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</si>
  <si>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</si>
  <si>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</si>
  <si>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</si>
  <si>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</si>
  <si>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</si>
  <si>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</si>
  <si>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</si>
  <si>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</si>
  <si>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</si>
  <si>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</si>
  <si>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</si>
  <si>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</si>
  <si>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</si>
  <si>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</si>
  <si>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</si>
  <si>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</si>
  <si>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</si>
  <si>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</si>
  <si>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</si>
  <si>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</si>
  <si>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</si>
  <si>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</si>
  <si>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</si>
  <si>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</si>
  <si>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</si>
  <si>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</si>
  <si>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</si>
  <si>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</si>
  <si>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</si>
  <si>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</si>
  <si>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</si>
  <si>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</si>
  <si>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</si>
  <si>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</si>
  <si>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</si>
  <si>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</si>
  <si>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</si>
  <si>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</si>
  <si>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</si>
  <si>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</si>
  <si>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</si>
  <si>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</si>
  <si>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</si>
  <si>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</si>
  <si>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</si>
  <si>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</si>
  <si>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</si>
  <si>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</si>
  <si>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</si>
  <si>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</si>
  <si>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</si>
  <si>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</si>
  <si>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</si>
  <si>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</si>
  <si>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</si>
  <si>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</si>
  <si>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</si>
  <si>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</si>
  <si>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</si>
  <si>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</si>
  <si>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</si>
  <si>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</si>
  <si>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</si>
  <si>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</si>
  <si>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</si>
  <si>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</si>
  <si>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</si>
  <si>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</si>
  <si>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</si>
  <si>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</si>
  <si>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</si>
  <si>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</si>
  <si>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</si>
  <si>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</si>
  <si>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</si>
  <si>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</si>
  <si>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</si>
  <si>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</si>
  <si>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</si>
  <si>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</si>
  <si>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</si>
  <si>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</si>
  <si>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</si>
  <si>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</si>
  <si>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</si>
  <si>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</si>
  <si>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</si>
  <si>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</si>
  <si>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</si>
  <si>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</si>
  <si>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</si>
  <si>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</si>
  <si>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</si>
  <si>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</si>
  <si>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</si>
  <si>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</si>
  <si>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</si>
  <si>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</si>
  <si>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</si>
  <si>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</si>
  <si>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</si>
  <si>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</si>
  <si>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</si>
  <si>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</si>
  <si>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</si>
  <si>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</si>
  <si>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</si>
  <si>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</si>
  <si>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</si>
  <si>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</si>
  <si>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</si>
  <si>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</si>
  <si>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</si>
  <si>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</si>
  <si>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</si>
  <si>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</si>
  <si>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</si>
  <si>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</si>
  <si>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</si>
  <si>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</si>
  <si>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</si>
  <si>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</si>
  <si>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</si>
  <si>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</si>
  <si>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</si>
  <si>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</si>
  <si>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</si>
  <si>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</si>
  <si>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</si>
  <si>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</si>
  <si>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</si>
  <si>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</si>
  <si>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</si>
  <si>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</si>
  <si>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</si>
  <si>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</si>
  <si>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</si>
  <si>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</si>
  <si>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</si>
  <si>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</si>
  <si>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</si>
  <si>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</si>
  <si>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</si>
  <si>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</si>
  <si>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</si>
  <si>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</si>
  <si>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</si>
  <si>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</si>
  <si>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</si>
  <si>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</si>
  <si>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</si>
  <si>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</si>
  <si>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</si>
  <si>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</si>
  <si>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</si>
  <si>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</si>
  <si>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</si>
  <si>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</si>
  <si>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</si>
  <si>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</si>
  <si>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</si>
  <si>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</si>
  <si>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</si>
  <si>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</si>
  <si>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</si>
  <si>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</si>
  <si>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</si>
  <si>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</si>
  <si>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</si>
  <si>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</si>
  <si>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</si>
  <si>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</si>
  <si>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</si>
  <si>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</si>
  <si>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</si>
  <si>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</si>
  <si>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</si>
  <si>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</si>
  <si>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</si>
  <si>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</si>
  <si>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</si>
  <si>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</si>
  <si>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</si>
  <si>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</si>
  <si>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</si>
  <si>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</si>
  <si>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</si>
  <si>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</si>
  <si>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</si>
  <si>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</si>
  <si>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</si>
  <si>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</si>
  <si>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</si>
  <si>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</si>
  <si>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</si>
  <si>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</si>
  <si>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</si>
  <si>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</si>
  <si>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</si>
  <si>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</si>
  <si>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</si>
  <si>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</si>
  <si>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</si>
  <si>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</si>
  <si>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</si>
  <si>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</si>
  <si>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</si>
  <si>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</si>
  <si>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</si>
  <si>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</si>
  <si>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</si>
  <si>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</si>
  <si>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</si>
  <si>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</si>
  <si>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</si>
  <si>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</si>
  <si>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</si>
  <si>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</si>
  <si>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</si>
  <si>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</si>
  <si>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</si>
  <si>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</si>
  <si>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</si>
  <si>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</si>
  <si>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</si>
  <si>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</si>
  <si>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</si>
  <si>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</si>
  <si>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</si>
  <si>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</si>
  <si>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</si>
  <si>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</si>
  <si>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</si>
  <si>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</si>
  <si>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</si>
  <si>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</si>
  <si>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</si>
  <si>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</si>
  <si>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</si>
  <si>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</si>
  <si>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</si>
  <si>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</si>
  <si>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</si>
  <si>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</si>
  <si>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</si>
  <si>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</si>
  <si>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</si>
  <si>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</si>
  <si>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</si>
  <si>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</si>
  <si>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</si>
  <si>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</si>
  <si>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</si>
  <si>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</si>
  <si>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</si>
  <si>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</si>
  <si>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</si>
  <si>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</si>
  <si>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</si>
  <si>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</si>
  <si>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</si>
  <si>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</si>
  <si>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</si>
  <si>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</si>
  <si>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</si>
  <si>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</si>
  <si>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</si>
  <si>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</si>
  <si>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</si>
  <si>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</si>
  <si>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</si>
  <si>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</si>
  <si>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</si>
  <si>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</si>
  <si>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</si>
  <si>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</si>
  <si>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</si>
  <si>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</si>
  <si>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</si>
  <si>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</si>
  <si>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</si>
  <si>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</si>
  <si>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</si>
  <si>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</si>
  <si>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</si>
  <si>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</si>
  <si>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</si>
  <si>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</si>
  <si>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</si>
  <si>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</si>
  <si>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</si>
  <si>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</si>
  <si>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</si>
  <si>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</si>
  <si>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</si>
  <si>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</si>
  <si>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</si>
  <si>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</si>
  <si>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</si>
  <si>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</si>
  <si>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</si>
  <si>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</si>
  <si>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</si>
  <si>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</si>
  <si>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</si>
  <si>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</si>
  <si>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</si>
  <si>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</si>
  <si>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</si>
  <si>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</si>
  <si>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</si>
  <si>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</si>
  <si>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</si>
  <si>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</si>
  <si>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</si>
  <si>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</si>
  <si>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</si>
  <si>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</si>
  <si>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</si>
  <si>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</si>
  <si>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</si>
  <si>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</si>
  <si>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</si>
  <si>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</si>
  <si>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</si>
  <si>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</si>
  <si>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</si>
  <si>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</si>
  <si>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</si>
  <si>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</si>
  <si>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</si>
  <si>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</si>
  <si>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</si>
  <si>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</si>
  <si>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</si>
  <si>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</si>
  <si>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</si>
  <si>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</si>
  <si>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</si>
  <si>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</si>
  <si>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</si>
  <si>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</si>
  <si>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</si>
  <si>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</si>
  <si>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</si>
  <si>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</si>
  <si>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</si>
  <si>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</si>
  <si>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</si>
  <si>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</si>
  <si>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</si>
  <si>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</si>
  <si>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</si>
  <si>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</si>
  <si>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</si>
  <si>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</si>
  <si>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</si>
  <si>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</si>
  <si>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</si>
  <si>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</si>
  <si>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</si>
  <si>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</si>
  <si>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</si>
  <si>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</si>
  <si>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</si>
  <si>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</si>
  <si>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</si>
  <si>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</si>
  <si>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</si>
  <si>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</si>
  <si>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</si>
  <si>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</si>
  <si>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</si>
  <si>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</si>
  <si>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</si>
  <si>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</si>
  <si>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</si>
  <si>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</si>
  <si>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</si>
  <si>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</si>
  <si>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</si>
  <si>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</si>
  <si>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</si>
  <si>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</si>
  <si>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</si>
  <si>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</si>
  <si>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</si>
  <si>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</si>
  <si>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</si>
  <si>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</si>
  <si>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</si>
  <si>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</si>
  <si>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</si>
  <si>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</si>
  <si>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</si>
  <si>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</si>
  <si>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</si>
  <si>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</si>
  <si>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</si>
  <si>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</si>
  <si>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</si>
  <si>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</si>
  <si>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</si>
  <si>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</si>
  <si>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</si>
  <si>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</si>
  <si>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</si>
  <si>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</si>
  <si>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</si>
  <si>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</si>
  <si>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</si>
  <si>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</si>
  <si>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</si>
  <si>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</si>
  <si>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</si>
  <si>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</si>
  <si>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</si>
  <si>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</si>
  <si>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</si>
  <si>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</si>
  <si>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</si>
  <si>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</si>
  <si>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</si>
  <si>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</si>
  <si>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</si>
  <si>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</si>
  <si>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</si>
  <si>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</si>
  <si>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</si>
  <si>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</si>
  <si>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</si>
  <si>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</si>
  <si>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</si>
  <si>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</si>
  <si>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</si>
  <si>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</si>
  <si>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</si>
  <si>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</si>
  <si>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</si>
  <si>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</si>
  <si>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</si>
  <si>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</si>
  <si>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</si>
  <si>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</si>
  <si>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</si>
  <si>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</si>
  <si>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</si>
  <si>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</si>
  <si>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</si>
  <si>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</si>
  <si>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</si>
  <si>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</si>
  <si>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</si>
  <si>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</si>
  <si>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</si>
  <si>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</si>
  <si>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</si>
  <si>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</si>
  <si>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</si>
  <si>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</si>
  <si>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</si>
  <si>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</si>
  <si>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</si>
  <si>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</si>
  <si>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</si>
  <si>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</si>
  <si>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</si>
  <si>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</si>
  <si>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</si>
  <si>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</si>
  <si>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</si>
  <si>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</si>
  <si>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</si>
  <si>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</si>
  <si>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</si>
  <si>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</si>
  <si>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</si>
  <si>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</si>
  <si>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</si>
  <si>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</si>
  <si>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</si>
  <si>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</si>
  <si>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</si>
  <si>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</si>
  <si>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</si>
  <si>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</si>
  <si>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</si>
  <si>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</si>
  <si>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</si>
  <si>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</si>
  <si>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</si>
  <si>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</si>
  <si>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</si>
  <si>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</si>
  <si>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</si>
  <si>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</si>
  <si>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</si>
  <si>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</si>
  <si>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</si>
  <si>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</si>
  <si>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</si>
  <si>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</si>
  <si>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</si>
  <si>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</si>
  <si>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</si>
  <si>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</si>
  <si>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</si>
  <si>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</si>
  <si>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</si>
  <si>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</si>
  <si>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</si>
  <si>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</si>
  <si>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</si>
  <si>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</si>
  <si>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</si>
  <si>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</si>
  <si>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</si>
  <si>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</si>
  <si>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</si>
  <si>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</si>
  <si>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</si>
  <si>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</si>
  <si>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</si>
  <si>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</si>
  <si>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</si>
  <si>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</si>
  <si>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</si>
  <si>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</si>
  <si>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</si>
  <si>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</si>
  <si>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</si>
  <si>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</si>
  <si>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</si>
  <si>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</si>
  <si>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</si>
  <si>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</si>
  <si>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</si>
  <si>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</si>
  <si>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</si>
  <si>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</si>
  <si>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</si>
  <si>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</si>
  <si>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</si>
  <si>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</si>
  <si>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</si>
  <si>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</si>
  <si>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</si>
  <si>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</si>
  <si>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</si>
  <si>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</si>
  <si>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</si>
  <si>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</si>
  <si>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</si>
  <si>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</si>
  <si>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</si>
  <si>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</si>
  <si>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</si>
  <si>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</si>
  <si>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</si>
  <si>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</si>
  <si>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</si>
  <si>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</si>
  <si>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</si>
  <si>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</si>
  <si>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</si>
  <si>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</si>
  <si>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</si>
  <si>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</si>
  <si>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</si>
  <si>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</si>
  <si>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</si>
  <si>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</si>
  <si>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</si>
  <si>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</si>
  <si>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</si>
  <si>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</si>
  <si>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</si>
  <si>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</si>
  <si>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</si>
  <si>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</si>
  <si>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</si>
  <si>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</si>
  <si>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</si>
  <si>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</si>
  <si>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</si>
  <si>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</si>
  <si>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</si>
  <si>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</si>
  <si>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</si>
  <si>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</si>
  <si>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</si>
  <si>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</si>
  <si>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</si>
  <si>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</si>
  <si>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</si>
  <si>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</si>
  <si>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</si>
  <si>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</si>
  <si>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</si>
  <si>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</si>
  <si>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</si>
  <si>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</si>
  <si>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</si>
  <si>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</si>
  <si>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</si>
  <si>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</si>
  <si>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</si>
  <si>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</si>
  <si>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</si>
  <si>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</si>
  <si>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</si>
  <si>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</si>
  <si>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</si>
  <si>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</si>
  <si>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</si>
  <si>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</si>
  <si>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</si>
  <si>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</si>
  <si>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</si>
  <si>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</si>
  <si>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</si>
  <si>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</si>
  <si>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</si>
  <si>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</si>
  <si>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</si>
  <si>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</si>
  <si>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</si>
  <si>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</si>
  <si>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</si>
  <si>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</si>
  <si>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</si>
  <si>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</si>
  <si>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</si>
  <si>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</si>
  <si>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</si>
  <si>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</si>
  <si>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</si>
  <si>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</si>
  <si>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</si>
  <si>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</si>
  <si>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</si>
  <si>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</si>
  <si>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</si>
  <si>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</si>
  <si>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</si>
  <si>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</si>
  <si>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</si>
  <si>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</si>
  <si>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</si>
  <si>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</si>
  <si>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</si>
  <si>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</si>
  <si>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</si>
  <si>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</si>
  <si>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</si>
  <si>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</si>
  <si>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</si>
  <si>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</si>
  <si>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</si>
  <si>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</si>
  <si>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</si>
  <si>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</si>
  <si>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</si>
  <si>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</si>
  <si>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</si>
  <si>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</si>
  <si>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</si>
  <si>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</si>
  <si>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</si>
  <si>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</si>
  <si>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</si>
  <si>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</si>
  <si>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</si>
  <si>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</si>
  <si>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</si>
  <si>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</si>
  <si>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</si>
  <si>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</si>
  <si>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</si>
  <si>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</si>
  <si>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</si>
  <si>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</si>
  <si>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</si>
  <si>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</si>
  <si>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</si>
  <si>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</si>
  <si>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</si>
  <si>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</si>
  <si>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</si>
  <si>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</si>
  <si>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</si>
  <si>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</si>
  <si>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</si>
  <si>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</si>
  <si>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</si>
  <si>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</si>
  <si>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</si>
  <si>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</si>
  <si>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</si>
  <si>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</si>
  <si>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</si>
  <si>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</si>
  <si>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</si>
  <si>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</si>
  <si>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</si>
  <si>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</si>
  <si>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</si>
  <si>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</si>
  <si>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</si>
  <si>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</si>
  <si>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</si>
  <si>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</si>
  <si>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</si>
  <si>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</si>
  <si>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</si>
  <si>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</si>
  <si>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</si>
  <si>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</si>
  <si>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</si>
  <si>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</si>
  <si>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</si>
  <si>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</si>
  <si>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</si>
  <si>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</si>
  <si>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</si>
  <si>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</si>
  <si>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</si>
  <si>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</si>
  <si>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</si>
  <si>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</si>
  <si>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</si>
  <si>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</si>
  <si>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</si>
  <si>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</si>
  <si>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</si>
  <si>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</si>
  <si>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</si>
  <si>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</si>
  <si>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</si>
  <si>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</si>
  <si>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</si>
  <si>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</si>
  <si>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</si>
  <si>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</si>
  <si>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</si>
  <si>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</si>
  <si>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</si>
  <si>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</si>
  <si>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</si>
  <si>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</si>
  <si>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</si>
  <si>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</si>
  <si>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</si>
  <si>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</si>
  <si>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</si>
  <si>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</si>
  <si>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</si>
  <si>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</si>
  <si>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</si>
  <si>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</si>
  <si>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</si>
  <si>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</si>
  <si>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</si>
  <si>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</si>
  <si>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</si>
  <si>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</si>
  <si>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</si>
  <si>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</si>
  <si>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</si>
  <si>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</si>
  <si>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</si>
  <si>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</si>
  <si>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</si>
  <si>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</si>
  <si>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</si>
  <si>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</si>
  <si>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</si>
  <si>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</si>
  <si>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</si>
  <si>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</si>
  <si>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</si>
  <si>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</si>
  <si>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</si>
  <si>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</si>
  <si>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</si>
  <si>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</si>
  <si>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</si>
  <si>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</si>
  <si>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</si>
  <si>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</si>
  <si>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</si>
  <si>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</si>
  <si>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</si>
  <si>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</si>
  <si>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</si>
  <si>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</si>
  <si>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</si>
  <si>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</si>
  <si>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</si>
  <si>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</si>
  <si>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</si>
  <si>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</si>
  <si>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</si>
  <si>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</si>
  <si>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</si>
  <si>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</si>
  <si>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</si>
  <si>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</si>
  <si>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</si>
  <si>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</si>
  <si>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</si>
  <si>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</si>
  <si>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</si>
  <si>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</si>
  <si>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</si>
  <si>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</si>
  <si>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</si>
  <si>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</si>
  <si>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</si>
  <si>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</si>
  <si>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</si>
  <si>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</si>
  <si>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</si>
  <si>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</si>
  <si>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</si>
  <si>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</si>
  <si>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</si>
  <si>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</si>
  <si>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</si>
  <si>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</si>
  <si>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</si>
  <si>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</si>
  <si>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</si>
  <si>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</si>
  <si>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</si>
  <si>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</si>
  <si>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</si>
  <si>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</si>
  <si>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</si>
  <si>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</si>
  <si>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</si>
  <si>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</si>
  <si>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</si>
  <si>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</si>
  <si>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</si>
  <si>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</si>
  <si>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</si>
  <si>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</si>
  <si>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</si>
  <si>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</si>
  <si>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</si>
  <si>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</si>
  <si>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</si>
  <si>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</si>
  <si>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</si>
  <si>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</si>
  <si>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</si>
  <si>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</si>
  <si>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</si>
  <si>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</si>
  <si>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</si>
  <si>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</si>
  <si>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</si>
  <si>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</si>
  <si>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</si>
  <si>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</si>
  <si>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</si>
  <si>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</si>
  <si>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</si>
  <si>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</si>
  <si>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</si>
  <si>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</si>
  <si>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</si>
  <si>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</si>
  <si>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</si>
  <si>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</si>
  <si>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</si>
  <si>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</si>
  <si>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</si>
  <si>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</si>
  <si>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</si>
  <si>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</si>
  <si>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</si>
  <si>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</si>
  <si>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</si>
  <si>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</si>
  <si>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</si>
  <si>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</si>
  <si>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</si>
  <si>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</si>
  <si>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</si>
  <si>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</si>
  <si>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</si>
  <si>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</si>
  <si>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</si>
  <si>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</si>
  <si>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</si>
  <si>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</si>
  <si>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</si>
  <si>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</si>
  <si>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</si>
  <si>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</si>
  <si>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</si>
  <si>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</si>
  <si>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</si>
  <si>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</si>
  <si>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</si>
  <si>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</si>
  <si>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</si>
  <si>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</si>
  <si>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</si>
  <si>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</si>
  <si>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</si>
  <si>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</si>
  <si>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</si>
  <si>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</si>
  <si>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</si>
  <si>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</si>
  <si>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</si>
  <si>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</si>
  <si>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</si>
  <si>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</si>
  <si>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</si>
  <si>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</si>
  <si>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</si>
  <si>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</si>
  <si>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</si>
  <si>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</si>
  <si>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</si>
  <si>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</si>
  <si>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</si>
  <si>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</si>
  <si>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</si>
  <si>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</si>
  <si>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</si>
  <si>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</si>
  <si>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</si>
  <si>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</si>
  <si>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</si>
  <si>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</si>
  <si>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</si>
  <si>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</si>
  <si>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</si>
  <si>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</si>
  <si>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</si>
  <si>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</si>
  <si>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</si>
  <si>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</si>
  <si>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</si>
  <si>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</si>
  <si>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</si>
  <si>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</si>
  <si>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</si>
  <si>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</si>
  <si>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</si>
  <si>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</si>
  <si>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</si>
  <si>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</si>
  <si>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</si>
  <si>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</si>
  <si>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</si>
  <si>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</si>
  <si>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</si>
  <si>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</si>
  <si>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</si>
  <si>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</si>
  <si>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</si>
  <si>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</si>
  <si>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</si>
  <si>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</si>
  <si>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</si>
  <si>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</si>
  <si>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</si>
  <si>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</si>
  <si>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</si>
  <si>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</si>
  <si>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</si>
  <si>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</si>
  <si>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</si>
  <si>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</si>
  <si>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</si>
  <si>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</si>
  <si>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</si>
  <si>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</si>
  <si>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</si>
  <si>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</si>
  <si>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</si>
  <si>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</si>
  <si>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</si>
  <si>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</si>
  <si>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</si>
  <si>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</si>
  <si>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</si>
  <si>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</si>
  <si>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</si>
  <si>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</si>
  <si>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</si>
  <si>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</si>
  <si>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</si>
  <si>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</si>
  <si>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</si>
  <si>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</si>
  <si>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</si>
  <si>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</si>
  <si>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</si>
  <si>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</si>
  <si>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</si>
  <si>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</si>
  <si>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</si>
  <si>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</si>
  <si>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</si>
  <si>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</si>
  <si>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</si>
  <si>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</si>
  <si>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</si>
  <si>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</si>
  <si>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</si>
  <si>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</si>
  <si>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</si>
  <si>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</si>
  <si>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</si>
  <si>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</si>
  <si>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</si>
  <si>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</si>
  <si>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</si>
  <si>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</si>
  <si>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</si>
  <si>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</si>
  <si>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</si>
  <si>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</si>
  <si>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</si>
  <si>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</si>
  <si>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</si>
  <si>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</si>
  <si>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</si>
  <si>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</si>
  <si>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</si>
  <si>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</si>
  <si>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</si>
  <si>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</si>
  <si>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</si>
  <si>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</si>
  <si>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</si>
  <si>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</si>
  <si>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</si>
  <si>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</si>
  <si>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</si>
  <si>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</si>
  <si>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</si>
  <si>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</si>
  <si>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</si>
  <si>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</si>
  <si>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</si>
  <si>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</si>
  <si>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</si>
  <si>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</si>
  <si>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</si>
  <si>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</si>
  <si>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</si>
  <si>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</si>
  <si>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</si>
  <si>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</si>
  <si>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</si>
  <si>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</si>
  <si>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</si>
  <si>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</si>
  <si>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</si>
  <si>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</si>
  <si>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</si>
  <si>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</si>
  <si>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</si>
  <si>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</si>
  <si>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</si>
  <si>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</si>
  <si>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</si>
  <si>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</si>
  <si>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</si>
  <si>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</si>
  <si>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</si>
  <si>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</si>
  <si>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</si>
  <si>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</si>
  <si>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</si>
  <si>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</si>
  <si>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</si>
  <si>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</si>
  <si>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</si>
  <si>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</si>
  <si>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</si>
  <si>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</si>
  <si>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</si>
  <si>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</si>
  <si>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</si>
  <si>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</si>
  <si>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</si>
  <si>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</si>
  <si>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</si>
  <si>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</si>
  <si>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</si>
  <si>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</si>
  <si>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</si>
  <si>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</si>
  <si>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</si>
  <si>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</si>
  <si>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</si>
  <si>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</si>
  <si>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</si>
  <si>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</si>
  <si>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</si>
  <si>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</si>
  <si>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</si>
  <si>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</si>
  <si>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</si>
  <si>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</si>
  <si>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</si>
  <si>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</si>
  <si>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</si>
  <si>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</si>
  <si>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</si>
  <si>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</si>
  <si>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</si>
  <si>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</si>
  <si>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</si>
  <si>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</si>
  <si>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</si>
  <si>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</si>
  <si>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</si>
  <si>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</si>
  <si>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</si>
  <si>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</si>
  <si>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</si>
  <si>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</si>
  <si>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</si>
  <si>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</si>
  <si>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</si>
  <si>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</si>
  <si>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</si>
  <si>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</si>
  <si>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</si>
  <si>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</si>
  <si>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</si>
  <si>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</si>
  <si>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</si>
  <si>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</si>
  <si>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</si>
  <si>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</si>
  <si>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</si>
  <si>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</si>
  <si>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</si>
  <si>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</si>
  <si>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</si>
  <si>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</si>
  <si>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</si>
  <si>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</si>
  <si>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</si>
  <si>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</si>
  <si>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</si>
  <si>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</si>
  <si>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</si>
  <si>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</si>
  <si>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</si>
  <si>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</si>
  <si>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</si>
  <si>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</si>
  <si>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</si>
  <si>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</si>
  <si>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</si>
  <si>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</si>
  <si>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</si>
  <si>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</si>
  <si>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</si>
  <si>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</si>
  <si>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</si>
  <si>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</si>
  <si>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</si>
  <si>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</si>
  <si>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</si>
  <si>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</si>
  <si>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</si>
  <si>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</si>
  <si>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</si>
  <si>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</si>
  <si>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</si>
  <si>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</si>
  <si>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</si>
  <si>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</si>
  <si>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</si>
  <si>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</si>
  <si>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</si>
  <si>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</si>
  <si>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</si>
  <si>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</si>
  <si>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</si>
  <si>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</si>
  <si>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</si>
  <si>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</si>
  <si>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</si>
  <si>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</si>
  <si>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</si>
  <si>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</si>
  <si>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</si>
  <si>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</si>
  <si>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</si>
  <si>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</si>
  <si>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</si>
  <si>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</si>
  <si>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</si>
  <si>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</si>
  <si>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</si>
  <si>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</si>
  <si>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</si>
  <si>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</si>
  <si>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</si>
  <si>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</si>
  <si>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</si>
  <si>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</si>
  <si>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</si>
  <si>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</si>
  <si>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</si>
  <si>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</si>
  <si>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</si>
  <si>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</si>
  <si>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</si>
  <si>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</si>
  <si>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</si>
  <si>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</si>
  <si>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</si>
  <si>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</si>
  <si>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</si>
  <si>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</si>
  <si>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</si>
  <si>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</si>
  <si>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</si>
  <si>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</si>
  <si>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</si>
  <si>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</si>
  <si>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</si>
  <si>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</si>
  <si>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</si>
  <si>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</si>
  <si>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</si>
  <si>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</si>
  <si>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</si>
  <si>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</si>
  <si>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</si>
  <si>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</si>
  <si>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</si>
  <si>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</si>
  <si>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</si>
  <si>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</si>
  <si>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</si>
  <si>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</si>
  <si>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</si>
  <si>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</si>
  <si>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</si>
  <si>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</si>
  <si>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</si>
  <si>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</si>
  <si>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</si>
  <si>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</si>
  <si>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</si>
  <si>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</si>
  <si>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</si>
  <si>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</si>
  <si>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</si>
  <si>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</si>
  <si>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</si>
  <si>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</si>
  <si>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</si>
  <si>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</si>
  <si>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</si>
  <si>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</si>
  <si>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</si>
  <si>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</si>
  <si>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</si>
  <si>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</si>
  <si>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</si>
  <si>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</si>
  <si>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</si>
  <si>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</si>
  <si>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</si>
  <si>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</si>
  <si>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</si>
  <si>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</si>
  <si>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</si>
  <si>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</si>
  <si>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</si>
  <si>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</si>
  <si>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</si>
  <si>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</si>
  <si>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</si>
  <si>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</si>
  <si>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</si>
  <si>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</si>
  <si>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</si>
  <si>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</si>
  <si>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</si>
  <si>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</si>
  <si>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</si>
  <si>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</si>
  <si>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</si>
  <si>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</si>
  <si>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</si>
  <si>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</si>
  <si>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</si>
  <si>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</si>
  <si>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</si>
  <si>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</si>
  <si>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</si>
  <si>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</si>
  <si>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</si>
  <si>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</si>
  <si>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</si>
  <si>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</si>
  <si>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</si>
  <si>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</si>
  <si>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</si>
  <si>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</si>
  <si>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</si>
  <si>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</si>
  <si>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</si>
  <si>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</si>
  <si>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</si>
  <si>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</si>
  <si>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</si>
  <si>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</si>
  <si>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</si>
  <si>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</si>
  <si>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</si>
  <si>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</si>
  <si>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</si>
  <si>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</si>
  <si>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</si>
  <si>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</si>
  <si>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</si>
  <si>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</si>
  <si>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</si>
  <si>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</si>
  <si>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</si>
  <si>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</si>
  <si>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</si>
  <si>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</si>
  <si>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</si>
  <si>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</si>
  <si>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</si>
  <si>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</si>
  <si>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</si>
  <si>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</si>
  <si>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</si>
  <si>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</si>
  <si>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</si>
  <si>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</si>
  <si>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</si>
  <si>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</si>
  <si>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</si>
  <si>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</si>
  <si>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</si>
  <si>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</si>
  <si>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</si>
  <si>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</si>
  <si>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</si>
  <si>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</si>
  <si>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</si>
  <si>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</si>
  <si>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</si>
  <si>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</si>
  <si>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</si>
  <si>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</si>
  <si>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</si>
  <si>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</si>
  <si>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</si>
  <si>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</si>
  <si>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</si>
  <si>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</si>
  <si>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</si>
  <si>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</si>
  <si>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</si>
  <si>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</si>
  <si>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</si>
  <si>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</si>
  <si>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</si>
  <si>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</si>
  <si>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</si>
  <si>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</si>
  <si>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</si>
  <si>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</si>
  <si>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</si>
  <si>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</si>
  <si>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</si>
  <si>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</si>
  <si>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</si>
  <si>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</si>
  <si>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</si>
  <si>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</si>
  <si>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</si>
  <si>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</si>
  <si>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</si>
  <si>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</si>
  <si>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</si>
  <si>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</si>
  <si>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</si>
  <si>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</si>
  <si>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</si>
  <si>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</si>
  <si>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</si>
  <si>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</si>
  <si>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</si>
  <si>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</si>
  <si>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</si>
  <si>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</si>
  <si>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</si>
  <si>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</si>
  <si>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</si>
  <si>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</si>
  <si>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</si>
  <si>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</si>
  <si>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</si>
  <si>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</si>
  <si>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</si>
  <si>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</si>
  <si>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</si>
  <si>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</si>
  <si>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</si>
  <si>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</si>
  <si>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</si>
  <si>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</si>
  <si>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</si>
  <si>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</si>
  <si>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</si>
  <si>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</si>
  <si>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</si>
  <si>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</si>
  <si>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</si>
  <si>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</si>
  <si>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</si>
  <si>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</si>
  <si>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</si>
  <si>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</si>
  <si>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</si>
  <si>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</si>
  <si>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</si>
  <si>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</si>
  <si>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</si>
  <si>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</si>
  <si>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</si>
  <si>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</si>
  <si>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</si>
  <si>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</si>
  <si>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</si>
  <si>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</si>
  <si>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</si>
  <si>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</si>
  <si>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</si>
  <si>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</si>
  <si>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</si>
  <si>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</si>
  <si>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</si>
  <si>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</si>
  <si>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</si>
  <si>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</si>
  <si>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</si>
  <si>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</si>
  <si>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</si>
  <si>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</si>
  <si>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</si>
  <si>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</si>
  <si>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</si>
  <si>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</si>
  <si>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</si>
  <si>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</si>
  <si>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</si>
  <si>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</si>
  <si>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</si>
  <si>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</si>
  <si>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</si>
  <si>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</si>
  <si>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</si>
  <si>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</si>
  <si>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</si>
  <si>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</si>
  <si>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</si>
  <si>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</si>
  <si>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</si>
  <si>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</si>
  <si>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</si>
  <si>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</si>
  <si>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</si>
  <si>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</si>
  <si>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</si>
  <si>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</si>
  <si>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</si>
  <si>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</si>
  <si>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</si>
  <si>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</si>
  <si>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</si>
  <si>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</si>
  <si>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</si>
  <si>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</si>
  <si>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</si>
  <si>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</si>
  <si>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</si>
  <si>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</si>
  <si>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</si>
  <si>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</si>
  <si>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</si>
  <si>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</si>
  <si>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</si>
  <si>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</si>
  <si>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</si>
  <si>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</si>
  <si>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</si>
  <si>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</si>
  <si>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</si>
  <si>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</si>
  <si>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</si>
  <si>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</si>
  <si>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</si>
  <si>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</si>
  <si>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</si>
  <si>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</si>
  <si>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</si>
  <si>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</si>
  <si>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</si>
  <si>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</si>
  <si>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</si>
  <si>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</si>
  <si>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</si>
  <si>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</si>
  <si>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</si>
  <si>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</si>
  <si>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</si>
  <si>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</si>
  <si>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</si>
  <si>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</si>
  <si>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</si>
  <si>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</si>
  <si>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</si>
  <si>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</si>
  <si>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</si>
  <si>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</si>
  <si>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</si>
  <si>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</si>
  <si>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</si>
  <si>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</si>
  <si>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</si>
  <si>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</si>
  <si>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</si>
  <si>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</si>
  <si>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</si>
  <si>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</si>
  <si>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</si>
  <si>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</si>
  <si>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</si>
  <si>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</si>
  <si>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</si>
  <si>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</si>
  <si>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</si>
  <si>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</si>
  <si>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</si>
  <si>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</si>
  <si>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</si>
  <si>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</si>
  <si>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</si>
  <si>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</si>
  <si>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</si>
  <si>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</si>
  <si>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</si>
  <si>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</si>
  <si>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</si>
  <si>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</si>
  <si>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</si>
  <si>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</si>
  <si>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</si>
  <si>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</si>
  <si>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</si>
  <si>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</si>
  <si>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</si>
  <si>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</si>
  <si>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</si>
  <si>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</si>
  <si>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</si>
  <si>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</si>
  <si>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</si>
  <si>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</si>
  <si>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</si>
  <si>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</si>
  <si>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</si>
  <si>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</si>
  <si>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</si>
  <si>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</si>
  <si>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</si>
  <si>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</si>
  <si>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</si>
  <si>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</si>
  <si>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</si>
  <si>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</si>
  <si>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</si>
  <si>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</si>
  <si>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</si>
  <si>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</si>
  <si>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</si>
  <si>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</si>
  <si>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</si>
  <si>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</si>
  <si>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</si>
  <si>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</si>
  <si>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</si>
  <si>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</si>
  <si>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</si>
  <si>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</si>
  <si>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</si>
  <si>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</si>
  <si>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</si>
  <si>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</si>
  <si>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</si>
  <si>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</si>
  <si>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</si>
  <si>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</si>
  <si>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</si>
  <si>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</si>
  <si>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</si>
  <si>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</si>
  <si>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</si>
  <si>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</si>
  <si>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</si>
  <si>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</si>
  <si>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</si>
  <si>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</si>
  <si>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</si>
  <si>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</si>
  <si>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</si>
  <si>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</si>
  <si>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</si>
  <si>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</si>
  <si>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</si>
  <si>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</si>
  <si>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</si>
  <si>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</si>
  <si>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</si>
  <si>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</si>
  <si>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</si>
  <si>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</si>
  <si>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</si>
  <si>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</si>
  <si>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</si>
  <si>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</si>
  <si>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</si>
  <si>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</si>
  <si>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</si>
  <si>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</si>
  <si>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</si>
  <si>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</si>
  <si>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</si>
  <si>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</si>
  <si>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</si>
  <si>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</si>
  <si>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</si>
  <si>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</si>
  <si>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</si>
  <si>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</si>
  <si>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</si>
  <si>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</si>
  <si>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</si>
  <si>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</si>
  <si>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</si>
  <si>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</si>
  <si>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</si>
  <si>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</si>
  <si>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</si>
  <si>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</si>
  <si>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</si>
  <si>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</si>
  <si>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</si>
  <si>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</si>
  <si>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</si>
  <si>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</si>
  <si>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</si>
  <si>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</si>
  <si>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</si>
  <si>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</si>
  <si>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</si>
  <si>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</si>
  <si>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</si>
  <si>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</si>
  <si>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</si>
  <si>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</si>
  <si>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</si>
  <si>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</si>
  <si>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</si>
  <si>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</si>
  <si>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</si>
  <si>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</si>
  <si>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</si>
  <si>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</si>
  <si>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</si>
  <si>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</si>
  <si>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</si>
  <si>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</si>
  <si>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</si>
  <si>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</si>
  <si>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</si>
  <si>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</si>
  <si>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</si>
  <si>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</si>
  <si>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</si>
  <si>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</si>
  <si>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</si>
  <si>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</si>
  <si>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</si>
  <si>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</si>
  <si>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</si>
  <si>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</si>
  <si>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</si>
  <si>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</si>
  <si>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</si>
  <si>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</si>
  <si>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</si>
  <si>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</si>
  <si>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</si>
  <si>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</si>
  <si>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</si>
  <si>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</si>
  <si>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</si>
  <si>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</si>
  <si>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</si>
  <si>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</si>
  <si>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</si>
  <si>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</si>
  <si>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</si>
  <si>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</si>
  <si>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</si>
  <si>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</si>
  <si>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</si>
  <si>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</si>
  <si>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</si>
  <si>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</si>
  <si>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</si>
  <si>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</si>
  <si>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</si>
  <si>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</si>
  <si>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</si>
  <si>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</si>
  <si>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</si>
  <si>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</si>
  <si>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</si>
  <si>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</si>
  <si>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</si>
  <si>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</si>
  <si>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</si>
  <si>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</si>
  <si>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</si>
  <si>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</si>
  <si>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</si>
  <si>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</si>
  <si>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</si>
  <si>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</si>
  <si>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</si>
  <si>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</si>
  <si>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</si>
  <si>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</si>
  <si>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</si>
  <si>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</si>
  <si>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</si>
  <si>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</si>
  <si>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</si>
  <si>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</si>
  <si>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</si>
  <si>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</si>
  <si>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</si>
  <si>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</si>
  <si>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</si>
  <si>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</si>
  <si>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</si>
  <si>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</si>
  <si>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</si>
  <si>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</si>
  <si>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</si>
  <si>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</si>
  <si>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</si>
  <si>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</si>
  <si>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</si>
  <si>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</si>
  <si>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</si>
  <si>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</si>
  <si>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</si>
  <si>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</si>
  <si>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</si>
  <si>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</si>
  <si>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</si>
  <si>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</si>
  <si>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</si>
  <si>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</si>
  <si>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</si>
  <si>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</si>
  <si>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</si>
  <si>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</si>
  <si>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</si>
  <si>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</si>
  <si>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</si>
  <si>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</si>
  <si>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</si>
  <si>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</si>
  <si>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</si>
  <si>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</si>
  <si>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</si>
  <si>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</si>
  <si>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</si>
  <si>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</si>
  <si>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</si>
  <si>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</si>
  <si>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</si>
  <si>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</si>
  <si>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</si>
  <si>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</si>
  <si>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</si>
  <si>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</si>
  <si>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</si>
  <si>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</si>
  <si>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</si>
  <si>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</si>
  <si>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</si>
  <si>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</si>
  <si>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</si>
  <si>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</si>
  <si>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</si>
  <si>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</si>
  <si>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</si>
  <si>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</si>
  <si>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</si>
  <si>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</si>
  <si>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</si>
  <si>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</si>
  <si>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</si>
  <si>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</si>
  <si>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</si>
  <si>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</si>
  <si>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</si>
  <si>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</si>
  <si>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</si>
  <si>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</si>
  <si>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</si>
  <si>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</si>
  <si>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</si>
  <si>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</si>
  <si>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</si>
  <si>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</si>
  <si>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</si>
  <si>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</si>
  <si>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</si>
  <si>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</si>
  <si>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</si>
  <si>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</si>
  <si>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</si>
  <si>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</si>
  <si>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</si>
  <si>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</si>
  <si>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</si>
  <si>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</si>
  <si>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</si>
  <si>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</si>
  <si>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</si>
  <si>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</si>
  <si>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</si>
  <si>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</si>
  <si>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</si>
  <si>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</si>
  <si>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</si>
  <si>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</si>
  <si>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</si>
  <si>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</si>
  <si>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</si>
  <si>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</si>
  <si>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</si>
  <si>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</si>
  <si>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</si>
  <si>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</si>
  <si>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</si>
  <si>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</si>
  <si>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</si>
  <si>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</si>
  <si>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</si>
  <si>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</si>
  <si>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</si>
  <si>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</si>
  <si>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</si>
  <si>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</si>
  <si>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</si>
  <si>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</si>
  <si>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</si>
  <si>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</si>
  <si>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</si>
  <si>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</si>
  <si>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</si>
  <si>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</si>
  <si>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</si>
  <si>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</si>
  <si>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</si>
  <si>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</si>
  <si>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</si>
  <si>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</si>
  <si>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</si>
  <si>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</si>
  <si>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</si>
  <si>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</si>
  <si>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</si>
  <si>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</si>
  <si>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</si>
  <si>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</si>
  <si>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</si>
  <si>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</si>
  <si>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</si>
  <si>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</si>
  <si>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</si>
  <si>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</si>
  <si>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</si>
  <si>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</si>
  <si>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</si>
  <si>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</si>
  <si>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</si>
  <si>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</si>
  <si>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</si>
  <si>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</si>
  <si>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</si>
  <si>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</si>
  <si>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</si>
  <si>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</si>
  <si>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</si>
  <si>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</si>
  <si>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</si>
  <si>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</si>
  <si>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</si>
  <si>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</si>
  <si>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</si>
  <si>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</si>
  <si>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</si>
  <si>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</si>
  <si>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</si>
  <si>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</si>
  <si>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</si>
  <si>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</si>
  <si>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</si>
  <si>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</si>
  <si>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</si>
  <si>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</si>
  <si>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</si>
  <si>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</si>
  <si>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</si>
  <si>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</si>
  <si>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</si>
  <si>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</si>
  <si>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</si>
  <si>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</si>
  <si>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</si>
  <si>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</si>
  <si>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</si>
  <si>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</si>
  <si>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</si>
  <si>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</si>
  <si>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</si>
  <si>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</si>
  <si>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</si>
  <si>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</si>
  <si>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</si>
  <si>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</si>
  <si>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</si>
  <si>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</si>
  <si>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</si>
  <si>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</si>
  <si>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</si>
  <si>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</si>
  <si>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</si>
  <si>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</si>
  <si>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</si>
  <si>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</si>
  <si>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</si>
  <si>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</si>
  <si>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</si>
  <si>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</si>
  <si>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</si>
  <si>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</si>
  <si>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</si>
  <si>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</si>
  <si>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</si>
  <si>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</si>
  <si>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</si>
  <si>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</si>
  <si>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</si>
  <si>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</si>
  <si>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</si>
  <si>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</si>
  <si>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</si>
  <si>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</si>
  <si>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</si>
  <si>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</si>
  <si>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</si>
  <si>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</si>
  <si>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</si>
  <si>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</si>
  <si>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</si>
  <si>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</si>
  <si>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</si>
  <si>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</si>
  <si>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</si>
  <si>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</si>
  <si>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</si>
  <si>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</si>
  <si>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</si>
  <si>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</si>
  <si>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</si>
  <si>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</si>
  <si>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</si>
  <si>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</si>
  <si>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</si>
  <si>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</si>
  <si>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</si>
  <si>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</si>
  <si>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</si>
  <si>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</si>
  <si>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</si>
  <si>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</si>
  <si>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</si>
  <si>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</si>
  <si>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</si>
  <si>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</si>
  <si>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</si>
  <si>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</si>
  <si>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</si>
  <si>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</si>
  <si>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</si>
  <si>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</si>
  <si>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</si>
  <si>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</si>
  <si>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</si>
  <si>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</si>
  <si>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</si>
  <si>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</si>
  <si>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</si>
  <si>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</si>
  <si>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</si>
  <si>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</si>
  <si>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</si>
  <si>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</si>
  <si>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</si>
  <si>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</si>
  <si>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</si>
  <si>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</si>
  <si>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</si>
  <si>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</si>
  <si>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</si>
  <si>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</si>
  <si>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</si>
  <si>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</si>
  <si>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</si>
  <si>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</si>
  <si>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</si>
  <si>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</si>
  <si>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</si>
  <si>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</si>
  <si>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</si>
  <si>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</si>
  <si>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</si>
  <si>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</si>
  <si>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</si>
  <si>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</si>
  <si>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</si>
  <si>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</si>
  <si>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</si>
  <si>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</si>
  <si>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</si>
  <si>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</si>
  <si>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</si>
  <si>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</si>
  <si>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</si>
  <si>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</si>
  <si>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</si>
  <si>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</si>
  <si>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</si>
  <si>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</si>
  <si>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</si>
  <si>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</si>
  <si>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</si>
  <si>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</si>
  <si>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</si>
  <si>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</si>
  <si>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</si>
  <si>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</si>
  <si>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</si>
  <si>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</si>
  <si>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</si>
  <si>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</si>
  <si>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</si>
  <si>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</si>
  <si>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</si>
  <si>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</si>
  <si>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</si>
  <si>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</si>
  <si>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</si>
  <si>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</si>
  <si>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</si>
  <si>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</si>
  <si>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</si>
  <si>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</si>
  <si>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</si>
  <si>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</si>
  <si>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</si>
  <si>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</si>
  <si>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</si>
  <si>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</si>
  <si>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</si>
  <si>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</si>
  <si>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</si>
  <si>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</si>
  <si>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</si>
  <si>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</si>
  <si>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</si>
  <si>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</si>
  <si>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</si>
  <si>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</si>
  <si>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</si>
  <si>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</si>
  <si>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</si>
  <si>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</si>
  <si>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</si>
  <si>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</si>
  <si>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</si>
  <si>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</si>
  <si>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</si>
  <si>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</si>
  <si>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</si>
  <si>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</si>
  <si>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</si>
  <si>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</si>
  <si>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</si>
  <si>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</si>
  <si>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</si>
  <si>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</si>
  <si>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</si>
  <si>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</si>
  <si>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</si>
  <si>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</si>
  <si>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</si>
  <si>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</si>
  <si>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</si>
  <si>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</si>
  <si>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</si>
  <si>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</si>
  <si>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</si>
  <si>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</si>
  <si>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</si>
  <si>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</si>
  <si>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</si>
  <si>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</si>
  <si>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</si>
  <si>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</si>
  <si>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</si>
  <si>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</si>
  <si>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</si>
  <si>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</si>
  <si>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</si>
  <si>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</si>
  <si>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</si>
  <si>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</si>
  <si>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</si>
  <si>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</si>
  <si>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</si>
  <si>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</si>
  <si>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</si>
  <si>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</si>
  <si>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</si>
  <si>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</si>
  <si>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</si>
  <si>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</si>
  <si>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</si>
  <si>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</si>
  <si>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</si>
  <si>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</si>
  <si>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</si>
  <si>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</si>
  <si>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</si>
  <si>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</si>
  <si>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</si>
  <si>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</si>
  <si>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</si>
  <si>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</si>
  <si>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</si>
  <si>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</si>
  <si>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</si>
  <si>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</si>
  <si>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</si>
  <si>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</si>
  <si>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</si>
  <si>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</si>
  <si>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</si>
  <si>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</si>
  <si>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</si>
  <si>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</si>
  <si>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</si>
  <si>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</si>
  <si>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</si>
  <si>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</si>
  <si>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</si>
  <si>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</si>
  <si>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</si>
  <si>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</si>
  <si>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</si>
  <si>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</si>
  <si>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</si>
  <si>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</si>
  <si>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</si>
  <si>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</si>
  <si>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</si>
  <si>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</si>
  <si>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</si>
  <si>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</si>
  <si>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</si>
  <si>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</si>
  <si>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</si>
  <si>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</si>
  <si>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</si>
  <si>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</si>
  <si>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</si>
  <si>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</si>
  <si>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</si>
  <si>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</si>
  <si>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</si>
  <si>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</si>
  <si>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</si>
  <si>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</si>
  <si>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</si>
  <si>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</si>
  <si>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</si>
  <si>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</si>
  <si>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</si>
  <si>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</si>
  <si>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</si>
  <si>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</si>
  <si>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</si>
  <si>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</si>
  <si>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</si>
  <si>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</si>
  <si>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</si>
  <si>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</si>
  <si>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</si>
  <si>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</si>
  <si>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</si>
  <si>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</si>
  <si>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</si>
  <si>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</si>
  <si>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</si>
  <si>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</si>
  <si>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</si>
  <si>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</si>
  <si>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</si>
  <si>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</si>
  <si>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</si>
  <si>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</si>
  <si>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</si>
  <si>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</si>
  <si>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</si>
  <si>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</si>
  <si>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</si>
  <si>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</si>
  <si>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</si>
  <si>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</si>
  <si>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</si>
  <si>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</si>
  <si>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</si>
  <si>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</si>
  <si>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</si>
  <si>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</si>
  <si>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</si>
  <si>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</si>
  <si>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</si>
  <si>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</si>
  <si>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</si>
  <si>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</si>
  <si>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</si>
  <si>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</si>
  <si>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</si>
  <si>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</si>
  <si>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</si>
  <si>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</si>
  <si>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</si>
  <si>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</si>
  <si>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</si>
  <si>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</si>
  <si>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</si>
  <si>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</si>
  <si>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</si>
  <si>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</si>
  <si>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</si>
  <si>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</si>
  <si>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</si>
  <si>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</si>
  <si>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</si>
  <si>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</si>
  <si>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</si>
  <si>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</si>
  <si>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</si>
  <si>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</si>
  <si>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</si>
  <si>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</si>
  <si>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</si>
  <si>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</si>
  <si>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</si>
  <si>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</si>
  <si>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</si>
  <si>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</si>
  <si>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</si>
  <si>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</si>
  <si>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</si>
  <si>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</si>
  <si>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</si>
  <si>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</si>
  <si>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</si>
  <si>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</si>
  <si>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</si>
  <si>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</si>
  <si>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</si>
  <si>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</si>
  <si>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</si>
  <si>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</si>
  <si>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</si>
  <si>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</si>
  <si>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</si>
  <si>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</si>
  <si>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</si>
  <si>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</si>
  <si>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</si>
  <si>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</si>
  <si>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</si>
  <si>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</si>
  <si>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</si>
  <si>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</si>
  <si>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</si>
  <si>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</si>
  <si>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</si>
  <si>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</si>
  <si>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</si>
  <si>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</si>
  <si>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</si>
  <si>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</si>
  <si>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</si>
  <si>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</si>
  <si>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</si>
  <si>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</si>
  <si>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</si>
  <si>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</si>
  <si>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</si>
  <si>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</si>
  <si>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</si>
  <si>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</si>
  <si>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</si>
  <si>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</si>
  <si>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</si>
  <si>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</si>
  <si>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</si>
  <si>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</si>
  <si>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</si>
  <si>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</si>
  <si>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</si>
  <si>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</si>
  <si>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</si>
  <si>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</si>
  <si>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</si>
  <si>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</si>
  <si>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</si>
  <si>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</si>
  <si>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</si>
  <si>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</si>
  <si>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</si>
  <si>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</si>
  <si>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</si>
  <si>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</si>
  <si>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</si>
  <si>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</si>
  <si>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</si>
  <si>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</si>
  <si>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</si>
  <si>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</si>
  <si>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</si>
  <si>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</si>
  <si>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</si>
  <si>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</si>
  <si>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</si>
  <si>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</si>
  <si>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</si>
  <si>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</si>
  <si>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</si>
  <si>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</si>
  <si>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</si>
  <si>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</si>
  <si>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</si>
  <si>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</si>
  <si>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</si>
  <si>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</si>
  <si>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</si>
  <si>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</si>
  <si>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</si>
  <si>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</si>
  <si>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</si>
  <si>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</si>
  <si>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</si>
  <si>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</si>
  <si>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</si>
  <si>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</si>
  <si>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</si>
  <si>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</si>
  <si>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</si>
  <si>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</si>
  <si>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</si>
  <si>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</si>
  <si>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</si>
  <si>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</si>
  <si>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</si>
  <si>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</si>
  <si>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</si>
  <si>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</si>
  <si>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</si>
  <si>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</si>
  <si>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</si>
  <si>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</si>
  <si>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</si>
  <si>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</si>
  <si>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</si>
  <si>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</si>
  <si>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</si>
  <si>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</si>
  <si>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</si>
  <si>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</si>
  <si>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</si>
  <si>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</si>
  <si>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</si>
  <si>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</si>
  <si>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</si>
  <si>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</si>
  <si>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</si>
  <si>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</si>
  <si>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</si>
  <si>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</si>
  <si>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</si>
  <si>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</si>
  <si>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</si>
  <si>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</si>
  <si>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</si>
  <si>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</si>
  <si>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</si>
  <si>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</si>
  <si>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</si>
  <si>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</si>
  <si>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</si>
  <si>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</si>
  <si>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</si>
  <si>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</si>
  <si>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</si>
  <si>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</si>
  <si>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</si>
  <si>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</si>
  <si>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</si>
  <si>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</si>
  <si>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</si>
  <si>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</si>
  <si>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</si>
  <si>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</si>
  <si>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</si>
  <si>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</si>
  <si>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</si>
  <si>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</si>
  <si>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</si>
  <si>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</si>
  <si>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</si>
  <si>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</si>
  <si>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</si>
  <si>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</si>
  <si>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</si>
  <si>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</si>
  <si>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</si>
  <si>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</si>
  <si>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</si>
  <si>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</si>
  <si>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</si>
  <si>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</si>
  <si>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</si>
  <si>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</si>
  <si>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</si>
  <si>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</si>
  <si>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</si>
  <si>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</si>
  <si>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</si>
  <si>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</si>
  <si>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</si>
  <si>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</si>
  <si>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</si>
  <si>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</si>
  <si>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</si>
  <si>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</si>
  <si>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</si>
  <si>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</si>
  <si>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</si>
  <si>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</si>
  <si>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</si>
  <si>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</si>
  <si>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</si>
  <si>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</si>
  <si>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</si>
  <si>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</si>
  <si>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</si>
  <si>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</si>
  <si>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</si>
  <si>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</si>
  <si>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</si>
  <si>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</si>
  <si>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</si>
  <si>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</si>
  <si>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</si>
  <si>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</si>
  <si>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</si>
  <si>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</si>
  <si>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</si>
  <si>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</si>
  <si>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</si>
  <si>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</si>
  <si>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</si>
  <si>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</si>
  <si>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</si>
  <si>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</si>
  <si>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</si>
  <si>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</si>
  <si>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</si>
  <si>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</si>
  <si>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</si>
  <si>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</si>
  <si>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</si>
  <si>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</si>
  <si>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</si>
  <si>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</si>
  <si>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</si>
  <si>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</si>
  <si>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</si>
  <si>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</si>
  <si>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</si>
  <si>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</si>
  <si>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</si>
  <si>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</si>
  <si>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</si>
  <si>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</si>
  <si>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</si>
  <si>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</si>
  <si>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</si>
  <si>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</si>
  <si>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</si>
  <si>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</si>
  <si>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</si>
  <si>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</si>
  <si>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</si>
  <si>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</si>
  <si>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</si>
  <si>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</si>
  <si>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</si>
  <si>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</si>
  <si>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</si>
  <si>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</si>
  <si>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</si>
  <si>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</si>
  <si>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</si>
  <si>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</si>
  <si>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</si>
  <si>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</si>
  <si>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</si>
  <si>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</si>
  <si>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</si>
  <si>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</si>
  <si>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</si>
  <si>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</si>
  <si>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</si>
  <si>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</si>
  <si>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</si>
  <si>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</si>
  <si>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</si>
  <si>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</si>
  <si>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</si>
  <si>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</si>
  <si>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</si>
  <si>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</si>
  <si>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</si>
  <si>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</si>
  <si>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</si>
  <si>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</si>
  <si>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</si>
  <si>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</si>
  <si>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</si>
  <si>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</si>
  <si>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</si>
  <si>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</si>
  <si>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</si>
  <si>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</si>
  <si>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</si>
  <si>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</si>
  <si>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</si>
  <si>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</si>
  <si>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</si>
  <si>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</si>
  <si>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</si>
  <si>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</si>
  <si>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</si>
  <si>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</si>
  <si>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</si>
  <si>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</si>
  <si>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</si>
  <si>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</si>
  <si>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</si>
  <si>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</si>
  <si>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</si>
  <si>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</si>
  <si>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</si>
  <si>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</si>
  <si>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</si>
  <si>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</si>
  <si>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</si>
  <si>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</si>
  <si>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</si>
  <si>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</si>
  <si>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</si>
  <si>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</si>
  <si>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</si>
  <si>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</si>
  <si>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</si>
  <si>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</si>
  <si>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</si>
  <si>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</si>
  <si>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</si>
  <si>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</si>
  <si>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</si>
  <si>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</si>
  <si>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</si>
  <si>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</si>
  <si>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</si>
  <si>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</si>
  <si>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</si>
  <si>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</si>
  <si>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</si>
  <si>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</si>
  <si>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</si>
  <si>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</si>
  <si>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</si>
  <si>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</si>
  <si>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</si>
  <si>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</si>
  <si>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</si>
  <si>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</si>
  <si>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</si>
  <si>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</si>
  <si>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</si>
  <si>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</si>
  <si>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</si>
  <si>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</si>
  <si>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</si>
  <si>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</si>
  <si>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</si>
  <si>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</si>
  <si>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</si>
  <si>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</si>
  <si>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</si>
  <si>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</si>
  <si>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</si>
  <si>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</si>
  <si>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</si>
  <si>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</si>
  <si>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</si>
  <si>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</si>
  <si>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</si>
  <si>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</si>
  <si>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</si>
  <si>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</si>
  <si>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</si>
  <si>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</si>
  <si>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</si>
  <si>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</si>
  <si>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</si>
  <si>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</si>
  <si>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</si>
  <si>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</si>
  <si>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</si>
  <si>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</si>
  <si>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</si>
  <si>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</si>
  <si>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</si>
  <si>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</si>
  <si>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</si>
  <si>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</si>
  <si>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</si>
  <si>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</si>
  <si>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</si>
  <si>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</si>
  <si>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</si>
  <si>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</si>
  <si>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</si>
  <si>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</si>
  <si>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</si>
  <si>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</si>
  <si>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</si>
  <si>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</si>
  <si>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</si>
  <si>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</si>
  <si>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</si>
  <si>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</si>
  <si>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</si>
  <si>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</si>
  <si>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</si>
  <si>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</si>
  <si>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</si>
  <si>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</si>
  <si>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</si>
  <si>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</si>
  <si>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</si>
  <si>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</si>
  <si>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</si>
  <si>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</si>
  <si>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</si>
  <si>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</si>
  <si>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</si>
  <si>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</si>
  <si>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</si>
  <si>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</si>
  <si>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</si>
  <si>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</si>
  <si>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</si>
  <si>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</si>
  <si>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</si>
  <si>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</si>
  <si>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</si>
  <si>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</si>
  <si>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</si>
  <si>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</si>
  <si>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</si>
  <si>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</si>
  <si>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</si>
  <si>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</si>
  <si>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</si>
  <si>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</si>
  <si>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</si>
  <si>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</si>
  <si>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</si>
  <si>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</si>
  <si>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</si>
  <si>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</si>
  <si>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</si>
  <si>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</si>
  <si>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</si>
  <si>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</si>
  <si>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</si>
  <si>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</si>
  <si>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</si>
  <si>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</si>
  <si>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</si>
  <si>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</si>
  <si>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</si>
  <si>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</si>
  <si>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</si>
  <si>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</si>
  <si>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</si>
  <si>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</si>
  <si>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</si>
  <si>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</si>
  <si>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</si>
  <si>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</si>
  <si>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</si>
  <si>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</si>
  <si>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</si>
  <si>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</si>
  <si>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</si>
  <si>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</si>
  <si>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</si>
  <si>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</si>
  <si>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</si>
  <si>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</si>
  <si>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</si>
  <si>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</si>
  <si>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</si>
  <si>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</si>
  <si>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</si>
  <si>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</si>
  <si>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</si>
  <si>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</si>
  <si>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</si>
  <si>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</si>
  <si>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</si>
  <si>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</si>
  <si>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</si>
  <si>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</si>
  <si>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</si>
  <si>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</si>
  <si>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</si>
  <si>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</si>
  <si>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</si>
  <si>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</si>
  <si>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</si>
  <si>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</si>
  <si>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</si>
  <si>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</si>
  <si>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</si>
  <si>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</si>
  <si>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</si>
  <si>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</si>
  <si>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</si>
  <si>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</si>
  <si>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</si>
  <si>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</si>
  <si>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</si>
  <si>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</si>
  <si>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</si>
  <si>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</si>
  <si>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</si>
  <si>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</si>
  <si>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</si>
  <si>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</si>
  <si>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</si>
  <si>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</si>
  <si>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</si>
  <si>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</si>
  <si>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</si>
  <si>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</si>
  <si>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</si>
  <si>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</si>
  <si>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</si>
  <si>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</si>
  <si>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</si>
  <si>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</si>
  <si>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</si>
  <si>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</si>
  <si>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</si>
  <si>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</si>
  <si>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</si>
  <si>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</si>
  <si>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</si>
  <si>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</si>
  <si>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</si>
  <si>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</si>
  <si>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</si>
  <si>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</si>
  <si>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</si>
  <si>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</si>
  <si>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</si>
  <si>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</si>
  <si>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</si>
  <si>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</si>
  <si>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</si>
  <si>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</si>
  <si>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</si>
  <si>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</si>
  <si>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</si>
  <si>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</si>
  <si>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</si>
  <si>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</si>
  <si>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</si>
  <si>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</si>
  <si>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</si>
  <si>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</si>
  <si>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</si>
  <si>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</si>
  <si>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</si>
  <si>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</si>
  <si>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</si>
  <si>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</si>
  <si>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</si>
  <si>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</si>
  <si>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</si>
  <si>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</si>
  <si>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</si>
  <si>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</si>
  <si>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</si>
  <si>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</si>
  <si>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</si>
  <si>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</si>
  <si>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</si>
  <si>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</si>
  <si>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</si>
  <si>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</si>
  <si>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</si>
  <si>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</si>
  <si>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</si>
  <si>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</si>
  <si>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</si>
  <si>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</si>
  <si>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</si>
  <si>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</si>
  <si>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</si>
  <si>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</si>
  <si>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</si>
  <si>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</si>
  <si>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</si>
  <si>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</si>
  <si>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</si>
  <si>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</si>
  <si>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</si>
  <si>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</si>
  <si>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</si>
  <si>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</si>
  <si>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</si>
  <si>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</si>
  <si>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</si>
  <si>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</si>
  <si>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</si>
  <si>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</si>
  <si>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</si>
  <si>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</si>
  <si>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</si>
  <si>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</si>
  <si>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</si>
  <si>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</si>
  <si>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</si>
  <si>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</si>
  <si>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</si>
  <si>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</si>
  <si>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</si>
  <si>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</si>
  <si>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</si>
  <si>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</si>
  <si>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</si>
  <si>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</si>
  <si>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</si>
  <si>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</si>
  <si>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</si>
  <si>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</si>
  <si>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</si>
  <si>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</si>
  <si>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</si>
  <si>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</si>
  <si>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</si>
  <si>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</si>
  <si>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</si>
  <si>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</si>
  <si>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</si>
  <si>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</si>
  <si>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</si>
  <si>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</si>
  <si>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</si>
  <si>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</si>
  <si>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</si>
  <si>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</si>
  <si>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</si>
  <si>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</si>
  <si>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</si>
  <si>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</si>
  <si>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</si>
  <si>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</si>
  <si>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</si>
  <si>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</si>
  <si>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</si>
  <si>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</si>
  <si>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</si>
  <si>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</si>
  <si>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</si>
  <si>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</si>
  <si>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</si>
  <si>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</si>
  <si>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</si>
  <si>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</si>
  <si>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</si>
  <si>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</si>
  <si>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</si>
  <si>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</si>
  <si>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</si>
  <si>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</si>
  <si>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</si>
  <si>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</si>
  <si>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</si>
  <si>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</si>
  <si>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</si>
  <si>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</si>
  <si>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</si>
  <si>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</si>
  <si>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</si>
  <si>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</si>
  <si>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</si>
  <si>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</si>
  <si>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</si>
  <si>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</si>
  <si>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</si>
  <si>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</si>
  <si>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</si>
  <si>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</si>
  <si>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</si>
  <si>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</si>
  <si>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</si>
  <si>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</si>
  <si>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</si>
  <si>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</si>
  <si>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</si>
  <si>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</si>
  <si>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</si>
  <si>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</si>
  <si>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</si>
  <si>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</si>
  <si>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</si>
  <si>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</si>
  <si>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</si>
  <si>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</si>
  <si>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</si>
  <si>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</si>
  <si>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</si>
  <si>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</si>
  <si>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</si>
  <si>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</si>
  <si>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</si>
  <si>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</si>
  <si>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</si>
  <si>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</si>
  <si>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</si>
  <si>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</si>
  <si>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</si>
  <si>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</si>
  <si>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</si>
  <si>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</si>
  <si>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</si>
  <si>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</si>
  <si>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</si>
  <si>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</si>
  <si>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</si>
  <si>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</si>
  <si>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</si>
  <si>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</si>
  <si>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</si>
  <si>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</si>
  <si>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</si>
  <si>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</si>
  <si>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</si>
  <si>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</si>
  <si>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</si>
  <si>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</si>
  <si>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</si>
  <si>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</si>
  <si>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</si>
  <si>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</si>
  <si>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</si>
  <si>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</si>
  <si>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</si>
  <si>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</si>
  <si>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</si>
  <si>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</si>
  <si>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</si>
  <si>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</si>
  <si>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</si>
  <si>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</si>
  <si>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</si>
  <si>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</si>
  <si>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</si>
  <si>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</si>
  <si>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</si>
  <si>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</si>
  <si>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</si>
  <si>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</si>
  <si>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</si>
  <si>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</si>
  <si>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</si>
  <si>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</si>
  <si>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</si>
  <si>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</si>
  <si>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</si>
  <si>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</si>
  <si>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</si>
  <si>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</si>
  <si>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</si>
  <si>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</si>
  <si>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</si>
  <si>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</si>
  <si>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</si>
  <si>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</si>
  <si>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</si>
  <si>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</si>
  <si>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</si>
  <si>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</si>
  <si>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</si>
  <si>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</si>
  <si>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</si>
  <si>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</si>
  <si>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Sub-Category</t>
  </si>
  <si>
    <t>Count of state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</si>
  <si>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</si>
  <si>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</si>
  <si>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</si>
  <si>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</si>
  <si>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</si>
  <si>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</si>
  <si>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</si>
  <si>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</si>
  <si>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</si>
  <si>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</si>
  <si>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</si>
  <si>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</si>
  <si>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</si>
  <si>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</si>
  <si>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</si>
  <si>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</si>
  <si>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</si>
  <si>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</si>
  <si>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</si>
  <si>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</si>
  <si>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</si>
  <si>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</si>
  <si>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</si>
  <si>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</si>
  <si>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</si>
  <si>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</si>
  <si>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</si>
  <si>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</si>
  <si>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</si>
  <si>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</si>
  <si>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</si>
  <si>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</si>
  <si>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</si>
  <si>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</si>
  <si>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</si>
  <si>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</si>
  <si>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</si>
  <si>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</si>
  <si>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FALSE</t>
  </si>
  <si>
    <t>TRUE</t>
  </si>
  <si>
    <t>Count of staff_pick</t>
  </si>
  <si>
    <t>(Multiple Items)</t>
  </si>
  <si>
    <t>Max of Percent funded</t>
  </si>
  <si>
    <t>Staff Pick Formated</t>
  </si>
  <si>
    <t>Staff Pick Numbers</t>
  </si>
  <si>
    <t>State Count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</si>
  <si>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</si>
  <si>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</si>
  <si>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</si>
  <si>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</si>
  <si>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</si>
  <si>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</si>
  <si>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</si>
  <si>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</si>
  <si>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</si>
  <si>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</si>
  <si>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</si>
  <si>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</si>
  <si>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</si>
  <si>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</si>
  <si>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</si>
  <si>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</si>
  <si>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</si>
  <si>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</si>
  <si>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</si>
  <si>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</si>
  <si>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</si>
  <si>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</si>
  <si>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</si>
  <si>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</si>
  <si>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</si>
  <si>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USD Standardised goal</t>
  </si>
  <si>
    <t>Conversion rate</t>
  </si>
  <si>
    <t>USD Standardised pledge</t>
  </si>
  <si>
    <t>tech</t>
  </si>
  <si>
    <t>Music</t>
  </si>
  <si>
    <t>Theatre</t>
  </si>
  <si>
    <t>Food&amp;Video</t>
  </si>
  <si>
    <t>Sum of USD Standardised goal</t>
  </si>
  <si>
    <t>Total Sum of USD Standardised goal</t>
  </si>
  <si>
    <t>Total Sum of USD Standardised pledge</t>
  </si>
  <si>
    <t>Sum of USD Standardised pledge</t>
  </si>
  <si>
    <t>2009</t>
  </si>
  <si>
    <t>2010</t>
  </si>
  <si>
    <t>2011</t>
  </si>
  <si>
    <t>2012</t>
  </si>
  <si>
    <t>2013</t>
  </si>
  <si>
    <t>2014</t>
  </si>
  <si>
    <t>2015</t>
  </si>
  <si>
    <t>2016</t>
  </si>
  <si>
    <t>Plays</t>
  </si>
  <si>
    <t>Category</t>
  </si>
  <si>
    <t>All Countries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</si>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</sst>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64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5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Border="1"/>
    <xf numFmtId="0" fontId="4" fillId="0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E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2-4CD7-A261-38B71D757A3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7D-45FA-8A89-A97B575404A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7D-45FA-8A89-A97B575404A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7D-45FA-8A89-A97B57540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6456"/>
        <c:axId val="526248696"/>
      </c:barChart>
      <c:catAx>
        <c:axId val="526246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8696"/>
        <c:crosses val="autoZero"/>
        <c:auto val="1"/>
        <c:lblAlgn val="ctr"/>
        <c:lblOffset val="100"/>
        <c:noMultiLvlLbl val="0"/>
      </c:catAx>
      <c:valAx>
        <c:axId val="5262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1-4726-84F3-959261FD6DA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68-4BA6-AAD7-1A5226FF3C3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68-4BA6-AAD7-1A5226FF3C3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68-4BA6-AAD7-1A5226FF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4856"/>
        <c:axId val="526246776"/>
      </c:barChart>
      <c:catAx>
        <c:axId val="52624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776"/>
        <c:crosses val="autoZero"/>
        <c:auto val="1"/>
        <c:lblAlgn val="ctr"/>
        <c:lblOffset val="100"/>
        <c:noMultiLvlLbl val="0"/>
      </c:catAx>
      <c:valAx>
        <c:axId val="5262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Excel.xlsx]Time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Trend</a:t>
            </a:r>
            <a:endParaRPr lang="en-US"/>
          </a:p>
        </c:rich>
      </c:tx>
      <c:layout>
        <c:manualLayout>
          <c:xMode val="edge"/>
          <c:yMode val="edge"/>
          <c:x val="0.41622164653660715"/>
          <c:y val="0.14384731034834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Trend'!$B$4:$B$5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3-4C9D-9F6C-1C82E1B80AFE}"/>
            </c:ext>
          </c:extLst>
        </c:ser>
        <c:ser>
          <c:idx val="1"/>
          <c:order val="1"/>
          <c:tx>
            <c:strRef>
              <c:f>'Time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4-466A-BC3A-968709B24BF1}"/>
            </c:ext>
          </c:extLst>
        </c:ser>
        <c:ser>
          <c:idx val="2"/>
          <c:order val="2"/>
          <c:tx>
            <c:strRef>
              <c:f>'Time Trend'!$D$4:$D$5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4-466A-BC3A-968709B2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330808"/>
        <c:axId val="504329848"/>
      </c:lineChart>
      <c:catAx>
        <c:axId val="504330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29848"/>
        <c:crosses val="autoZero"/>
        <c:auto val="1"/>
        <c:lblAlgn val="ctr"/>
        <c:lblOffset val="100"/>
        <c:noMultiLvlLbl val="0"/>
      </c:catAx>
      <c:valAx>
        <c:axId val="5043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0-4700-AB1A-2BCFA3AB6F9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0-4700-AB1A-2BCFA3AB6F9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40-4700-AB1A-2BCFA3AB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338488"/>
        <c:axId val="504340408"/>
      </c:lineChart>
      <c:catAx>
        <c:axId val="5043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40408"/>
        <c:crosses val="autoZero"/>
        <c:auto val="1"/>
        <c:lblAlgn val="ctr"/>
        <c:lblOffset val="100"/>
        <c:noMultiLvlLbl val="0"/>
      </c:catAx>
      <c:valAx>
        <c:axId val="50434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Excel.xlsx]Most funded Campaign!PivotTable5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Funded</a:t>
            </a:r>
            <a:r>
              <a:rPr lang="en-US" baseline="0"/>
              <a:t> Campaign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'Most funded Campaign'!$B$3:$B$4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funded Campaign'!$A$5:$A$7</c:f>
              <c:strCache>
                <c:ptCount val="2"/>
                <c:pt idx="0">
                  <c:v>hardware</c:v>
                </c:pt>
                <c:pt idx="1">
                  <c:v>tabletop games</c:v>
                </c:pt>
              </c:strCache>
            </c:strRef>
          </c:cat>
          <c:val>
            <c:numRef>
              <c:f>'Most funded Campaign'!$B$5:$B$7</c:f>
              <c:numCache>
                <c:formatCode>General</c:formatCode>
                <c:ptCount val="2"/>
                <c:pt idx="0">
                  <c:v>2260300</c:v>
                </c:pt>
                <c:pt idx="1">
                  <c:v>930250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0B-46DA-A60A-E4090565E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94232"/>
        <c:axId val="93797752"/>
      </c:barChart>
      <c:catAx>
        <c:axId val="93794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752"/>
        <c:crosses val="autoZero"/>
        <c:auto val="1"/>
        <c:lblAlgn val="ctr"/>
        <c:lblOffset val="100"/>
        <c:noMultiLvlLbl val="0"/>
      </c:catAx>
      <c:valAx>
        <c:axId val="937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Excel.xlsx]Staff Pick!PivotTable6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Staff Pick</a:t>
            </a:r>
          </a:p>
        </c:rich>
      </c:tx>
      <c:layout>
        <c:manualLayout>
          <c:xMode val="edge"/>
          <c:yMode val="edge"/>
          <c:x val="0.39125402211752819"/>
          <c:y val="4.1594376974064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Pick'!$B$5:$B$6</c:f>
              <c:numCache>
                <c:formatCode>General</c:formatCode>
                <c:ptCount val="1"/>
                <c:pt idx="0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3-414F-9BE5-EC1DC3B6100A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Pick'!$C$5:$C$6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3-414F-9BE5-EC1DC3B6100A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3-414F-9BE5-EC1DC3B6100A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Pick'!$E$5:$E$6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E3-414F-9BE5-EC1DC3B61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1040976"/>
        <c:axId val="831039696"/>
        <c:axId val="0"/>
      </c:bar3DChart>
      <c:catAx>
        <c:axId val="83104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9696"/>
        <c:crosses val="autoZero"/>
        <c:auto val="1"/>
        <c:lblAlgn val="ctr"/>
        <c:lblOffset val="100"/>
        <c:noMultiLvlLbl val="0"/>
      </c:catAx>
      <c:valAx>
        <c:axId val="8310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Staff pick</a:t>
                </a:r>
              </a:p>
            </c:rich>
          </c:tx>
          <c:layout>
            <c:manualLayout>
              <c:xMode val="edge"/>
              <c:yMode val="edge"/>
              <c:x val="2.3799953876058381E-2"/>
              <c:y val="0.42797027225410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Excel.xlsx]Max Backers on proj!PivotTable12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'Max Backers on proj'!$B$5:$B$7</c:f>
              <c:strCache>
                <c:ptCount val="1"/>
                <c:pt idx="0">
                  <c:v>successful - Sum of USD Standardised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Backers on proj'!$A$8:$A$11</c:f>
              <c:strCache>
                <c:ptCount val="3"/>
                <c:pt idx="0">
                  <c:v>hardware</c:v>
                </c:pt>
                <c:pt idx="1">
                  <c:v>radio &amp; podcasts</c:v>
                </c:pt>
                <c:pt idx="2">
                  <c:v>tabletop games</c:v>
                </c:pt>
              </c:strCache>
            </c:strRef>
          </c:cat>
          <c:val>
            <c:numRef>
              <c:f>'Max Backers on proj'!$B$8:$B$11</c:f>
              <c:numCache>
                <c:formatCode>General</c:formatCode>
                <c:ptCount val="3"/>
                <c:pt idx="0">
                  <c:v>811961</c:v>
                </c:pt>
                <c:pt idx="1">
                  <c:v>50000</c:v>
                </c:pt>
                <c:pt idx="2">
                  <c:v>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D87-BDF6-42F5B80FAED1}"/>
            </c:ext>
          </c:extLst>
        </c:ser>
        <c:ser>
          <c:idx val="1"/>
          <c:order val="1"/>
          <c:tx>
            <c:strRef>
              <c:f>'Max Backers on proj'!$C$5:$C$7</c:f>
              <c:strCache>
                <c:ptCount val="1"/>
                <c:pt idx="0">
                  <c:v>successful - Sum of USD Standardised pledge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'Max Backers on proj'!$A$8:$A$11</c:f>
              <c:strCache>
                <c:ptCount val="3"/>
                <c:pt idx="0">
                  <c:v>hardware</c:v>
                </c:pt>
                <c:pt idx="1">
                  <c:v>radio &amp; podcasts</c:v>
                </c:pt>
                <c:pt idx="2">
                  <c:v>tabletop games</c:v>
                </c:pt>
              </c:strCache>
            </c:strRef>
          </c:cat>
          <c:val>
            <c:numRef>
              <c:f>'Max Backers on proj'!$C$8:$C$11</c:f>
              <c:numCache>
                <c:formatCode>General</c:formatCode>
                <c:ptCount val="3"/>
                <c:pt idx="0">
                  <c:v>4920108.43</c:v>
                </c:pt>
                <c:pt idx="1">
                  <c:v>590807.11</c:v>
                </c:pt>
                <c:pt idx="2">
                  <c:v>285309.33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BF-4D87-BDF6-42F5B80F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796408"/>
        <c:axId val="795802488"/>
      </c:barChart>
      <c:catAx>
        <c:axId val="79579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2488"/>
        <c:crosses val="autoZero"/>
        <c:auto val="1"/>
        <c:lblAlgn val="ctr"/>
        <c:lblOffset val="100"/>
        <c:noMultiLvlLbl val="0"/>
      </c:catAx>
      <c:valAx>
        <c:axId val="79580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9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Excel.xlsx]Max Backers on proj!PivotTable12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</a:t>
            </a:r>
            <a:r>
              <a:rPr lang="en-US" baseline="0"/>
              <a:t> Number of Backers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'Max Backers on proj'!$B$5:$B$7</c:f>
              <c:strCache>
                <c:ptCount val="1"/>
                <c:pt idx="0">
                  <c:v>successful - Sum of USD Standardised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Backers on proj'!$A$8:$A$11</c:f>
              <c:strCache>
                <c:ptCount val="3"/>
                <c:pt idx="0">
                  <c:v>hardware</c:v>
                </c:pt>
                <c:pt idx="1">
                  <c:v>radio &amp; podcasts</c:v>
                </c:pt>
                <c:pt idx="2">
                  <c:v>tabletop games</c:v>
                </c:pt>
              </c:strCache>
            </c:strRef>
          </c:cat>
          <c:val>
            <c:numRef>
              <c:f>'Max Backers on proj'!$B$8:$B$11</c:f>
              <c:numCache>
                <c:formatCode>General</c:formatCode>
                <c:ptCount val="3"/>
                <c:pt idx="0">
                  <c:v>811961</c:v>
                </c:pt>
                <c:pt idx="1">
                  <c:v>50000</c:v>
                </c:pt>
                <c:pt idx="2">
                  <c:v>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C-4C2B-AD89-06DB805D42B9}"/>
            </c:ext>
          </c:extLst>
        </c:ser>
        <c:ser>
          <c:idx val="1"/>
          <c:order val="1"/>
          <c:tx>
            <c:strRef>
              <c:f>'Max Backers on proj'!$C$5:$C$7</c:f>
              <c:strCache>
                <c:ptCount val="1"/>
                <c:pt idx="0">
                  <c:v>successful - Sum of USD Standardised pledge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'Max Backers on proj'!$A$8:$A$11</c:f>
              <c:strCache>
                <c:ptCount val="3"/>
                <c:pt idx="0">
                  <c:v>hardware</c:v>
                </c:pt>
                <c:pt idx="1">
                  <c:v>radio &amp; podcasts</c:v>
                </c:pt>
                <c:pt idx="2">
                  <c:v>tabletop games</c:v>
                </c:pt>
              </c:strCache>
            </c:strRef>
          </c:cat>
          <c:val>
            <c:numRef>
              <c:f>'Max Backers on proj'!$C$8:$C$11</c:f>
              <c:numCache>
                <c:formatCode>General</c:formatCode>
                <c:ptCount val="3"/>
                <c:pt idx="0">
                  <c:v>4920108.43</c:v>
                </c:pt>
                <c:pt idx="1">
                  <c:v>590807.11</c:v>
                </c:pt>
                <c:pt idx="2">
                  <c:v>285309.33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C-4C2B-AD89-06DB805D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026704"/>
        <c:axId val="693027024"/>
      </c:barChart>
      <c:catAx>
        <c:axId val="69302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7024"/>
        <c:crosses val="autoZero"/>
        <c:auto val="1"/>
        <c:lblAlgn val="ctr"/>
        <c:lblOffset val="100"/>
        <c:noMultiLvlLbl val="0"/>
      </c:catAx>
      <c:valAx>
        <c:axId val="6930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 Excel.xlsx]Trend on yearly projects!PivotTable1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Projects Yearly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on yearly projects'!$B$3:$B$4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projects'!$B$5:$B$13</c:f>
              <c:numCache>
                <c:formatCode>General</c:formatCode>
                <c:ptCount val="8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825-B15E-9B4FDF2204C8}"/>
            </c:ext>
          </c:extLst>
        </c:ser>
        <c:ser>
          <c:idx val="1"/>
          <c:order val="1"/>
          <c:tx>
            <c:strRef>
              <c:f>'Trend on yearly projects'!$C$3:$C$4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projects'!$C$5:$C$13</c:f>
              <c:numCache>
                <c:formatCode>General</c:formatCode>
                <c:ptCount val="8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825-B15E-9B4FDF2204C8}"/>
            </c:ext>
          </c:extLst>
        </c:ser>
        <c:ser>
          <c:idx val="2"/>
          <c:order val="2"/>
          <c:tx>
            <c:strRef>
              <c:f>'Trend on yearly projects'!$D$3:$D$4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projects'!$D$5:$D$13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825-B15E-9B4FDF22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000784"/>
        <c:axId val="692998224"/>
      </c:lineChart>
      <c:catAx>
        <c:axId val="69300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98224"/>
        <c:crosses val="autoZero"/>
        <c:auto val="1"/>
        <c:lblAlgn val="ctr"/>
        <c:lblOffset val="100"/>
        <c:noMultiLvlLbl val="0"/>
      </c:catAx>
      <c:valAx>
        <c:axId val="6929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</a:t>
                </a:r>
                <a:r>
                  <a:rPr lang="en-US" baseline="0"/>
                  <a:t> P</a:t>
                </a:r>
                <a:r>
                  <a:rPr lang="en-US"/>
                  <a:t>rojects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0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83820</xdr:rowOff>
    </xdr:from>
    <xdr:to>
      <xdr:col>27</xdr:col>
      <xdr:colOff>114300</xdr:colOff>
      <xdr:row>26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49170-8544-4A35-8C9F-97F2682C7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30480</xdr:rowOff>
    </xdr:from>
    <xdr:to>
      <xdr:col>16</xdr:col>
      <xdr:colOff>426720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ED9D7-A14C-467A-AFF3-064D56606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137160</xdr:rowOff>
    </xdr:from>
    <xdr:to>
      <xdr:col>15</xdr:col>
      <xdr:colOff>129540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02ED9-57DC-4D16-89D7-26892134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60960</xdr:colOff>
      <xdr:row>16</xdr:row>
      <xdr:rowOff>83820</xdr:rowOff>
    </xdr:from>
    <xdr:to>
      <xdr:col>21</xdr:col>
      <xdr:colOff>475947</xdr:colOff>
      <xdr:row>33</xdr:row>
      <xdr:rowOff>120669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C2FCB3-923F-41C4-887D-ACA29DFAB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4900" y="3009900"/>
          <a:ext cx="5291787" cy="3145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13</xdr:row>
      <xdr:rowOff>15240</xdr:rowOff>
    </xdr:from>
    <xdr:to>
      <xdr:col>7</xdr:col>
      <xdr:colOff>53340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56703-C214-4B58-A259-BF3AC12CD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121920</xdr:rowOff>
    </xdr:from>
    <xdr:to>
      <xdr:col>11</xdr:col>
      <xdr:colOff>502920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A1F6C-F1E6-47FC-9D54-157BE29E5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121920</xdr:rowOff>
    </xdr:from>
    <xdr:to>
      <xdr:col>14</xdr:col>
      <xdr:colOff>556260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4C2-B9DD-48DA-8D30-FC52AB9EB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373380</xdr:colOff>
      <xdr:row>0</xdr:row>
      <xdr:rowOff>22860</xdr:rowOff>
    </xdr:from>
    <xdr:to>
      <xdr:col>26</xdr:col>
      <xdr:colOff>53340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67E5D-F954-482B-9D64-AE7E701E9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1706880</xdr:colOff>
      <xdr:row>12</xdr:row>
      <xdr:rowOff>30480</xdr:rowOff>
    </xdr:from>
    <xdr:to>
      <xdr:col>4</xdr:col>
      <xdr:colOff>2118360</xdr:colOff>
      <xdr:row>27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6B1AB-6B1E-43C4-AB93-5C53E9869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4</xdr:row>
      <xdr:rowOff>30480</xdr:rowOff>
    </xdr:from>
    <xdr:to>
      <xdr:col>9</xdr:col>
      <xdr:colOff>22860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C1FDA-E3ED-4E24-A5A3-3B5B959B6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660854398149" createdVersion="6" refreshedVersion="6" minRefreshableVersion="3" recordCount="4114" xr:uid="{99301E29-3C23-40AC-9A31-4754F0683A6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75482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93051539352" createdVersion="6" refreshedVersion="6" minRefreshableVersion="3" recordCount="4114" xr:uid="{9E887FAF-90DC-43EB-8987-36AE20EB376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2T22:00:00" maxDate="2015-07-22T22:00:00" count="2">
        <d v="2015-07-22T22:00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4.578332638892" createdVersion="6" refreshedVersion="6" minRefreshableVersion="3" recordCount="4115" xr:uid="{1CCB0815-238B-4D71-BAEE-96448E21B949}">
  <cacheSource type="worksheet">
    <worksheetSource ref="A1:T1048576" sheet="Ori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9.970221412033" createdVersion="6" refreshedVersion="6" minRefreshableVersion="3" recordCount="4122" xr:uid="{4B2C5D43-922A-4DC3-B037-C4309528C5A9}">
  <cacheSource type="worksheet">
    <worksheetSource ref="A1:Z1048576" sheet="Original Data"/>
  </cacheSource>
  <cacheFields count="2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ntainsMixedTypes="1" containsNumber="1" containsInteger="1" minValue="2" maxValue="2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7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Staff Pick Formated" numFmtId="0">
      <sharedItems containsBlank="1"/>
    </cacheField>
    <cacheField name="Staff Pick Numbers" numFmtId="0">
      <sharedItems containsString="0" containsBlank="1" containsNumber="1" containsInteger="1" minValue="1" maxValue="2"/>
    </cacheField>
    <cacheField name="State Count" numFmtId="0">
      <sharedItems containsString="0" containsBlank="1" containsNumber="1" containsInteger="1" minValue="1" maxValue="4"/>
    </cacheField>
    <cacheField name="Conversion rate" numFmtId="0">
      <sharedItems containsString="0" containsBlank="1" containsNumber="1" minValue="4.9000000000000002E-2" maxValue="1.28"/>
    </cacheField>
    <cacheField name="USD Standardised goal" numFmtId="0">
      <sharedItems containsString="0" containsBlank="1" containsNumber="1" minValue="1" maxValue="100000000" count="698">
        <n v="8500"/>
        <n v="10275"/>
        <n v="640"/>
        <n v="10000"/>
        <n v="44000"/>
        <n v="3999"/>
        <n v="8000"/>
        <n v="9000"/>
        <n v="3500"/>
        <n v="500"/>
        <n v="3000"/>
        <n v="5000"/>
        <n v="30000"/>
        <n v="4320"/>
        <n v="2260"/>
        <n v="12000"/>
        <n v="1920"/>
        <n v="850"/>
        <n v="2000"/>
        <n v="18500"/>
        <n v="350"/>
        <n v="35000"/>
        <n v="600"/>
        <n v="1250"/>
        <n v="13600.000000000002"/>
        <n v="3840"/>
        <n v="4000"/>
        <n v="13"/>
        <n v="28450"/>
        <n v="5250"/>
        <n v="2600"/>
        <n v="1000"/>
        <n v="6000"/>
        <n v="22000"/>
        <n v="2500"/>
        <n v="32000"/>
        <n v="14000"/>
        <n v="6048"/>
        <n v="2560"/>
        <n v="768"/>
        <n v="11000"/>
        <n v="8600"/>
        <n v="10240"/>
        <n v="15000"/>
        <n v="20000"/>
        <n v="5760"/>
        <n v="1200"/>
        <n v="5320"/>
        <n v="1800"/>
        <n v="2200"/>
        <n v="900"/>
        <n v="565"/>
        <n v="300"/>
        <n v="400"/>
        <n v="56.499999999999993"/>
        <n v="1664"/>
        <n v="750"/>
        <n v="256"/>
        <n v="6779.9999999999991"/>
        <n v="3800"/>
        <n v="320"/>
        <n v="1500"/>
        <n v="3200"/>
        <n v="7500"/>
        <n v="1300"/>
        <n v="2520"/>
        <n v="450"/>
        <n v="4500"/>
        <n v="3250"/>
        <n v="9100"/>
        <n v="100000000"/>
        <n v="55000"/>
        <n v="380"/>
        <n v="25000"/>
        <n v="100000"/>
        <n v="80000"/>
        <n v="71764"/>
        <n v="8250"/>
        <n v="150000"/>
        <n v="200000"/>
        <n v="3960"/>
        <n v="5700"/>
        <n v="8960"/>
        <n v="50000"/>
        <n v="130000"/>
        <n v="180000"/>
        <n v="380000"/>
        <n v="1350000"/>
        <n v="26600"/>
        <n v="2995"/>
        <n v="500000"/>
        <n v="2800"/>
        <n v="2000000"/>
        <n v="120000"/>
        <n v="21760"/>
        <n v="110000"/>
        <n v="95000"/>
        <n v="1420.8"/>
        <n v="25600"/>
        <n v="565000"/>
        <n v="1536"/>
        <n v="4381.4400000000005"/>
        <n v="16000"/>
        <n v="1140"/>
        <n v="4800"/>
        <n v="3600"/>
        <n v="1000000"/>
        <n v="1280"/>
        <n v="4480"/>
        <n v="650"/>
        <n v="216000"/>
        <n v="12700"/>
        <n v="10640"/>
        <n v="36000"/>
        <n v="6300"/>
        <n v="12500"/>
        <n v="5632"/>
        <n v="1500000"/>
        <n v="4320000"/>
        <n v="200"/>
        <n v="37120"/>
        <n v="28000"/>
        <n v="3389.9999999999995"/>
        <n v="5120"/>
        <n v="350000"/>
        <n v="26000"/>
        <n v="720"/>
        <n v="36400"/>
        <n v="13000"/>
        <n v="85000"/>
        <n v="24000"/>
        <n v="75000"/>
        <n v="12608"/>
        <n v="72000"/>
        <n v="2300"/>
        <n v="65000"/>
        <n v="27000"/>
        <n v="17000"/>
        <n v="5500"/>
        <n v="45000"/>
        <n v="18000"/>
        <n v="40000"/>
        <n v="19200"/>
        <n v="126000"/>
        <n v="3400"/>
        <n v="11400"/>
        <n v="39549.999999999993"/>
        <n v="5400"/>
        <n v="33500"/>
        <n v="14500"/>
        <n v="11260"/>
        <n v="38420"/>
        <n v="58425"/>
        <n v="24200"/>
        <n v="9665"/>
        <n v="8925"/>
        <n v="7000"/>
        <n v="38000"/>
        <n v="6500"/>
        <n v="384"/>
        <n v="3136"/>
        <n v="2280"/>
        <n v="999"/>
        <n v="68000"/>
        <n v="5310.9999999999991"/>
        <n v="12444"/>
        <n v="2820"/>
        <n v="760"/>
        <n v="12800"/>
        <n v="1064"/>
        <n v="10500"/>
        <n v="22400"/>
        <n v="3300"/>
        <n v="512"/>
        <n v="7600"/>
        <n v="60000"/>
        <n v="38400"/>
        <n v="94875"/>
        <n v="8888"/>
        <n v="15200"/>
        <n v="39000"/>
        <n v="704"/>
        <n v="1141.3"/>
        <n v="7680"/>
        <n v="800"/>
        <n v="220000"/>
        <n v="102400"/>
        <n v="48583.68"/>
        <n v="396000"/>
        <n v="74997"/>
        <n v="1100000"/>
        <n v="65108"/>
        <n v="8320"/>
        <n v="24500"/>
        <n v="6400"/>
        <n v="97000"/>
        <n v="7175"/>
        <n v="12001"/>
        <n v="1150"/>
        <n v="912"/>
        <n v="3405"/>
        <n v="4224"/>
        <n v="250000"/>
        <n v="15840"/>
        <n v="56499.999999999993"/>
        <n v="9600"/>
        <n v="34200"/>
        <n v="3870"/>
        <n v="169499.99999999997"/>
        <n v="240000"/>
        <n v="76000"/>
        <n v="54000"/>
        <n v="20339.999999999996"/>
        <n v="16660"/>
        <n v="1900"/>
        <n v="88888"/>
        <n v="14310.4"/>
        <n v="67800"/>
        <n v="160000"/>
        <n v="11520"/>
        <n v="22800"/>
        <n v="10169.999999999998"/>
        <n v="70000"/>
        <n v="5649.9999999999991"/>
        <n v="250"/>
        <n v="998.4"/>
        <n v="13803"/>
        <n v="90399.999999999985"/>
        <n v="11299.999999999998"/>
        <n v="350.20000000000005"/>
        <n v="2500000"/>
        <n v="19000"/>
        <n v="49500"/>
        <n v="144000"/>
        <n v="11999"/>
        <n v="22599.999999999996"/>
        <n v="128000"/>
        <n v="225999.99999999997"/>
        <n v="79.099999999999994"/>
        <n v="1520"/>
        <n v="28888"/>
        <n v="101699.99999999999"/>
        <n v="29000"/>
        <n v="57000"/>
        <n v="320000"/>
        <n v="4900"/>
        <n v="197749.99999999997"/>
        <n v="16950"/>
        <n v="29440"/>
        <n v="41800"/>
        <n v="112999.99999999999"/>
        <n v="87040"/>
        <n v="51200"/>
        <n v="48500"/>
        <n v="28249.999999999996"/>
        <n v="27500"/>
        <n v="8200"/>
        <n v="51.2"/>
        <n v="6460"/>
        <n v="47000"/>
        <n v="1400"/>
        <n v="550"/>
        <n v="2220"/>
        <n v="2987"/>
        <n v="7909.9999999999991"/>
        <n v="4444"/>
        <n v="700"/>
        <n v="171.5"/>
        <n v="5491.2"/>
        <n v="3040"/>
        <n v="17500"/>
        <n v="4811.5200000000004"/>
        <n v="1700"/>
        <n v="2750"/>
        <n v="3420"/>
        <n v="17482"/>
        <n v="1600"/>
        <n v="1408"/>
        <n v="10"/>
        <n v="27800"/>
        <n v="1450"/>
        <n v="282.5"/>
        <n v="1355.9999999999998"/>
        <n v="64000"/>
        <n v="8800"/>
        <n v="4034.56"/>
        <n v="2100"/>
        <n v="3780"/>
        <n v="3750"/>
        <n v="2900"/>
        <n v="4992"/>
        <n v="9500"/>
        <n v="4520"/>
        <n v="49000"/>
        <n v="300000"/>
        <n v="7777"/>
        <n v="55650"/>
        <n v="83600"/>
        <n v="1470"/>
        <n v="108000"/>
        <n v="3050.9999999999995"/>
        <n v="19017.79"/>
        <n v="117767.46999999999"/>
        <n v="33900"/>
        <n v="45600"/>
        <n v="114000"/>
        <n v="894700"/>
        <n v="9999"/>
        <n v="4581.5"/>
        <n v="115250"/>
        <n v="1178"/>
        <n v="7501"/>
        <n v="1100"/>
        <n v="1699.8400000000001"/>
        <n v="4600"/>
        <n v="50"/>
        <n v="4336"/>
        <n v="199"/>
        <n v="90000"/>
        <n v="2160"/>
        <n v="12"/>
        <n v="29379.999999999996"/>
        <n v="9359.2799999999988"/>
        <n v="228"/>
        <n v="76800"/>
        <n v="900000"/>
        <n v="88000"/>
        <n v="1130"/>
        <n v="3240"/>
        <n v="4096"/>
        <n v="28800"/>
        <n v="4734.7"/>
        <n v="9300"/>
        <n v="6750"/>
        <n v="5200"/>
        <n v="125000"/>
        <n v="28160"/>
        <n v="8750"/>
        <n v="2700"/>
        <n v="128"/>
        <n v="21000"/>
        <n v="14124.999999999998"/>
        <n v="18560"/>
        <n v="3402.2400000000002"/>
        <n v="16300"/>
        <n v="14689.999999999998"/>
        <n v="1016.9999999999999"/>
        <n v="18871"/>
        <n v="26500"/>
        <n v="16350"/>
        <n v="2816"/>
        <n v="19800"/>
        <n v="7534"/>
        <n v="911"/>
        <n v="6700"/>
        <n v="4940"/>
        <n v="18800"/>
        <n v="12516"/>
        <n v="2176"/>
        <n v="1088"/>
        <n v="11500"/>
        <n v="7424"/>
        <n v="50820"/>
        <n v="44800"/>
        <n v="48000"/>
        <n v="10115"/>
        <n v="133000"/>
        <n v="1680"/>
        <n v="5875"/>
        <n v="660"/>
        <n v="32360"/>
        <n v="6999"/>
        <n v="4736"/>
        <n v="25"/>
        <n v="1672"/>
        <n v="9040"/>
        <n v="4400"/>
        <n v="448"/>
        <n v="13559.999999999998"/>
        <n v="110"/>
        <n v="21600"/>
        <n v="12300"/>
        <n v="2071"/>
        <n v="230400"/>
        <n v="5593.4999999999991"/>
        <n v="146900"/>
        <n v="18950"/>
        <n v="1977.4999999999998"/>
        <n v="5550"/>
        <n v="25000000"/>
        <n v="44250"/>
        <n v="10800"/>
        <n v="2400"/>
        <n v="39520"/>
        <n v="4237.5"/>
        <n v="18080"/>
        <n v="19774.999999999996"/>
        <n v="20480"/>
        <n v="37500"/>
        <n v="43500"/>
        <n v="330"/>
        <n v="23000"/>
        <n v="2350"/>
        <n v="2250"/>
        <n v="20"/>
        <n v="960"/>
        <n v="4300"/>
        <n v="14400"/>
        <n v="15488"/>
        <n v="6840"/>
        <n v="1897"/>
        <n v="3333"/>
        <n v="1750"/>
        <n v="516"/>
        <n v="17920"/>
        <n v="4160"/>
        <n v="6900"/>
        <n v="90.399999999999991"/>
        <n v="8927"/>
        <n v="3954.9999999999995"/>
        <n v="5105"/>
        <n v="5050"/>
        <n v="16500"/>
        <n v="6214.9999999999991"/>
        <n v="3265"/>
        <n v="2880"/>
        <n v="7040"/>
        <n v="11356.499999999998"/>
        <n v="100"/>
        <n v="14080"/>
        <n v="1080"/>
        <n v="5376"/>
        <n v="32500"/>
        <n v="5423.9999999999991"/>
        <n v="2147"/>
        <n v="33000"/>
        <n v="31639.999999999996"/>
        <n v="24320"/>
        <n v="59212.800000000003"/>
        <n v="15500"/>
        <n v="25424.999999999996"/>
        <n v="2660"/>
        <n v="11200"/>
        <n v="15360"/>
        <n v="6650"/>
        <n v="5555.55"/>
        <n v="140800"/>
        <n v="6080"/>
        <n v="201.6"/>
        <n v="60"/>
        <n v="3350"/>
        <n v="4575"/>
        <n v="9072"/>
        <n v="451"/>
        <n v="6350"/>
        <n v="126720"/>
        <n v="96049.999999999985"/>
        <n v="28900.000000000004"/>
        <n v="61440"/>
        <n v="666"/>
        <n v="50700"/>
        <n v="125"/>
        <n v="2550"/>
        <n v="42000"/>
        <n v="7700"/>
        <n v="100795.99999999999"/>
        <n v="400000"/>
        <n v="198000"/>
        <n v="23400"/>
        <n v="2048"/>
        <n v="133800"/>
        <n v="39680"/>
        <n v="62149.999999999993"/>
        <n v="1570.79"/>
        <n v="7200"/>
        <n v="73450"/>
        <n v="41943.040000000001"/>
        <n v="78000"/>
        <n v="1385"/>
        <n v="70560"/>
        <n v="3276.8"/>
        <n v="261962"/>
        <n v="633.6"/>
        <n v="141250"/>
        <n v="71500"/>
        <n v="229120"/>
        <n v="3920"/>
        <n v="35840"/>
        <n v="11864.999999999998"/>
        <n v="35500"/>
        <n v="390000"/>
        <n v="372625"/>
        <n v="56000"/>
        <n v="2824.9999999999995"/>
        <n v="150"/>
        <n v="153"/>
        <n v="4200"/>
        <n v="3955.68"/>
        <n v="140.80000000000001"/>
        <n v="5"/>
        <n v="420"/>
        <n v="14820"/>
        <n v="26880"/>
        <n v="16640"/>
        <n v="8012"/>
        <n v="9880"/>
        <n v="1"/>
        <n v="3950"/>
        <n v="614.4"/>
        <n v="825"/>
        <n v="832"/>
        <n v="4589"/>
        <n v="9800"/>
        <n v="6450"/>
        <n v="1964.47"/>
        <n v="11929.409999999998"/>
        <n v="52239"/>
        <n v="12852.000000000002"/>
        <n v="34560"/>
        <n v="152"/>
        <n v="175000"/>
        <n v="93500"/>
        <n v="86350"/>
        <n v="6800.0000000000009"/>
        <n v="37000"/>
        <n v="367200"/>
        <n v="124000"/>
        <n v="1430"/>
        <n v="16870"/>
        <n v="16800"/>
        <n v="88920"/>
        <n v="8360"/>
        <n v="42850"/>
        <n v="121600"/>
        <n v="203399.99999999997"/>
        <n v="13680"/>
        <n v="2009.6000000000001"/>
        <n v="3675"/>
        <n v="745"/>
        <n v="1152"/>
        <n v="30400"/>
        <n v="9041"/>
        <n v="22765"/>
        <n v="12429.999999999998"/>
        <n v="2561.2800000000002"/>
        <n v="46800"/>
        <n v="1694.9999999999998"/>
        <n v="169.49999999999997"/>
        <n v="839"/>
        <n v="1440"/>
        <n v="1070"/>
        <n v="930"/>
        <n v="8740"/>
        <n v="347"/>
        <n v="280000"/>
        <n v="51000"/>
        <n v="98000"/>
        <n v="27999.360000000001"/>
        <n v="1596"/>
        <n v="19500"/>
        <n v="9040000"/>
        <n v="36160"/>
        <n v="49400"/>
        <n v="1.52"/>
        <n v="3841.9999999999995"/>
        <n v="1960"/>
        <n v="5004.8"/>
        <n v="3159.04"/>
        <n v="5999"/>
        <n v="1999"/>
        <n v="3274"/>
        <n v="39400"/>
        <n v="1024"/>
        <n v="19980"/>
        <n v="402.8"/>
        <n v="64"/>
        <n v="360"/>
        <n v="190"/>
        <n v="12160"/>
        <n v="646"/>
        <n v="621.49999999999989"/>
        <n v="5084.9999999999991"/>
        <n v="7220"/>
        <n v="1862"/>
        <n v="180"/>
        <n v="2888"/>
        <n v="14440"/>
        <n v="2368"/>
        <n v="570"/>
        <n v="2232"/>
        <n v="152000"/>
        <n v="5000000"/>
        <n v="7900"/>
        <n v="30000000"/>
        <n v="89.600000000000009"/>
        <n v="116000"/>
        <n v="3072"/>
        <n v="1350"/>
        <n v="7214"/>
        <n v="10600"/>
        <n v="338.99999999999994"/>
        <n v="4746"/>
        <n v="896"/>
        <n v="8300"/>
        <n v="252000"/>
        <n v="5440"/>
        <n v="2800000"/>
        <n v="16720"/>
        <n v="1333666"/>
        <n v="4059"/>
        <n v="225000"/>
        <n v="14920"/>
        <n v="48725"/>
        <n v="4100"/>
        <n v="5845"/>
        <n v="109225"/>
        <n v="1468999.9999999998"/>
        <n v="800000"/>
        <n v="777"/>
        <n v="2450"/>
        <n v="3520"/>
        <n v="6050"/>
        <n v="3000000"/>
        <n v="3100"/>
        <n v="3584"/>
        <n v="7503.3600000000006"/>
        <n v="12200"/>
        <n v="2304"/>
        <n v="5800"/>
        <n v="31000"/>
        <n v="4999"/>
        <n v="129.28"/>
        <n v="3060"/>
        <n v="9492"/>
        <n v="11737"/>
        <n v="1050"/>
        <n v="3871"/>
        <n v="4288"/>
        <n v="2240"/>
        <n v="6570"/>
        <n v="7750"/>
        <n v="3712"/>
        <n v="3107.4999999999995"/>
        <n v="192"/>
        <n v="216"/>
        <n v="978"/>
        <n v="1650"/>
        <n v="1551"/>
        <n v="1254"/>
        <n v="1785.6000000000001"/>
        <n v="2112"/>
        <n v="513"/>
        <n v="989.44"/>
        <n v="2711.9999999999995"/>
        <n v="2432"/>
        <n v="403.2"/>
        <n v="836"/>
        <n v="2508.8000000000002"/>
        <n v="947.2"/>
        <n v="17100"/>
        <n v="2508"/>
        <n v="790.99999999999989"/>
        <n v="288"/>
        <n v="700.59999999999991"/>
        <n v="281.60000000000002"/>
        <n v="426.24"/>
        <n v="2827"/>
        <n v="5504"/>
        <n v="960.49999999999989"/>
        <n v="4544"/>
        <n v="22500"/>
        <n v="1.28"/>
        <n v="1833.88"/>
        <n v="13111"/>
        <n v="421.6"/>
        <n v="375000"/>
        <n v="1700.0000000000002"/>
        <n v="14720"/>
        <n v="2885"/>
        <n v="3255"/>
        <n v="17600"/>
        <n v="1792"/>
        <n v="2825"/>
        <n v="678"/>
        <n v="11140"/>
        <n v="2470.4"/>
        <n v="736"/>
        <n v="30592"/>
        <n v="13500"/>
        <n v="5600"/>
        <n v="8880"/>
        <n v="525"/>
        <n v="3495"/>
        <n v="980"/>
        <n v="2224"/>
        <n v="270"/>
        <n v="1617"/>
        <m/>
      </sharedItems>
    </cacheField>
    <cacheField name="USD Standardised pledge" numFmtId="0">
      <sharedItems containsString="0" containsBlank="1" containsNumber="1" minValue="0" maxValue="2344134.67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x v="0"/>
    <x v="0"/>
    <x v="0"/>
    <x v="0"/>
    <x v="0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x v="0"/>
    <x v="1"/>
    <x v="0"/>
    <x v="0"/>
    <x v="1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x v="0"/>
    <x v="2"/>
    <x v="0"/>
    <x v="0"/>
    <x v="2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x v="0"/>
    <x v="3"/>
    <x v="0"/>
    <x v="0"/>
    <x v="3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x v="0"/>
    <x v="4"/>
    <x v="0"/>
    <x v="0"/>
    <x v="4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x v="0"/>
    <x v="5"/>
    <x v="0"/>
    <x v="0"/>
    <x v="5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x v="0"/>
    <x v="6"/>
    <x v="0"/>
    <x v="0"/>
    <x v="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x v="0"/>
    <x v="7"/>
    <x v="0"/>
    <x v="0"/>
    <x v="7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x v="8"/>
    <x v="8"/>
    <x v="0"/>
    <x v="8"/>
    <x v="0"/>
    <x v="0"/>
    <x v="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x v="0"/>
    <x v="9"/>
    <x v="0"/>
    <x v="0"/>
    <x v="9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x v="0"/>
    <x v="10"/>
    <x v="0"/>
    <x v="0"/>
    <x v="10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x v="0"/>
    <x v="11"/>
    <x v="0"/>
    <x v="0"/>
    <x v="1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x v="0"/>
    <x v="12"/>
    <x v="0"/>
    <x v="0"/>
    <x v="12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x v="0"/>
    <x v="13"/>
    <x v="0"/>
    <x v="0"/>
    <x v="13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x v="14"/>
    <x v="14"/>
    <x v="0"/>
    <x v="14"/>
    <x v="0"/>
    <x v="0"/>
    <x v="1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x v="0"/>
    <x v="15"/>
    <x v="0"/>
    <x v="0"/>
    <x v="15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x v="0"/>
    <x v="16"/>
    <x v="0"/>
    <x v="0"/>
    <x v="1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x v="0"/>
    <x v="17"/>
    <x v="0"/>
    <x v="0"/>
    <x v="1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x v="0"/>
    <x v="18"/>
    <x v="0"/>
    <x v="0"/>
    <x v="18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x v="0"/>
    <x v="19"/>
    <x v="0"/>
    <x v="0"/>
    <x v="19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x v="0"/>
    <x v="20"/>
    <x v="0"/>
    <x v="0"/>
    <x v="2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x v="0"/>
    <x v="21"/>
    <x v="0"/>
    <x v="0"/>
    <x v="21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x v="0"/>
    <x v="22"/>
    <x v="0"/>
    <x v="0"/>
    <x v="22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x v="0"/>
    <x v="23"/>
    <x v="0"/>
    <x v="0"/>
    <x v="23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x v="0"/>
    <x v="24"/>
    <x v="0"/>
    <x v="0"/>
    <x v="24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x v="0"/>
    <x v="25"/>
    <x v="0"/>
    <x v="0"/>
    <x v="25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x v="0"/>
    <x v="10"/>
    <x v="0"/>
    <x v="0"/>
    <x v="26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x v="0"/>
    <x v="3"/>
    <x v="0"/>
    <x v="0"/>
    <x v="27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x v="0"/>
    <x v="26"/>
    <x v="0"/>
    <x v="0"/>
    <x v="28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x v="0"/>
    <x v="27"/>
    <x v="0"/>
    <x v="0"/>
    <x v="29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x v="0"/>
    <x v="28"/>
    <x v="0"/>
    <x v="0"/>
    <x v="30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x v="0"/>
    <x v="29"/>
    <x v="0"/>
    <x v="0"/>
    <x v="3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x v="0"/>
    <x v="30"/>
    <x v="0"/>
    <x v="0"/>
    <x v="32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x v="0"/>
    <x v="31"/>
    <x v="0"/>
    <x v="0"/>
    <x v="33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x v="0"/>
    <x v="32"/>
    <x v="0"/>
    <x v="0"/>
    <x v="34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x v="0"/>
    <x v="33"/>
    <x v="0"/>
    <x v="0"/>
    <x v="3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x v="36"/>
    <x v="36"/>
    <x v="0"/>
    <x v="34"/>
    <x v="0"/>
    <x v="0"/>
    <x v="36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x v="0"/>
    <x v="35"/>
    <x v="0"/>
    <x v="0"/>
    <x v="37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x v="0"/>
    <x v="36"/>
    <x v="0"/>
    <x v="0"/>
    <x v="38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x v="0"/>
    <x v="37"/>
    <x v="0"/>
    <x v="0"/>
    <x v="3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x v="0"/>
    <x v="38"/>
    <x v="0"/>
    <x v="0"/>
    <x v="40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x v="0"/>
    <x v="10"/>
    <x v="0"/>
    <x v="0"/>
    <x v="3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x v="0"/>
    <x v="39"/>
    <x v="0"/>
    <x v="0"/>
    <x v="41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x v="0"/>
    <x v="40"/>
    <x v="0"/>
    <x v="0"/>
    <x v="42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x v="0"/>
    <x v="41"/>
    <x v="0"/>
    <x v="0"/>
    <x v="3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x v="0"/>
    <x v="42"/>
    <x v="0"/>
    <x v="0"/>
    <x v="43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x v="0"/>
    <x v="43"/>
    <x v="0"/>
    <x v="0"/>
    <x v="4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x v="0"/>
    <x v="16"/>
    <x v="0"/>
    <x v="0"/>
    <x v="45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x v="0"/>
    <x v="44"/>
    <x v="0"/>
    <x v="0"/>
    <x v="46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x v="49"/>
    <x v="49"/>
    <x v="0"/>
    <x v="45"/>
    <x v="0"/>
    <x v="0"/>
    <x v="3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x v="0"/>
    <x v="19"/>
    <x v="0"/>
    <x v="0"/>
    <x v="3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x v="0"/>
    <x v="46"/>
    <x v="0"/>
    <x v="0"/>
    <x v="47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x v="0"/>
    <x v="47"/>
    <x v="0"/>
    <x v="0"/>
    <x v="48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x v="0"/>
    <x v="27"/>
    <x v="0"/>
    <x v="0"/>
    <x v="49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x v="0"/>
    <x v="47"/>
    <x v="0"/>
    <x v="0"/>
    <x v="50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x v="0"/>
    <x v="48"/>
    <x v="0"/>
    <x v="0"/>
    <x v="5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x v="0"/>
    <x v="49"/>
    <x v="0"/>
    <x v="0"/>
    <x v="52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x v="0"/>
    <x v="50"/>
    <x v="0"/>
    <x v="0"/>
    <x v="53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x v="0"/>
    <x v="11"/>
    <x v="0"/>
    <x v="0"/>
    <x v="54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x v="0"/>
    <x v="51"/>
    <x v="0"/>
    <x v="0"/>
    <x v="55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x v="0"/>
    <x v="52"/>
    <x v="0"/>
    <x v="1"/>
    <x v="56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x v="0"/>
    <x v="23"/>
    <x v="0"/>
    <x v="1"/>
    <x v="57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x v="0"/>
    <x v="53"/>
    <x v="0"/>
    <x v="1"/>
    <x v="58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x v="0"/>
    <x v="31"/>
    <x v="0"/>
    <x v="1"/>
    <x v="5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x v="0"/>
    <x v="54"/>
    <x v="0"/>
    <x v="1"/>
    <x v="60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x v="0"/>
    <x v="7"/>
    <x v="0"/>
    <x v="1"/>
    <x v="6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x v="0"/>
    <x v="55"/>
    <x v="0"/>
    <x v="1"/>
    <x v="62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x v="0"/>
    <x v="9"/>
    <x v="0"/>
    <x v="1"/>
    <x v="63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x v="0"/>
    <x v="17"/>
    <x v="0"/>
    <x v="1"/>
    <x v="64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x v="0"/>
    <x v="56"/>
    <x v="0"/>
    <x v="1"/>
    <x v="65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x v="0"/>
    <x v="57"/>
    <x v="0"/>
    <x v="1"/>
    <x v="66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x v="0"/>
    <x v="58"/>
    <x v="0"/>
    <x v="1"/>
    <x v="67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x v="0"/>
    <x v="14"/>
    <x v="0"/>
    <x v="1"/>
    <x v="6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x v="0"/>
    <x v="59"/>
    <x v="0"/>
    <x v="1"/>
    <x v="3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x v="0"/>
    <x v="60"/>
    <x v="0"/>
    <x v="1"/>
    <x v="6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x v="0"/>
    <x v="5"/>
    <x v="0"/>
    <x v="1"/>
    <x v="70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x v="0"/>
    <x v="41"/>
    <x v="0"/>
    <x v="1"/>
    <x v="71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x v="0"/>
    <x v="55"/>
    <x v="0"/>
    <x v="1"/>
    <x v="72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x v="0"/>
    <x v="2"/>
    <x v="0"/>
    <x v="1"/>
    <x v="73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x v="0"/>
    <x v="14"/>
    <x v="0"/>
    <x v="1"/>
    <x v="74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x v="0"/>
    <x v="5"/>
    <x v="0"/>
    <x v="1"/>
    <x v="7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x v="0"/>
    <x v="33"/>
    <x v="0"/>
    <x v="1"/>
    <x v="76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x v="0"/>
    <x v="61"/>
    <x v="0"/>
    <x v="1"/>
    <x v="77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x v="0"/>
    <x v="62"/>
    <x v="0"/>
    <x v="1"/>
    <x v="78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x v="0"/>
    <x v="63"/>
    <x v="0"/>
    <x v="1"/>
    <x v="3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x v="0"/>
    <x v="64"/>
    <x v="0"/>
    <x v="1"/>
    <x v="7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x v="0"/>
    <x v="57"/>
    <x v="0"/>
    <x v="1"/>
    <x v="80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x v="0"/>
    <x v="20"/>
    <x v="0"/>
    <x v="1"/>
    <x v="8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x v="0"/>
    <x v="65"/>
    <x v="0"/>
    <x v="1"/>
    <x v="8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x v="0"/>
    <x v="66"/>
    <x v="0"/>
    <x v="1"/>
    <x v="83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x v="0"/>
    <x v="38"/>
    <x v="0"/>
    <x v="1"/>
    <x v="8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x v="0"/>
    <x v="67"/>
    <x v="0"/>
    <x v="1"/>
    <x v="43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x v="0"/>
    <x v="68"/>
    <x v="0"/>
    <x v="1"/>
    <x v="8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x v="0"/>
    <x v="41"/>
    <x v="0"/>
    <x v="1"/>
    <x v="8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x v="0"/>
    <x v="8"/>
    <x v="0"/>
    <x v="1"/>
    <x v="87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x v="0"/>
    <x v="64"/>
    <x v="0"/>
    <x v="1"/>
    <x v="88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x v="0"/>
    <x v="69"/>
    <x v="0"/>
    <x v="1"/>
    <x v="89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x v="0"/>
    <x v="22"/>
    <x v="0"/>
    <x v="1"/>
    <x v="90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x v="0"/>
    <x v="65"/>
    <x v="0"/>
    <x v="1"/>
    <x v="90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x v="0"/>
    <x v="70"/>
    <x v="0"/>
    <x v="1"/>
    <x v="91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x v="0"/>
    <x v="55"/>
    <x v="0"/>
    <x v="1"/>
    <x v="3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x v="0"/>
    <x v="2"/>
    <x v="0"/>
    <x v="1"/>
    <x v="3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x v="0"/>
    <x v="71"/>
    <x v="0"/>
    <x v="1"/>
    <x v="92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x v="0"/>
    <x v="72"/>
    <x v="0"/>
    <x v="1"/>
    <x v="93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x v="104"/>
    <x v="104"/>
    <x v="0"/>
    <x v="73"/>
    <x v="0"/>
    <x v="1"/>
    <x v="43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x v="0"/>
    <x v="65"/>
    <x v="0"/>
    <x v="1"/>
    <x v="94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x v="106"/>
    <x v="106"/>
    <x v="0"/>
    <x v="74"/>
    <x v="0"/>
    <x v="1"/>
    <x v="10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x v="0"/>
    <x v="50"/>
    <x v="0"/>
    <x v="1"/>
    <x v="95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x v="0"/>
    <x v="5"/>
    <x v="0"/>
    <x v="1"/>
    <x v="9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x v="0"/>
    <x v="5"/>
    <x v="0"/>
    <x v="1"/>
    <x v="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x v="0"/>
    <x v="55"/>
    <x v="0"/>
    <x v="1"/>
    <x v="98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x v="0"/>
    <x v="28"/>
    <x v="0"/>
    <x v="1"/>
    <x v="99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x v="0"/>
    <x v="75"/>
    <x v="0"/>
    <x v="1"/>
    <x v="87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x v="0"/>
    <x v="76"/>
    <x v="0"/>
    <x v="1"/>
    <x v="100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x v="0"/>
    <x v="2"/>
    <x v="0"/>
    <x v="1"/>
    <x v="101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x v="115"/>
    <x v="115"/>
    <x v="0"/>
    <x v="19"/>
    <x v="0"/>
    <x v="1"/>
    <x v="102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x v="0"/>
    <x v="7"/>
    <x v="0"/>
    <x v="1"/>
    <x v="103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x v="0"/>
    <x v="74"/>
    <x v="0"/>
    <x v="1"/>
    <x v="104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x v="0"/>
    <x v="70"/>
    <x v="0"/>
    <x v="1"/>
    <x v="105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x v="0"/>
    <x v="77"/>
    <x v="0"/>
    <x v="1"/>
    <x v="106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x v="0"/>
    <x v="29"/>
    <x v="1"/>
    <x v="2"/>
    <x v="107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x v="0"/>
    <x v="29"/>
    <x v="1"/>
    <x v="2"/>
    <x v="108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x v="0"/>
    <x v="78"/>
    <x v="1"/>
    <x v="2"/>
    <x v="109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x v="0"/>
    <x v="79"/>
    <x v="1"/>
    <x v="2"/>
    <x v="11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x v="0"/>
    <x v="78"/>
    <x v="1"/>
    <x v="2"/>
    <x v="109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x v="0"/>
    <x v="79"/>
    <x v="1"/>
    <x v="2"/>
    <x v="11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x v="0"/>
    <x v="62"/>
    <x v="1"/>
    <x v="2"/>
    <x v="11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x v="0"/>
    <x v="80"/>
    <x v="1"/>
    <x v="2"/>
    <x v="113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x v="128"/>
    <x v="128"/>
    <x v="0"/>
    <x v="79"/>
    <x v="1"/>
    <x v="2"/>
    <x v="114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x v="0"/>
    <x v="78"/>
    <x v="1"/>
    <x v="2"/>
    <x v="109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x v="0"/>
    <x v="78"/>
    <x v="1"/>
    <x v="2"/>
    <x v="109"/>
    <e v="#DIV/0!"/>
    <x v="0"/>
    <x v="2"/>
    <x v="130"/>
    <x v="130"/>
  </r>
  <r>
    <n v="131"/>
    <s v="I (Canceled)"/>
    <s v="I"/>
    <x v="38"/>
    <n v="0"/>
    <x v="1"/>
    <x v="0"/>
    <s v="USD"/>
    <x v="131"/>
    <x v="131"/>
    <x v="0"/>
    <x v="78"/>
    <x v="1"/>
    <x v="2"/>
    <x v="109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x v="0"/>
    <x v="75"/>
    <x v="1"/>
    <x v="2"/>
    <x v="115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x v="0"/>
    <x v="78"/>
    <x v="1"/>
    <x v="2"/>
    <x v="109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x v="134"/>
    <x v="134"/>
    <x v="0"/>
    <x v="78"/>
    <x v="1"/>
    <x v="2"/>
    <x v="109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x v="0"/>
    <x v="81"/>
    <x v="1"/>
    <x v="2"/>
    <x v="116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x v="0"/>
    <x v="78"/>
    <x v="1"/>
    <x v="2"/>
    <x v="109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x v="0"/>
    <x v="78"/>
    <x v="1"/>
    <x v="2"/>
    <x v="109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x v="0"/>
    <x v="6"/>
    <x v="1"/>
    <x v="2"/>
    <x v="117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x v="0"/>
    <x v="29"/>
    <x v="1"/>
    <x v="2"/>
    <x v="3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x v="0"/>
    <x v="78"/>
    <x v="1"/>
    <x v="2"/>
    <x v="109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x v="0"/>
    <x v="33"/>
    <x v="1"/>
    <x v="2"/>
    <x v="118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x v="0"/>
    <x v="29"/>
    <x v="1"/>
    <x v="2"/>
    <x v="119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x v="0"/>
    <x v="78"/>
    <x v="1"/>
    <x v="2"/>
    <x v="109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x v="0"/>
    <x v="77"/>
    <x v="1"/>
    <x v="2"/>
    <x v="120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x v="0"/>
    <x v="82"/>
    <x v="1"/>
    <x v="2"/>
    <x v="12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x v="0"/>
    <x v="83"/>
    <x v="1"/>
    <x v="2"/>
    <x v="122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x v="147"/>
    <x v="147"/>
    <x v="0"/>
    <x v="78"/>
    <x v="1"/>
    <x v="2"/>
    <x v="109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x v="0"/>
    <x v="84"/>
    <x v="1"/>
    <x v="2"/>
    <x v="123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x v="0"/>
    <x v="79"/>
    <x v="1"/>
    <x v="2"/>
    <x v="124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x v="0"/>
    <x v="85"/>
    <x v="1"/>
    <x v="2"/>
    <x v="125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x v="0"/>
    <x v="81"/>
    <x v="1"/>
    <x v="2"/>
    <x v="126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x v="0"/>
    <x v="84"/>
    <x v="1"/>
    <x v="2"/>
    <x v="127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x v="0"/>
    <x v="73"/>
    <x v="1"/>
    <x v="2"/>
    <x v="128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x v="0"/>
    <x v="83"/>
    <x v="1"/>
    <x v="2"/>
    <x v="129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x v="0"/>
    <x v="80"/>
    <x v="1"/>
    <x v="2"/>
    <x v="13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x v="0"/>
    <x v="41"/>
    <x v="1"/>
    <x v="2"/>
    <x v="131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x v="0"/>
    <x v="84"/>
    <x v="1"/>
    <x v="2"/>
    <x v="132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x v="0"/>
    <x v="78"/>
    <x v="1"/>
    <x v="2"/>
    <x v="109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x v="0"/>
    <x v="29"/>
    <x v="1"/>
    <x v="2"/>
    <x v="13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x v="0"/>
    <x v="78"/>
    <x v="1"/>
    <x v="3"/>
    <x v="109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x v="0"/>
    <x v="29"/>
    <x v="1"/>
    <x v="3"/>
    <x v="13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x v="0"/>
    <x v="73"/>
    <x v="1"/>
    <x v="3"/>
    <x v="135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x v="0"/>
    <x v="78"/>
    <x v="1"/>
    <x v="3"/>
    <x v="109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x v="0"/>
    <x v="63"/>
    <x v="1"/>
    <x v="3"/>
    <x v="136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x v="165"/>
    <x v="165"/>
    <x v="0"/>
    <x v="78"/>
    <x v="1"/>
    <x v="3"/>
    <x v="109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x v="0"/>
    <x v="29"/>
    <x v="1"/>
    <x v="3"/>
    <x v="137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x v="0"/>
    <x v="84"/>
    <x v="1"/>
    <x v="3"/>
    <x v="13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x v="0"/>
    <x v="83"/>
    <x v="1"/>
    <x v="3"/>
    <x v="138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x v="0"/>
    <x v="73"/>
    <x v="1"/>
    <x v="3"/>
    <x v="139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x v="0"/>
    <x v="73"/>
    <x v="1"/>
    <x v="3"/>
    <x v="140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x v="0"/>
    <x v="29"/>
    <x v="1"/>
    <x v="3"/>
    <x v="13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x v="0"/>
    <x v="78"/>
    <x v="1"/>
    <x v="3"/>
    <x v="109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x v="0"/>
    <x v="78"/>
    <x v="1"/>
    <x v="3"/>
    <x v="109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x v="0"/>
    <x v="78"/>
    <x v="1"/>
    <x v="3"/>
    <x v="109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x v="0"/>
    <x v="55"/>
    <x v="1"/>
    <x v="3"/>
    <x v="141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x v="0"/>
    <x v="78"/>
    <x v="1"/>
    <x v="3"/>
    <x v="109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x v="0"/>
    <x v="63"/>
    <x v="1"/>
    <x v="3"/>
    <x v="142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x v="0"/>
    <x v="78"/>
    <x v="1"/>
    <x v="3"/>
    <x v="109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x v="0"/>
    <x v="84"/>
    <x v="1"/>
    <x v="3"/>
    <x v="143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x v="0"/>
    <x v="62"/>
    <x v="1"/>
    <x v="3"/>
    <x v="14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x v="0"/>
    <x v="80"/>
    <x v="1"/>
    <x v="3"/>
    <x v="145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x v="0"/>
    <x v="78"/>
    <x v="1"/>
    <x v="3"/>
    <x v="109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x v="183"/>
    <x v="183"/>
    <x v="0"/>
    <x v="8"/>
    <x v="1"/>
    <x v="3"/>
    <x v="14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x v="0"/>
    <x v="84"/>
    <x v="1"/>
    <x v="3"/>
    <x v="147"/>
    <n v="25.5"/>
    <x v="0"/>
    <x v="3"/>
    <x v="184"/>
    <x v="184"/>
  </r>
  <r>
    <n v="185"/>
    <s v="BLANK Short Movie"/>
    <s v="Love has no boundaries!"/>
    <x v="79"/>
    <n v="2200"/>
    <x v="2"/>
    <x v="10"/>
    <s v="NOK"/>
    <x v="185"/>
    <x v="185"/>
    <x v="0"/>
    <x v="73"/>
    <x v="1"/>
    <x v="3"/>
    <x v="148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x v="0"/>
    <x v="78"/>
    <x v="1"/>
    <x v="3"/>
    <x v="109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x v="0"/>
    <x v="81"/>
    <x v="1"/>
    <x v="3"/>
    <x v="149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x v="0"/>
    <x v="78"/>
    <x v="1"/>
    <x v="3"/>
    <x v="109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x v="0"/>
    <x v="81"/>
    <x v="1"/>
    <x v="3"/>
    <x v="150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x v="190"/>
    <x v="190"/>
    <x v="0"/>
    <x v="29"/>
    <x v="1"/>
    <x v="3"/>
    <x v="15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x v="0"/>
    <x v="83"/>
    <x v="1"/>
    <x v="3"/>
    <x v="152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x v="0"/>
    <x v="83"/>
    <x v="1"/>
    <x v="3"/>
    <x v="15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x v="0"/>
    <x v="78"/>
    <x v="1"/>
    <x v="3"/>
    <x v="109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x v="0"/>
    <x v="83"/>
    <x v="1"/>
    <x v="3"/>
    <x v="154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x v="0"/>
    <x v="78"/>
    <x v="1"/>
    <x v="3"/>
    <x v="109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x v="0"/>
    <x v="10"/>
    <x v="1"/>
    <x v="3"/>
    <x v="155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x v="0"/>
    <x v="22"/>
    <x v="1"/>
    <x v="3"/>
    <x v="156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x v="0"/>
    <x v="79"/>
    <x v="1"/>
    <x v="3"/>
    <x v="157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x v="0"/>
    <x v="78"/>
    <x v="1"/>
    <x v="3"/>
    <x v="109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x v="0"/>
    <x v="59"/>
    <x v="1"/>
    <x v="3"/>
    <x v="158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x v="0"/>
    <x v="63"/>
    <x v="1"/>
    <x v="3"/>
    <x v="159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x v="202"/>
    <x v="202"/>
    <x v="0"/>
    <x v="78"/>
    <x v="1"/>
    <x v="3"/>
    <x v="109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x v="0"/>
    <x v="22"/>
    <x v="1"/>
    <x v="3"/>
    <x v="16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x v="0"/>
    <x v="86"/>
    <x v="1"/>
    <x v="3"/>
    <x v="16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x v="0"/>
    <x v="57"/>
    <x v="1"/>
    <x v="3"/>
    <x v="162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x v="0"/>
    <x v="78"/>
    <x v="1"/>
    <x v="3"/>
    <x v="109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x v="0"/>
    <x v="62"/>
    <x v="1"/>
    <x v="3"/>
    <x v="163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x v="0"/>
    <x v="78"/>
    <x v="1"/>
    <x v="3"/>
    <x v="109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x v="0"/>
    <x v="78"/>
    <x v="1"/>
    <x v="3"/>
    <x v="109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x v="0"/>
    <x v="51"/>
    <x v="1"/>
    <x v="3"/>
    <x v="164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x v="0"/>
    <x v="8"/>
    <x v="1"/>
    <x v="3"/>
    <x v="16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x v="0"/>
    <x v="29"/>
    <x v="1"/>
    <x v="3"/>
    <x v="16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x v="0"/>
    <x v="29"/>
    <x v="1"/>
    <x v="3"/>
    <x v="167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x v="0"/>
    <x v="29"/>
    <x v="1"/>
    <x v="3"/>
    <x v="168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x v="0"/>
    <x v="29"/>
    <x v="1"/>
    <x v="3"/>
    <x v="169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x v="0"/>
    <x v="87"/>
    <x v="1"/>
    <x v="3"/>
    <x v="170"/>
    <n v="331.53833333333336"/>
    <x v="0"/>
    <x v="3"/>
    <x v="216"/>
    <x v="216"/>
  </r>
  <r>
    <n v="217"/>
    <s v="Bitch"/>
    <s v="A roadmovie by paw"/>
    <x v="57"/>
    <n v="11943"/>
    <x v="2"/>
    <x v="11"/>
    <s v="SEK"/>
    <x v="217"/>
    <x v="217"/>
    <x v="0"/>
    <x v="44"/>
    <x v="1"/>
    <x v="3"/>
    <x v="171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x v="0"/>
    <x v="29"/>
    <x v="1"/>
    <x v="3"/>
    <x v="17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x v="0"/>
    <x v="88"/>
    <x v="1"/>
    <x v="3"/>
    <x v="17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x v="0"/>
    <x v="83"/>
    <x v="1"/>
    <x v="3"/>
    <x v="174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x v="221"/>
    <x v="221"/>
    <x v="0"/>
    <x v="78"/>
    <x v="1"/>
    <x v="3"/>
    <x v="109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x v="0"/>
    <x v="84"/>
    <x v="1"/>
    <x v="3"/>
    <x v="175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x v="0"/>
    <x v="78"/>
    <x v="1"/>
    <x v="3"/>
    <x v="109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x v="0"/>
    <x v="78"/>
    <x v="1"/>
    <x v="3"/>
    <x v="109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x v="0"/>
    <x v="78"/>
    <x v="1"/>
    <x v="3"/>
    <x v="109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x v="226"/>
    <x v="226"/>
    <x v="0"/>
    <x v="84"/>
    <x v="1"/>
    <x v="3"/>
    <x v="17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x v="0"/>
    <x v="78"/>
    <x v="1"/>
    <x v="3"/>
    <x v="109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x v="228"/>
    <x v="228"/>
    <x v="0"/>
    <x v="78"/>
    <x v="1"/>
    <x v="3"/>
    <x v="109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x v="0"/>
    <x v="78"/>
    <x v="1"/>
    <x v="3"/>
    <x v="109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x v="0"/>
    <x v="84"/>
    <x v="1"/>
    <x v="3"/>
    <x v="177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x v="0"/>
    <x v="78"/>
    <x v="1"/>
    <x v="3"/>
    <x v="109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x v="0"/>
    <x v="63"/>
    <x v="1"/>
    <x v="3"/>
    <x v="178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x v="0"/>
    <x v="78"/>
    <x v="1"/>
    <x v="3"/>
    <x v="109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x v="0"/>
    <x v="81"/>
    <x v="1"/>
    <x v="3"/>
    <x v="179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x v="0"/>
    <x v="78"/>
    <x v="1"/>
    <x v="3"/>
    <x v="109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x v="0"/>
    <x v="78"/>
    <x v="1"/>
    <x v="3"/>
    <x v="109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x v="237"/>
    <x v="237"/>
    <x v="0"/>
    <x v="29"/>
    <x v="1"/>
    <x v="3"/>
    <x v="119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x v="0"/>
    <x v="78"/>
    <x v="1"/>
    <x v="3"/>
    <x v="109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x v="0"/>
    <x v="81"/>
    <x v="1"/>
    <x v="3"/>
    <x v="180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x v="1"/>
    <x v="89"/>
    <x v="0"/>
    <x v="4"/>
    <x v="181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x v="1"/>
    <x v="90"/>
    <x v="0"/>
    <x v="4"/>
    <x v="182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x v="1"/>
    <x v="91"/>
    <x v="0"/>
    <x v="4"/>
    <x v="18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x v="1"/>
    <x v="92"/>
    <x v="0"/>
    <x v="4"/>
    <x v="184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x v="1"/>
    <x v="87"/>
    <x v="0"/>
    <x v="4"/>
    <x v="1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x v="1"/>
    <x v="93"/>
    <x v="0"/>
    <x v="4"/>
    <x v="186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x v="1"/>
    <x v="94"/>
    <x v="0"/>
    <x v="4"/>
    <x v="187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x v="1"/>
    <x v="95"/>
    <x v="0"/>
    <x v="4"/>
    <x v="188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x v="1"/>
    <x v="96"/>
    <x v="0"/>
    <x v="4"/>
    <x v="189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x v="1"/>
    <x v="97"/>
    <x v="0"/>
    <x v="4"/>
    <x v="190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x v="1"/>
    <x v="98"/>
    <x v="0"/>
    <x v="4"/>
    <x v="191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x v="1"/>
    <x v="99"/>
    <x v="0"/>
    <x v="4"/>
    <x v="192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x v="1"/>
    <x v="52"/>
    <x v="0"/>
    <x v="4"/>
    <x v="193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x v="1"/>
    <x v="63"/>
    <x v="0"/>
    <x v="4"/>
    <x v="19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x v="1"/>
    <x v="100"/>
    <x v="0"/>
    <x v="4"/>
    <x v="19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x v="1"/>
    <x v="101"/>
    <x v="0"/>
    <x v="4"/>
    <x v="196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x v="1"/>
    <x v="102"/>
    <x v="0"/>
    <x v="4"/>
    <x v="197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x v="1"/>
    <x v="103"/>
    <x v="0"/>
    <x v="4"/>
    <x v="198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x v="1"/>
    <x v="104"/>
    <x v="0"/>
    <x v="4"/>
    <x v="199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x v="1"/>
    <x v="105"/>
    <x v="0"/>
    <x v="4"/>
    <x v="200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x v="1"/>
    <x v="106"/>
    <x v="0"/>
    <x v="4"/>
    <x v="2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x v="1"/>
    <x v="107"/>
    <x v="0"/>
    <x v="4"/>
    <x v="202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x v="1"/>
    <x v="108"/>
    <x v="0"/>
    <x v="4"/>
    <x v="203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x v="1"/>
    <x v="109"/>
    <x v="0"/>
    <x v="4"/>
    <x v="204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x v="1"/>
    <x v="110"/>
    <x v="0"/>
    <x v="4"/>
    <x v="205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x v="1"/>
    <x v="6"/>
    <x v="0"/>
    <x v="4"/>
    <x v="206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x v="1"/>
    <x v="17"/>
    <x v="0"/>
    <x v="4"/>
    <x v="207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x v="1"/>
    <x v="111"/>
    <x v="0"/>
    <x v="4"/>
    <x v="208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x v="1"/>
    <x v="112"/>
    <x v="0"/>
    <x v="4"/>
    <x v="209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x v="1"/>
    <x v="113"/>
    <x v="0"/>
    <x v="4"/>
    <x v="210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x v="1"/>
    <x v="42"/>
    <x v="0"/>
    <x v="4"/>
    <x v="21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x v="1"/>
    <x v="114"/>
    <x v="0"/>
    <x v="4"/>
    <x v="212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x v="1"/>
    <x v="71"/>
    <x v="0"/>
    <x v="4"/>
    <x v="213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x v="1"/>
    <x v="115"/>
    <x v="0"/>
    <x v="4"/>
    <x v="214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x v="1"/>
    <x v="116"/>
    <x v="0"/>
    <x v="4"/>
    <x v="215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x v="1"/>
    <x v="117"/>
    <x v="0"/>
    <x v="4"/>
    <x v="216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x v="1"/>
    <x v="95"/>
    <x v="0"/>
    <x v="4"/>
    <x v="217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x v="1"/>
    <x v="118"/>
    <x v="0"/>
    <x v="4"/>
    <x v="218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x v="1"/>
    <x v="119"/>
    <x v="0"/>
    <x v="4"/>
    <x v="219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x v="1"/>
    <x v="120"/>
    <x v="0"/>
    <x v="4"/>
    <x v="220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x v="1"/>
    <x v="121"/>
    <x v="0"/>
    <x v="4"/>
    <x v="22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x v="1"/>
    <x v="1"/>
    <x v="0"/>
    <x v="4"/>
    <x v="222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x v="1"/>
    <x v="122"/>
    <x v="0"/>
    <x v="4"/>
    <x v="223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x v="283"/>
    <x v="283"/>
    <x v="1"/>
    <x v="91"/>
    <x v="0"/>
    <x v="4"/>
    <x v="22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x v="1"/>
    <x v="123"/>
    <x v="0"/>
    <x v="4"/>
    <x v="22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x v="1"/>
    <x v="124"/>
    <x v="0"/>
    <x v="4"/>
    <x v="226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x v="1"/>
    <x v="125"/>
    <x v="0"/>
    <x v="4"/>
    <x v="227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x v="1"/>
    <x v="126"/>
    <x v="0"/>
    <x v="4"/>
    <x v="22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x v="1"/>
    <x v="127"/>
    <x v="0"/>
    <x v="4"/>
    <x v="22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x v="1"/>
    <x v="128"/>
    <x v="0"/>
    <x v="4"/>
    <x v="230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x v="1"/>
    <x v="129"/>
    <x v="0"/>
    <x v="4"/>
    <x v="231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x v="1"/>
    <x v="130"/>
    <x v="0"/>
    <x v="4"/>
    <x v="23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x v="1"/>
    <x v="131"/>
    <x v="0"/>
    <x v="4"/>
    <x v="233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x v="1"/>
    <x v="132"/>
    <x v="0"/>
    <x v="4"/>
    <x v="234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x v="1"/>
    <x v="133"/>
    <x v="0"/>
    <x v="4"/>
    <x v="3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x v="1"/>
    <x v="134"/>
    <x v="0"/>
    <x v="4"/>
    <x v="235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x v="1"/>
    <x v="135"/>
    <x v="0"/>
    <x v="4"/>
    <x v="236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x v="1"/>
    <x v="136"/>
    <x v="0"/>
    <x v="4"/>
    <x v="237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x v="1"/>
    <x v="137"/>
    <x v="0"/>
    <x v="4"/>
    <x v="238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x v="1"/>
    <x v="138"/>
    <x v="0"/>
    <x v="4"/>
    <x v="23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x v="1"/>
    <x v="139"/>
    <x v="0"/>
    <x v="4"/>
    <x v="240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x v="1"/>
    <x v="140"/>
    <x v="0"/>
    <x v="4"/>
    <x v="241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x v="1"/>
    <x v="52"/>
    <x v="0"/>
    <x v="4"/>
    <x v="242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x v="1"/>
    <x v="141"/>
    <x v="0"/>
    <x v="4"/>
    <x v="243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x v="1"/>
    <x v="142"/>
    <x v="0"/>
    <x v="4"/>
    <x v="244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x v="1"/>
    <x v="143"/>
    <x v="0"/>
    <x v="4"/>
    <x v="245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x v="1"/>
    <x v="144"/>
    <x v="0"/>
    <x v="4"/>
    <x v="246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x v="307"/>
    <x v="307"/>
    <x v="1"/>
    <x v="145"/>
    <x v="0"/>
    <x v="4"/>
    <x v="247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x v="1"/>
    <x v="91"/>
    <x v="0"/>
    <x v="4"/>
    <x v="24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x v="1"/>
    <x v="146"/>
    <x v="0"/>
    <x v="4"/>
    <x v="24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x v="1"/>
    <x v="17"/>
    <x v="0"/>
    <x v="4"/>
    <x v="250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x v="1"/>
    <x v="3"/>
    <x v="0"/>
    <x v="4"/>
    <x v="25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x v="1"/>
    <x v="96"/>
    <x v="0"/>
    <x v="4"/>
    <x v="25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x v="1"/>
    <x v="147"/>
    <x v="0"/>
    <x v="4"/>
    <x v="253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x v="1"/>
    <x v="148"/>
    <x v="0"/>
    <x v="4"/>
    <x v="254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x v="1"/>
    <x v="149"/>
    <x v="0"/>
    <x v="4"/>
    <x v="255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x v="1"/>
    <x v="150"/>
    <x v="0"/>
    <x v="4"/>
    <x v="256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x v="1"/>
    <x v="151"/>
    <x v="0"/>
    <x v="4"/>
    <x v="257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x v="1"/>
    <x v="4"/>
    <x v="0"/>
    <x v="4"/>
    <x v="258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x v="1"/>
    <x v="13"/>
    <x v="0"/>
    <x v="4"/>
    <x v="259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x v="1"/>
    <x v="150"/>
    <x v="0"/>
    <x v="4"/>
    <x v="260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x v="1"/>
    <x v="152"/>
    <x v="0"/>
    <x v="4"/>
    <x v="261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x v="1"/>
    <x v="153"/>
    <x v="0"/>
    <x v="4"/>
    <x v="262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x v="1"/>
    <x v="6"/>
    <x v="0"/>
    <x v="4"/>
    <x v="26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x v="1"/>
    <x v="141"/>
    <x v="0"/>
    <x v="4"/>
    <x v="264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x v="1"/>
    <x v="154"/>
    <x v="0"/>
    <x v="4"/>
    <x v="265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x v="1"/>
    <x v="155"/>
    <x v="0"/>
    <x v="4"/>
    <x v="266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x v="1"/>
    <x v="69"/>
    <x v="0"/>
    <x v="4"/>
    <x v="267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x v="1"/>
    <x v="156"/>
    <x v="0"/>
    <x v="4"/>
    <x v="268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x v="1"/>
    <x v="157"/>
    <x v="0"/>
    <x v="4"/>
    <x v="26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x v="1"/>
    <x v="158"/>
    <x v="0"/>
    <x v="4"/>
    <x v="270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x v="1"/>
    <x v="159"/>
    <x v="0"/>
    <x v="4"/>
    <x v="271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x v="1"/>
    <x v="160"/>
    <x v="0"/>
    <x v="4"/>
    <x v="272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x v="1"/>
    <x v="161"/>
    <x v="0"/>
    <x v="4"/>
    <x v="273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x v="1"/>
    <x v="50"/>
    <x v="0"/>
    <x v="4"/>
    <x v="274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x v="1"/>
    <x v="144"/>
    <x v="0"/>
    <x v="4"/>
    <x v="275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x v="1"/>
    <x v="131"/>
    <x v="0"/>
    <x v="4"/>
    <x v="276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x v="1"/>
    <x v="162"/>
    <x v="0"/>
    <x v="4"/>
    <x v="277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x v="1"/>
    <x v="163"/>
    <x v="0"/>
    <x v="4"/>
    <x v="278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x v="1"/>
    <x v="30"/>
    <x v="0"/>
    <x v="4"/>
    <x v="279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x v="1"/>
    <x v="164"/>
    <x v="0"/>
    <x v="4"/>
    <x v="280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x v="1"/>
    <x v="165"/>
    <x v="0"/>
    <x v="4"/>
    <x v="281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x v="1"/>
    <x v="166"/>
    <x v="0"/>
    <x v="4"/>
    <x v="282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x v="1"/>
    <x v="167"/>
    <x v="0"/>
    <x v="4"/>
    <x v="28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x v="1"/>
    <x v="168"/>
    <x v="0"/>
    <x v="4"/>
    <x v="28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x v="1"/>
    <x v="122"/>
    <x v="0"/>
    <x v="4"/>
    <x v="285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x v="1"/>
    <x v="101"/>
    <x v="0"/>
    <x v="4"/>
    <x v="286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x v="1"/>
    <x v="169"/>
    <x v="0"/>
    <x v="4"/>
    <x v="287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x v="1"/>
    <x v="46"/>
    <x v="0"/>
    <x v="4"/>
    <x v="288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x v="1"/>
    <x v="157"/>
    <x v="0"/>
    <x v="4"/>
    <x v="289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x v="1"/>
    <x v="170"/>
    <x v="0"/>
    <x v="4"/>
    <x v="290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x v="1"/>
    <x v="171"/>
    <x v="0"/>
    <x v="4"/>
    <x v="291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x v="1"/>
    <x v="172"/>
    <x v="0"/>
    <x v="4"/>
    <x v="292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x v="1"/>
    <x v="173"/>
    <x v="0"/>
    <x v="4"/>
    <x v="293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x v="1"/>
    <x v="60"/>
    <x v="0"/>
    <x v="4"/>
    <x v="29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x v="1"/>
    <x v="111"/>
    <x v="0"/>
    <x v="4"/>
    <x v="29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x v="1"/>
    <x v="174"/>
    <x v="0"/>
    <x v="4"/>
    <x v="296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x v="1"/>
    <x v="175"/>
    <x v="0"/>
    <x v="4"/>
    <x v="297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x v="1"/>
    <x v="176"/>
    <x v="0"/>
    <x v="4"/>
    <x v="29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x v="1"/>
    <x v="177"/>
    <x v="0"/>
    <x v="4"/>
    <x v="299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x v="0"/>
    <x v="45"/>
    <x v="0"/>
    <x v="4"/>
    <x v="300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x v="0"/>
    <x v="178"/>
    <x v="0"/>
    <x v="4"/>
    <x v="30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x v="0"/>
    <x v="48"/>
    <x v="0"/>
    <x v="4"/>
    <x v="302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x v="0"/>
    <x v="55"/>
    <x v="0"/>
    <x v="4"/>
    <x v="30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x v="0"/>
    <x v="116"/>
    <x v="0"/>
    <x v="4"/>
    <x v="304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x v="0"/>
    <x v="71"/>
    <x v="0"/>
    <x v="4"/>
    <x v="305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x v="0"/>
    <x v="179"/>
    <x v="0"/>
    <x v="4"/>
    <x v="306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x v="0"/>
    <x v="46"/>
    <x v="0"/>
    <x v="4"/>
    <x v="307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x v="0"/>
    <x v="180"/>
    <x v="0"/>
    <x v="4"/>
    <x v="308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x v="0"/>
    <x v="157"/>
    <x v="0"/>
    <x v="4"/>
    <x v="309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x v="0"/>
    <x v="68"/>
    <x v="0"/>
    <x v="4"/>
    <x v="310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x v="0"/>
    <x v="181"/>
    <x v="0"/>
    <x v="4"/>
    <x v="311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x v="372"/>
    <x v="372"/>
    <x v="0"/>
    <x v="82"/>
    <x v="0"/>
    <x v="4"/>
    <x v="312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x v="0"/>
    <x v="30"/>
    <x v="0"/>
    <x v="4"/>
    <x v="313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x v="0"/>
    <x v="49"/>
    <x v="0"/>
    <x v="4"/>
    <x v="314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x v="0"/>
    <x v="25"/>
    <x v="0"/>
    <x v="4"/>
    <x v="43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x v="0"/>
    <x v="53"/>
    <x v="0"/>
    <x v="4"/>
    <x v="315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x v="0"/>
    <x v="182"/>
    <x v="0"/>
    <x v="4"/>
    <x v="316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x v="0"/>
    <x v="183"/>
    <x v="0"/>
    <x v="4"/>
    <x v="31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x v="0"/>
    <x v="184"/>
    <x v="0"/>
    <x v="4"/>
    <x v="31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x v="0"/>
    <x v="72"/>
    <x v="0"/>
    <x v="4"/>
    <x v="319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x v="0"/>
    <x v="140"/>
    <x v="0"/>
    <x v="4"/>
    <x v="320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x v="0"/>
    <x v="19"/>
    <x v="0"/>
    <x v="4"/>
    <x v="32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x v="0"/>
    <x v="53"/>
    <x v="0"/>
    <x v="4"/>
    <x v="32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x v="0"/>
    <x v="185"/>
    <x v="0"/>
    <x v="4"/>
    <x v="323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x v="0"/>
    <x v="186"/>
    <x v="0"/>
    <x v="4"/>
    <x v="324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x v="0"/>
    <x v="62"/>
    <x v="0"/>
    <x v="4"/>
    <x v="325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x v="0"/>
    <x v="187"/>
    <x v="0"/>
    <x v="4"/>
    <x v="326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x v="0"/>
    <x v="26"/>
    <x v="0"/>
    <x v="4"/>
    <x v="327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x v="0"/>
    <x v="188"/>
    <x v="0"/>
    <x v="4"/>
    <x v="3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x v="0"/>
    <x v="25"/>
    <x v="0"/>
    <x v="4"/>
    <x v="3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x v="0"/>
    <x v="189"/>
    <x v="0"/>
    <x v="4"/>
    <x v="329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x v="0"/>
    <x v="190"/>
    <x v="0"/>
    <x v="4"/>
    <x v="330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x v="0"/>
    <x v="191"/>
    <x v="0"/>
    <x v="4"/>
    <x v="331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x v="0"/>
    <x v="133"/>
    <x v="0"/>
    <x v="4"/>
    <x v="33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x v="0"/>
    <x v="192"/>
    <x v="0"/>
    <x v="4"/>
    <x v="333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x v="0"/>
    <x v="193"/>
    <x v="0"/>
    <x v="4"/>
    <x v="313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x v="0"/>
    <x v="194"/>
    <x v="0"/>
    <x v="4"/>
    <x v="33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x v="0"/>
    <x v="85"/>
    <x v="0"/>
    <x v="4"/>
    <x v="33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x v="0"/>
    <x v="195"/>
    <x v="0"/>
    <x v="4"/>
    <x v="336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x v="0"/>
    <x v="95"/>
    <x v="0"/>
    <x v="4"/>
    <x v="337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x v="0"/>
    <x v="196"/>
    <x v="0"/>
    <x v="4"/>
    <x v="338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x v="0"/>
    <x v="68"/>
    <x v="0"/>
    <x v="4"/>
    <x v="339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x v="0"/>
    <x v="16"/>
    <x v="0"/>
    <x v="4"/>
    <x v="340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x v="0"/>
    <x v="197"/>
    <x v="0"/>
    <x v="4"/>
    <x v="341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x v="0"/>
    <x v="165"/>
    <x v="0"/>
    <x v="4"/>
    <x v="34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x v="0"/>
    <x v="2"/>
    <x v="0"/>
    <x v="4"/>
    <x v="343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x v="0"/>
    <x v="19"/>
    <x v="0"/>
    <x v="4"/>
    <x v="344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x v="0"/>
    <x v="44"/>
    <x v="0"/>
    <x v="4"/>
    <x v="345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x v="0"/>
    <x v="41"/>
    <x v="0"/>
    <x v="4"/>
    <x v="346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x v="0"/>
    <x v="63"/>
    <x v="0"/>
    <x v="4"/>
    <x v="347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x v="0"/>
    <x v="198"/>
    <x v="0"/>
    <x v="4"/>
    <x v="348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x v="0"/>
    <x v="165"/>
    <x v="0"/>
    <x v="4"/>
    <x v="349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x v="0"/>
    <x v="199"/>
    <x v="0"/>
    <x v="4"/>
    <x v="350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x v="0"/>
    <x v="200"/>
    <x v="0"/>
    <x v="4"/>
    <x v="351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x v="0"/>
    <x v="64"/>
    <x v="0"/>
    <x v="4"/>
    <x v="35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x v="0"/>
    <x v="20"/>
    <x v="0"/>
    <x v="4"/>
    <x v="353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x v="0"/>
    <x v="47"/>
    <x v="0"/>
    <x v="4"/>
    <x v="354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x v="0"/>
    <x v="201"/>
    <x v="0"/>
    <x v="4"/>
    <x v="355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x v="0"/>
    <x v="196"/>
    <x v="0"/>
    <x v="4"/>
    <x v="356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x v="0"/>
    <x v="83"/>
    <x v="1"/>
    <x v="5"/>
    <x v="357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x v="0"/>
    <x v="79"/>
    <x v="1"/>
    <x v="5"/>
    <x v="35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x v="0"/>
    <x v="8"/>
    <x v="1"/>
    <x v="5"/>
    <x v="359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x v="0"/>
    <x v="62"/>
    <x v="1"/>
    <x v="5"/>
    <x v="360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x v="0"/>
    <x v="81"/>
    <x v="1"/>
    <x v="5"/>
    <x v="361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x v="0"/>
    <x v="84"/>
    <x v="1"/>
    <x v="5"/>
    <x v="36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x v="0"/>
    <x v="22"/>
    <x v="1"/>
    <x v="5"/>
    <x v="36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x v="0"/>
    <x v="78"/>
    <x v="1"/>
    <x v="5"/>
    <x v="109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x v="428"/>
    <x v="428"/>
    <x v="0"/>
    <x v="62"/>
    <x v="1"/>
    <x v="5"/>
    <x v="364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x v="0"/>
    <x v="78"/>
    <x v="1"/>
    <x v="5"/>
    <x v="109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x v="0"/>
    <x v="81"/>
    <x v="1"/>
    <x v="5"/>
    <x v="365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x v="0"/>
    <x v="22"/>
    <x v="1"/>
    <x v="5"/>
    <x v="366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x v="0"/>
    <x v="22"/>
    <x v="1"/>
    <x v="5"/>
    <x v="367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x v="0"/>
    <x v="78"/>
    <x v="1"/>
    <x v="5"/>
    <x v="109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x v="0"/>
    <x v="84"/>
    <x v="1"/>
    <x v="5"/>
    <x v="152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x v="0"/>
    <x v="83"/>
    <x v="1"/>
    <x v="5"/>
    <x v="368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x v="0"/>
    <x v="78"/>
    <x v="1"/>
    <x v="5"/>
    <x v="109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x v="0"/>
    <x v="78"/>
    <x v="1"/>
    <x v="5"/>
    <x v="109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x v="0"/>
    <x v="202"/>
    <x v="1"/>
    <x v="5"/>
    <x v="36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x v="0"/>
    <x v="78"/>
    <x v="1"/>
    <x v="5"/>
    <x v="109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x v="0"/>
    <x v="29"/>
    <x v="1"/>
    <x v="5"/>
    <x v="37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x v="0"/>
    <x v="78"/>
    <x v="1"/>
    <x v="5"/>
    <x v="109"/>
    <e v="#DIV/0!"/>
    <x v="0"/>
    <x v="5"/>
    <x v="441"/>
    <x v="441"/>
  </r>
  <r>
    <n v="442"/>
    <s v="The Paranormal Idiot"/>
    <s v="Doomsday is here"/>
    <x v="73"/>
    <n v="6691"/>
    <x v="2"/>
    <x v="0"/>
    <s v="USD"/>
    <x v="442"/>
    <x v="442"/>
    <x v="0"/>
    <x v="57"/>
    <x v="1"/>
    <x v="5"/>
    <x v="371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x v="0"/>
    <x v="84"/>
    <x v="1"/>
    <x v="5"/>
    <x v="37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x v="0"/>
    <x v="29"/>
    <x v="1"/>
    <x v="5"/>
    <x v="152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x v="0"/>
    <x v="84"/>
    <x v="1"/>
    <x v="5"/>
    <x v="372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x v="0"/>
    <x v="38"/>
    <x v="1"/>
    <x v="5"/>
    <x v="373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x v="0"/>
    <x v="29"/>
    <x v="1"/>
    <x v="5"/>
    <x v="37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x v="0"/>
    <x v="80"/>
    <x v="1"/>
    <x v="5"/>
    <x v="375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x v="0"/>
    <x v="81"/>
    <x v="1"/>
    <x v="5"/>
    <x v="376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x v="0"/>
    <x v="63"/>
    <x v="1"/>
    <x v="5"/>
    <x v="377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x v="0"/>
    <x v="78"/>
    <x v="1"/>
    <x v="5"/>
    <x v="109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x v="0"/>
    <x v="8"/>
    <x v="1"/>
    <x v="5"/>
    <x v="378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x v="0"/>
    <x v="84"/>
    <x v="1"/>
    <x v="5"/>
    <x v="379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x v="0"/>
    <x v="81"/>
    <x v="1"/>
    <x v="5"/>
    <x v="380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x v="0"/>
    <x v="84"/>
    <x v="1"/>
    <x v="5"/>
    <x v="381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x v="0"/>
    <x v="83"/>
    <x v="1"/>
    <x v="5"/>
    <x v="382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x v="0"/>
    <x v="78"/>
    <x v="1"/>
    <x v="5"/>
    <x v="109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x v="0"/>
    <x v="72"/>
    <x v="1"/>
    <x v="5"/>
    <x v="383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x v="0"/>
    <x v="29"/>
    <x v="1"/>
    <x v="5"/>
    <x v="38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x v="460"/>
    <x v="460"/>
    <x v="0"/>
    <x v="84"/>
    <x v="1"/>
    <x v="5"/>
    <x v="385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x v="0"/>
    <x v="78"/>
    <x v="1"/>
    <x v="5"/>
    <x v="109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x v="0"/>
    <x v="78"/>
    <x v="1"/>
    <x v="5"/>
    <x v="109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x v="0"/>
    <x v="202"/>
    <x v="1"/>
    <x v="5"/>
    <x v="386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x v="0"/>
    <x v="29"/>
    <x v="1"/>
    <x v="5"/>
    <x v="387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x v="465"/>
    <x v="465"/>
    <x v="0"/>
    <x v="22"/>
    <x v="1"/>
    <x v="5"/>
    <x v="388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x v="0"/>
    <x v="81"/>
    <x v="1"/>
    <x v="5"/>
    <x v="389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x v="0"/>
    <x v="70"/>
    <x v="1"/>
    <x v="5"/>
    <x v="390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x v="0"/>
    <x v="78"/>
    <x v="1"/>
    <x v="5"/>
    <x v="109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x v="0"/>
    <x v="78"/>
    <x v="1"/>
    <x v="5"/>
    <x v="109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x v="0"/>
    <x v="84"/>
    <x v="1"/>
    <x v="5"/>
    <x v="39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x v="0"/>
    <x v="203"/>
    <x v="1"/>
    <x v="5"/>
    <x v="39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x v="0"/>
    <x v="81"/>
    <x v="1"/>
    <x v="5"/>
    <x v="39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x v="0"/>
    <x v="25"/>
    <x v="1"/>
    <x v="5"/>
    <x v="394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x v="0"/>
    <x v="29"/>
    <x v="1"/>
    <x v="5"/>
    <x v="39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x v="0"/>
    <x v="78"/>
    <x v="1"/>
    <x v="5"/>
    <x v="109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x v="476"/>
    <x v="476"/>
    <x v="0"/>
    <x v="204"/>
    <x v="1"/>
    <x v="5"/>
    <x v="396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x v="0"/>
    <x v="78"/>
    <x v="1"/>
    <x v="5"/>
    <x v="109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x v="0"/>
    <x v="78"/>
    <x v="1"/>
    <x v="5"/>
    <x v="109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x v="0"/>
    <x v="165"/>
    <x v="1"/>
    <x v="5"/>
    <x v="397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x v="0"/>
    <x v="205"/>
    <x v="1"/>
    <x v="5"/>
    <x v="398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x v="0"/>
    <x v="64"/>
    <x v="1"/>
    <x v="5"/>
    <x v="399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x v="0"/>
    <x v="29"/>
    <x v="1"/>
    <x v="5"/>
    <x v="37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x v="0"/>
    <x v="206"/>
    <x v="1"/>
    <x v="5"/>
    <x v="40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x v="0"/>
    <x v="202"/>
    <x v="1"/>
    <x v="5"/>
    <x v="401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x v="0"/>
    <x v="207"/>
    <x v="1"/>
    <x v="5"/>
    <x v="40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x v="0"/>
    <x v="29"/>
    <x v="1"/>
    <x v="5"/>
    <x v="40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x v="0"/>
    <x v="78"/>
    <x v="1"/>
    <x v="5"/>
    <x v="109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x v="0"/>
    <x v="78"/>
    <x v="1"/>
    <x v="5"/>
    <x v="109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x v="0"/>
    <x v="83"/>
    <x v="1"/>
    <x v="5"/>
    <x v="404"/>
    <n v="71.666666666666671"/>
    <x v="0"/>
    <x v="5"/>
    <x v="489"/>
    <x v="489"/>
  </r>
  <r>
    <n v="490"/>
    <s v="PROJECT IS CANCELLED"/>
    <s v="Cancelled"/>
    <x v="28"/>
    <n v="0"/>
    <x v="2"/>
    <x v="0"/>
    <s v="USD"/>
    <x v="490"/>
    <x v="490"/>
    <x v="0"/>
    <x v="78"/>
    <x v="1"/>
    <x v="5"/>
    <x v="109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x v="0"/>
    <x v="78"/>
    <x v="1"/>
    <x v="5"/>
    <x v="109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x v="0"/>
    <x v="78"/>
    <x v="1"/>
    <x v="5"/>
    <x v="109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x v="0"/>
    <x v="78"/>
    <x v="1"/>
    <x v="5"/>
    <x v="109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x v="0"/>
    <x v="83"/>
    <x v="1"/>
    <x v="5"/>
    <x v="40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x v="0"/>
    <x v="78"/>
    <x v="1"/>
    <x v="5"/>
    <x v="109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x v="0"/>
    <x v="29"/>
    <x v="1"/>
    <x v="5"/>
    <x v="406"/>
    <n v="1"/>
    <x v="0"/>
    <x v="5"/>
    <x v="496"/>
    <x v="496"/>
  </r>
  <r>
    <n v="497"/>
    <s v="Galaxy Probe Kids"/>
    <s v="live-action/animated series pilot."/>
    <x v="140"/>
    <n v="30"/>
    <x v="2"/>
    <x v="0"/>
    <s v="USD"/>
    <x v="497"/>
    <x v="497"/>
    <x v="0"/>
    <x v="83"/>
    <x v="1"/>
    <x v="5"/>
    <x v="40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x v="0"/>
    <x v="19"/>
    <x v="1"/>
    <x v="5"/>
    <x v="408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x v="0"/>
    <x v="55"/>
    <x v="1"/>
    <x v="5"/>
    <x v="409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x v="0"/>
    <x v="80"/>
    <x v="1"/>
    <x v="5"/>
    <x v="410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x v="0"/>
    <x v="78"/>
    <x v="1"/>
    <x v="5"/>
    <x v="109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x v="0"/>
    <x v="80"/>
    <x v="1"/>
    <x v="5"/>
    <x v="41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x v="0"/>
    <x v="82"/>
    <x v="1"/>
    <x v="5"/>
    <x v="41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x v="0"/>
    <x v="81"/>
    <x v="1"/>
    <x v="5"/>
    <x v="413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x v="0"/>
    <x v="25"/>
    <x v="1"/>
    <x v="5"/>
    <x v="414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x v="0"/>
    <x v="29"/>
    <x v="1"/>
    <x v="5"/>
    <x v="41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x v="0"/>
    <x v="73"/>
    <x v="1"/>
    <x v="5"/>
    <x v="416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x v="0"/>
    <x v="83"/>
    <x v="1"/>
    <x v="5"/>
    <x v="417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x v="0"/>
    <x v="29"/>
    <x v="1"/>
    <x v="5"/>
    <x v="41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x v="0"/>
    <x v="78"/>
    <x v="1"/>
    <x v="5"/>
    <x v="109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x v="0"/>
    <x v="81"/>
    <x v="1"/>
    <x v="5"/>
    <x v="419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x v="0"/>
    <x v="84"/>
    <x v="1"/>
    <x v="5"/>
    <x v="42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x v="0"/>
    <x v="32"/>
    <x v="1"/>
    <x v="5"/>
    <x v="421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x v="0"/>
    <x v="83"/>
    <x v="1"/>
    <x v="5"/>
    <x v="42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x v="0"/>
    <x v="69"/>
    <x v="1"/>
    <x v="5"/>
    <x v="423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x v="516"/>
    <x v="516"/>
    <x v="0"/>
    <x v="78"/>
    <x v="1"/>
    <x v="5"/>
    <x v="109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x v="0"/>
    <x v="83"/>
    <x v="1"/>
    <x v="5"/>
    <x v="424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x v="0"/>
    <x v="78"/>
    <x v="1"/>
    <x v="5"/>
    <x v="109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x v="0"/>
    <x v="16"/>
    <x v="1"/>
    <x v="5"/>
    <x v="425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x v="0"/>
    <x v="69"/>
    <x v="0"/>
    <x v="6"/>
    <x v="426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x v="0"/>
    <x v="66"/>
    <x v="0"/>
    <x v="6"/>
    <x v="427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x v="0"/>
    <x v="162"/>
    <x v="0"/>
    <x v="6"/>
    <x v="89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x v="0"/>
    <x v="87"/>
    <x v="0"/>
    <x v="6"/>
    <x v="428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x v="0"/>
    <x v="208"/>
    <x v="0"/>
    <x v="6"/>
    <x v="42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x v="0"/>
    <x v="8"/>
    <x v="0"/>
    <x v="6"/>
    <x v="3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x v="0"/>
    <x v="23"/>
    <x v="0"/>
    <x v="6"/>
    <x v="430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x v="0"/>
    <x v="150"/>
    <x v="0"/>
    <x v="6"/>
    <x v="431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x v="528"/>
    <x v="528"/>
    <x v="0"/>
    <x v="209"/>
    <x v="0"/>
    <x v="6"/>
    <x v="432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x v="0"/>
    <x v="59"/>
    <x v="0"/>
    <x v="6"/>
    <x v="433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x v="0"/>
    <x v="60"/>
    <x v="0"/>
    <x v="6"/>
    <x v="434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x v="0"/>
    <x v="162"/>
    <x v="0"/>
    <x v="6"/>
    <x v="3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x v="0"/>
    <x v="210"/>
    <x v="0"/>
    <x v="6"/>
    <x v="43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x v="0"/>
    <x v="57"/>
    <x v="0"/>
    <x v="6"/>
    <x v="2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x v="0"/>
    <x v="53"/>
    <x v="0"/>
    <x v="6"/>
    <x v="43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x v="0"/>
    <x v="211"/>
    <x v="0"/>
    <x v="6"/>
    <x v="78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x v="0"/>
    <x v="70"/>
    <x v="0"/>
    <x v="6"/>
    <x v="437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x v="0"/>
    <x v="211"/>
    <x v="0"/>
    <x v="6"/>
    <x v="1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x v="0"/>
    <x v="65"/>
    <x v="0"/>
    <x v="6"/>
    <x v="438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x v="0"/>
    <x v="9"/>
    <x v="0"/>
    <x v="6"/>
    <x v="439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x v="0"/>
    <x v="29"/>
    <x v="1"/>
    <x v="7"/>
    <x v="44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x v="0"/>
    <x v="29"/>
    <x v="1"/>
    <x v="7"/>
    <x v="44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x v="0"/>
    <x v="29"/>
    <x v="1"/>
    <x v="7"/>
    <x v="442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x v="0"/>
    <x v="84"/>
    <x v="1"/>
    <x v="7"/>
    <x v="44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x v="0"/>
    <x v="84"/>
    <x v="1"/>
    <x v="7"/>
    <x v="444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x v="0"/>
    <x v="69"/>
    <x v="1"/>
    <x v="7"/>
    <x v="445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x v="0"/>
    <x v="84"/>
    <x v="1"/>
    <x v="7"/>
    <x v="446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x v="0"/>
    <x v="78"/>
    <x v="1"/>
    <x v="7"/>
    <x v="109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x v="0"/>
    <x v="29"/>
    <x v="1"/>
    <x v="7"/>
    <x v="447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x v="0"/>
    <x v="22"/>
    <x v="1"/>
    <x v="7"/>
    <x v="44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x v="0"/>
    <x v="80"/>
    <x v="1"/>
    <x v="7"/>
    <x v="449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x v="0"/>
    <x v="33"/>
    <x v="1"/>
    <x v="7"/>
    <x v="450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x v="0"/>
    <x v="78"/>
    <x v="1"/>
    <x v="7"/>
    <x v="109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x v="0"/>
    <x v="79"/>
    <x v="1"/>
    <x v="7"/>
    <x v="451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x v="0"/>
    <x v="19"/>
    <x v="1"/>
    <x v="7"/>
    <x v="452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x v="0"/>
    <x v="78"/>
    <x v="1"/>
    <x v="7"/>
    <x v="109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x v="556"/>
    <x v="556"/>
    <x v="0"/>
    <x v="29"/>
    <x v="1"/>
    <x v="7"/>
    <x v="45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x v="0"/>
    <x v="9"/>
    <x v="1"/>
    <x v="7"/>
    <x v="45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x v="0"/>
    <x v="78"/>
    <x v="1"/>
    <x v="7"/>
    <x v="109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x v="0"/>
    <x v="29"/>
    <x v="1"/>
    <x v="7"/>
    <x v="455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x v="0"/>
    <x v="83"/>
    <x v="1"/>
    <x v="7"/>
    <x v="36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x v="0"/>
    <x v="84"/>
    <x v="1"/>
    <x v="7"/>
    <x v="456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x v="0"/>
    <x v="78"/>
    <x v="1"/>
    <x v="7"/>
    <x v="109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x v="0"/>
    <x v="84"/>
    <x v="1"/>
    <x v="7"/>
    <x v="457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x v="0"/>
    <x v="29"/>
    <x v="1"/>
    <x v="7"/>
    <x v="458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x v="0"/>
    <x v="78"/>
    <x v="1"/>
    <x v="7"/>
    <x v="109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x v="0"/>
    <x v="29"/>
    <x v="1"/>
    <x v="7"/>
    <x v="459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x v="0"/>
    <x v="78"/>
    <x v="1"/>
    <x v="7"/>
    <x v="109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x v="0"/>
    <x v="81"/>
    <x v="1"/>
    <x v="7"/>
    <x v="460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x v="0"/>
    <x v="29"/>
    <x v="1"/>
    <x v="7"/>
    <x v="417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x v="0"/>
    <x v="29"/>
    <x v="1"/>
    <x v="7"/>
    <x v="461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x v="0"/>
    <x v="84"/>
    <x v="1"/>
    <x v="7"/>
    <x v="462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x v="0"/>
    <x v="78"/>
    <x v="1"/>
    <x v="7"/>
    <x v="109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x v="0"/>
    <x v="82"/>
    <x v="1"/>
    <x v="7"/>
    <x v="46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x v="0"/>
    <x v="80"/>
    <x v="1"/>
    <x v="7"/>
    <x v="464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x v="0"/>
    <x v="80"/>
    <x v="1"/>
    <x v="7"/>
    <x v="465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x v="0"/>
    <x v="29"/>
    <x v="1"/>
    <x v="7"/>
    <x v="466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x v="0"/>
    <x v="29"/>
    <x v="1"/>
    <x v="7"/>
    <x v="418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x v="578"/>
    <x v="578"/>
    <x v="0"/>
    <x v="63"/>
    <x v="1"/>
    <x v="7"/>
    <x v="467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x v="0"/>
    <x v="81"/>
    <x v="1"/>
    <x v="7"/>
    <x v="468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x v="0"/>
    <x v="29"/>
    <x v="1"/>
    <x v="7"/>
    <x v="108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x v="0"/>
    <x v="78"/>
    <x v="1"/>
    <x v="7"/>
    <x v="109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x v="0"/>
    <x v="78"/>
    <x v="1"/>
    <x v="7"/>
    <x v="109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x v="0"/>
    <x v="29"/>
    <x v="1"/>
    <x v="7"/>
    <x v="469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x v="0"/>
    <x v="84"/>
    <x v="1"/>
    <x v="7"/>
    <x v="460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x v="585"/>
    <x v="585"/>
    <x v="0"/>
    <x v="78"/>
    <x v="1"/>
    <x v="7"/>
    <x v="109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x v="0"/>
    <x v="80"/>
    <x v="1"/>
    <x v="7"/>
    <x v="470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x v="0"/>
    <x v="63"/>
    <x v="1"/>
    <x v="7"/>
    <x v="471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x v="0"/>
    <x v="84"/>
    <x v="1"/>
    <x v="7"/>
    <x v="472"/>
    <n v="150.5"/>
    <x v="2"/>
    <x v="7"/>
    <x v="588"/>
    <x v="588"/>
  </r>
  <r>
    <n v="589"/>
    <s v="Get Neighborly"/>
    <s v="Services closer than you think..."/>
    <x v="51"/>
    <n v="1"/>
    <x v="2"/>
    <x v="0"/>
    <s v="USD"/>
    <x v="589"/>
    <x v="589"/>
    <x v="0"/>
    <x v="29"/>
    <x v="1"/>
    <x v="7"/>
    <x v="473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x v="0"/>
    <x v="82"/>
    <x v="1"/>
    <x v="7"/>
    <x v="47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x v="0"/>
    <x v="84"/>
    <x v="1"/>
    <x v="7"/>
    <x v="475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x v="0"/>
    <x v="29"/>
    <x v="1"/>
    <x v="7"/>
    <x v="42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x v="0"/>
    <x v="63"/>
    <x v="1"/>
    <x v="7"/>
    <x v="476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x v="594"/>
    <x v="594"/>
    <x v="0"/>
    <x v="84"/>
    <x v="1"/>
    <x v="7"/>
    <x v="477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x v="0"/>
    <x v="22"/>
    <x v="1"/>
    <x v="7"/>
    <x v="478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x v="0"/>
    <x v="84"/>
    <x v="1"/>
    <x v="7"/>
    <x v="479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x v="0"/>
    <x v="84"/>
    <x v="1"/>
    <x v="7"/>
    <x v="48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x v="0"/>
    <x v="63"/>
    <x v="1"/>
    <x v="7"/>
    <x v="481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x v="0"/>
    <x v="84"/>
    <x v="1"/>
    <x v="7"/>
    <x v="48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x v="0"/>
    <x v="29"/>
    <x v="1"/>
    <x v="7"/>
    <x v="17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x v="0"/>
    <x v="79"/>
    <x v="1"/>
    <x v="7"/>
    <x v="483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x v="0"/>
    <x v="78"/>
    <x v="1"/>
    <x v="7"/>
    <x v="109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x v="0"/>
    <x v="62"/>
    <x v="1"/>
    <x v="7"/>
    <x v="48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x v="0"/>
    <x v="78"/>
    <x v="1"/>
    <x v="7"/>
    <x v="109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x v="605"/>
    <x v="605"/>
    <x v="0"/>
    <x v="22"/>
    <x v="1"/>
    <x v="7"/>
    <x v="485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x v="0"/>
    <x v="29"/>
    <x v="1"/>
    <x v="7"/>
    <x v="418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x v="0"/>
    <x v="78"/>
    <x v="1"/>
    <x v="7"/>
    <x v="109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x v="0"/>
    <x v="81"/>
    <x v="1"/>
    <x v="7"/>
    <x v="486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x v="0"/>
    <x v="29"/>
    <x v="1"/>
    <x v="7"/>
    <x v="48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x v="0"/>
    <x v="78"/>
    <x v="1"/>
    <x v="7"/>
    <x v="109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x v="0"/>
    <x v="78"/>
    <x v="1"/>
    <x v="7"/>
    <x v="109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x v="612"/>
    <x v="612"/>
    <x v="0"/>
    <x v="78"/>
    <x v="1"/>
    <x v="7"/>
    <x v="109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x v="0"/>
    <x v="212"/>
    <x v="1"/>
    <x v="7"/>
    <x v="488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x v="0"/>
    <x v="78"/>
    <x v="1"/>
    <x v="7"/>
    <x v="109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x v="0"/>
    <x v="78"/>
    <x v="1"/>
    <x v="7"/>
    <x v="109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x v="0"/>
    <x v="78"/>
    <x v="1"/>
    <x v="7"/>
    <x v="109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x v="0"/>
    <x v="83"/>
    <x v="1"/>
    <x v="7"/>
    <x v="419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x v="0"/>
    <x v="78"/>
    <x v="1"/>
    <x v="7"/>
    <x v="109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x v="619"/>
    <x v="619"/>
    <x v="0"/>
    <x v="29"/>
    <x v="1"/>
    <x v="7"/>
    <x v="489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x v="0"/>
    <x v="29"/>
    <x v="1"/>
    <x v="7"/>
    <x v="460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x v="0"/>
    <x v="83"/>
    <x v="1"/>
    <x v="7"/>
    <x v="490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x v="0"/>
    <x v="82"/>
    <x v="1"/>
    <x v="7"/>
    <x v="491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x v="0"/>
    <x v="78"/>
    <x v="1"/>
    <x v="7"/>
    <x v="109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x v="0"/>
    <x v="78"/>
    <x v="1"/>
    <x v="7"/>
    <x v="109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x v="0"/>
    <x v="78"/>
    <x v="1"/>
    <x v="7"/>
    <x v="109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x v="0"/>
    <x v="70"/>
    <x v="1"/>
    <x v="7"/>
    <x v="492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x v="0"/>
    <x v="29"/>
    <x v="1"/>
    <x v="7"/>
    <x v="459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x v="0"/>
    <x v="78"/>
    <x v="1"/>
    <x v="7"/>
    <x v="109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x v="0"/>
    <x v="83"/>
    <x v="1"/>
    <x v="7"/>
    <x v="49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x v="0"/>
    <x v="29"/>
    <x v="1"/>
    <x v="7"/>
    <x v="49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x v="0"/>
    <x v="82"/>
    <x v="1"/>
    <x v="7"/>
    <x v="495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x v="0"/>
    <x v="78"/>
    <x v="1"/>
    <x v="7"/>
    <x v="109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x v="0"/>
    <x v="20"/>
    <x v="1"/>
    <x v="7"/>
    <x v="496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x v="0"/>
    <x v="29"/>
    <x v="1"/>
    <x v="7"/>
    <x v="459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x v="0"/>
    <x v="29"/>
    <x v="1"/>
    <x v="7"/>
    <x v="168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x v="0"/>
    <x v="29"/>
    <x v="1"/>
    <x v="7"/>
    <x v="418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x v="0"/>
    <x v="78"/>
    <x v="1"/>
    <x v="7"/>
    <x v="109"/>
    <e v="#DIV/0!"/>
    <x v="2"/>
    <x v="7"/>
    <x v="637"/>
    <x v="637"/>
  </r>
  <r>
    <n v="638"/>
    <s v="W (Canceled)"/>
    <s v="O0"/>
    <x v="61"/>
    <n v="18"/>
    <x v="1"/>
    <x v="12"/>
    <s v="EUR"/>
    <x v="638"/>
    <x v="638"/>
    <x v="0"/>
    <x v="79"/>
    <x v="1"/>
    <x v="7"/>
    <x v="497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x v="0"/>
    <x v="29"/>
    <x v="1"/>
    <x v="7"/>
    <x v="498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x v="0"/>
    <x v="84"/>
    <x v="0"/>
    <x v="8"/>
    <x v="499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x v="0"/>
    <x v="213"/>
    <x v="0"/>
    <x v="8"/>
    <x v="500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x v="0"/>
    <x v="214"/>
    <x v="0"/>
    <x v="8"/>
    <x v="5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x v="0"/>
    <x v="215"/>
    <x v="0"/>
    <x v="8"/>
    <x v="502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x v="0"/>
    <x v="216"/>
    <x v="0"/>
    <x v="8"/>
    <x v="503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x v="645"/>
    <x v="645"/>
    <x v="0"/>
    <x v="186"/>
    <x v="0"/>
    <x v="8"/>
    <x v="504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x v="0"/>
    <x v="74"/>
    <x v="0"/>
    <x v="8"/>
    <x v="50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x v="0"/>
    <x v="57"/>
    <x v="0"/>
    <x v="8"/>
    <x v="506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x v="648"/>
    <x v="648"/>
    <x v="0"/>
    <x v="74"/>
    <x v="0"/>
    <x v="8"/>
    <x v="50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x v="0"/>
    <x v="141"/>
    <x v="0"/>
    <x v="8"/>
    <x v="508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x v="0"/>
    <x v="53"/>
    <x v="0"/>
    <x v="8"/>
    <x v="509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x v="0"/>
    <x v="217"/>
    <x v="0"/>
    <x v="8"/>
    <x v="510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x v="0"/>
    <x v="33"/>
    <x v="0"/>
    <x v="8"/>
    <x v="511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x v="0"/>
    <x v="218"/>
    <x v="0"/>
    <x v="8"/>
    <x v="512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x v="0"/>
    <x v="219"/>
    <x v="0"/>
    <x v="8"/>
    <x v="513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x v="0"/>
    <x v="220"/>
    <x v="0"/>
    <x v="8"/>
    <x v="514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x v="0"/>
    <x v="45"/>
    <x v="0"/>
    <x v="8"/>
    <x v="515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x v="0"/>
    <x v="221"/>
    <x v="0"/>
    <x v="8"/>
    <x v="51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x v="0"/>
    <x v="222"/>
    <x v="0"/>
    <x v="8"/>
    <x v="517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x v="659"/>
    <x v="659"/>
    <x v="0"/>
    <x v="64"/>
    <x v="0"/>
    <x v="8"/>
    <x v="51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x v="0"/>
    <x v="59"/>
    <x v="1"/>
    <x v="8"/>
    <x v="519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x v="0"/>
    <x v="82"/>
    <x v="1"/>
    <x v="8"/>
    <x v="520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x v="0"/>
    <x v="80"/>
    <x v="1"/>
    <x v="8"/>
    <x v="177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x v="0"/>
    <x v="63"/>
    <x v="1"/>
    <x v="8"/>
    <x v="521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x v="0"/>
    <x v="60"/>
    <x v="1"/>
    <x v="8"/>
    <x v="52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x v="0"/>
    <x v="8"/>
    <x v="1"/>
    <x v="8"/>
    <x v="523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x v="0"/>
    <x v="80"/>
    <x v="1"/>
    <x v="8"/>
    <x v="524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x v="0"/>
    <x v="33"/>
    <x v="1"/>
    <x v="8"/>
    <x v="525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x v="0"/>
    <x v="20"/>
    <x v="1"/>
    <x v="8"/>
    <x v="52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x v="0"/>
    <x v="33"/>
    <x v="1"/>
    <x v="8"/>
    <x v="527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x v="0"/>
    <x v="223"/>
    <x v="1"/>
    <x v="8"/>
    <x v="52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x v="0"/>
    <x v="41"/>
    <x v="1"/>
    <x v="8"/>
    <x v="52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x v="0"/>
    <x v="224"/>
    <x v="1"/>
    <x v="8"/>
    <x v="530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x v="0"/>
    <x v="83"/>
    <x v="1"/>
    <x v="8"/>
    <x v="531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x v="0"/>
    <x v="84"/>
    <x v="1"/>
    <x v="8"/>
    <x v="479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x v="0"/>
    <x v="55"/>
    <x v="1"/>
    <x v="8"/>
    <x v="532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x v="0"/>
    <x v="54"/>
    <x v="1"/>
    <x v="8"/>
    <x v="533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x v="0"/>
    <x v="93"/>
    <x v="1"/>
    <x v="8"/>
    <x v="53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x v="0"/>
    <x v="57"/>
    <x v="1"/>
    <x v="8"/>
    <x v="535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x v="0"/>
    <x v="225"/>
    <x v="1"/>
    <x v="8"/>
    <x v="536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x v="0"/>
    <x v="135"/>
    <x v="1"/>
    <x v="8"/>
    <x v="537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x v="0"/>
    <x v="29"/>
    <x v="1"/>
    <x v="8"/>
    <x v="167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x v="0"/>
    <x v="80"/>
    <x v="1"/>
    <x v="8"/>
    <x v="538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x v="0"/>
    <x v="83"/>
    <x v="1"/>
    <x v="8"/>
    <x v="539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x v="684"/>
    <x v="684"/>
    <x v="0"/>
    <x v="125"/>
    <x v="1"/>
    <x v="8"/>
    <x v="540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x v="0"/>
    <x v="73"/>
    <x v="1"/>
    <x v="8"/>
    <x v="541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x v="0"/>
    <x v="78"/>
    <x v="1"/>
    <x v="8"/>
    <x v="109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x v="0"/>
    <x v="79"/>
    <x v="1"/>
    <x v="8"/>
    <x v="54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x v="0"/>
    <x v="17"/>
    <x v="1"/>
    <x v="8"/>
    <x v="54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x v="0"/>
    <x v="226"/>
    <x v="1"/>
    <x v="8"/>
    <x v="54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x v="690"/>
    <x v="690"/>
    <x v="0"/>
    <x v="69"/>
    <x v="1"/>
    <x v="8"/>
    <x v="545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x v="0"/>
    <x v="73"/>
    <x v="1"/>
    <x v="8"/>
    <x v="546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x v="0"/>
    <x v="227"/>
    <x v="1"/>
    <x v="8"/>
    <x v="54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x v="0"/>
    <x v="228"/>
    <x v="1"/>
    <x v="8"/>
    <x v="548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x v="0"/>
    <x v="63"/>
    <x v="1"/>
    <x v="8"/>
    <x v="549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x v="0"/>
    <x v="63"/>
    <x v="1"/>
    <x v="8"/>
    <x v="550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x v="696"/>
    <x v="696"/>
    <x v="0"/>
    <x v="29"/>
    <x v="1"/>
    <x v="8"/>
    <x v="551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x v="0"/>
    <x v="229"/>
    <x v="1"/>
    <x v="8"/>
    <x v="552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x v="0"/>
    <x v="60"/>
    <x v="1"/>
    <x v="8"/>
    <x v="553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x v="0"/>
    <x v="230"/>
    <x v="1"/>
    <x v="8"/>
    <x v="554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x v="0"/>
    <x v="162"/>
    <x v="1"/>
    <x v="8"/>
    <x v="55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x v="0"/>
    <x v="64"/>
    <x v="1"/>
    <x v="8"/>
    <x v="55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x v="0"/>
    <x v="77"/>
    <x v="1"/>
    <x v="8"/>
    <x v="557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x v="0"/>
    <x v="63"/>
    <x v="1"/>
    <x v="8"/>
    <x v="5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x v="0"/>
    <x v="80"/>
    <x v="1"/>
    <x v="8"/>
    <x v="559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x v="705"/>
    <x v="705"/>
    <x v="0"/>
    <x v="81"/>
    <x v="1"/>
    <x v="8"/>
    <x v="560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x v="0"/>
    <x v="78"/>
    <x v="1"/>
    <x v="8"/>
    <x v="109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x v="0"/>
    <x v="231"/>
    <x v="1"/>
    <x v="8"/>
    <x v="561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x v="0"/>
    <x v="232"/>
    <x v="1"/>
    <x v="8"/>
    <x v="562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x v="709"/>
    <x v="709"/>
    <x v="0"/>
    <x v="84"/>
    <x v="1"/>
    <x v="8"/>
    <x v="56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x v="0"/>
    <x v="78"/>
    <x v="1"/>
    <x v="8"/>
    <x v="109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x v="0"/>
    <x v="233"/>
    <x v="1"/>
    <x v="8"/>
    <x v="56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x v="0"/>
    <x v="80"/>
    <x v="1"/>
    <x v="8"/>
    <x v="56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x v="0"/>
    <x v="29"/>
    <x v="1"/>
    <x v="8"/>
    <x v="566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x v="0"/>
    <x v="33"/>
    <x v="1"/>
    <x v="8"/>
    <x v="567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x v="0"/>
    <x v="8"/>
    <x v="1"/>
    <x v="8"/>
    <x v="56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x v="0"/>
    <x v="38"/>
    <x v="1"/>
    <x v="8"/>
    <x v="569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x v="717"/>
    <x v="717"/>
    <x v="0"/>
    <x v="80"/>
    <x v="1"/>
    <x v="8"/>
    <x v="57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x v="0"/>
    <x v="80"/>
    <x v="1"/>
    <x v="8"/>
    <x v="57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x v="0"/>
    <x v="73"/>
    <x v="1"/>
    <x v="8"/>
    <x v="57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x v="0"/>
    <x v="14"/>
    <x v="0"/>
    <x v="9"/>
    <x v="57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x v="0"/>
    <x v="46"/>
    <x v="0"/>
    <x v="9"/>
    <x v="574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x v="0"/>
    <x v="234"/>
    <x v="0"/>
    <x v="9"/>
    <x v="575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x v="0"/>
    <x v="61"/>
    <x v="0"/>
    <x v="9"/>
    <x v="576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x v="0"/>
    <x v="235"/>
    <x v="0"/>
    <x v="9"/>
    <x v="577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x v="0"/>
    <x v="205"/>
    <x v="0"/>
    <x v="9"/>
    <x v="28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x v="0"/>
    <x v="2"/>
    <x v="0"/>
    <x v="9"/>
    <x v="578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x v="0"/>
    <x v="184"/>
    <x v="0"/>
    <x v="9"/>
    <x v="579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x v="0"/>
    <x v="208"/>
    <x v="0"/>
    <x v="9"/>
    <x v="580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x v="0"/>
    <x v="148"/>
    <x v="0"/>
    <x v="9"/>
    <x v="314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x v="730"/>
    <x v="730"/>
    <x v="0"/>
    <x v="236"/>
    <x v="0"/>
    <x v="9"/>
    <x v="58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x v="0"/>
    <x v="26"/>
    <x v="0"/>
    <x v="9"/>
    <x v="582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x v="0"/>
    <x v="62"/>
    <x v="0"/>
    <x v="9"/>
    <x v="583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x v="0"/>
    <x v="39"/>
    <x v="0"/>
    <x v="9"/>
    <x v="584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x v="0"/>
    <x v="7"/>
    <x v="0"/>
    <x v="9"/>
    <x v="585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x v="0"/>
    <x v="194"/>
    <x v="0"/>
    <x v="9"/>
    <x v="586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x v="0"/>
    <x v="52"/>
    <x v="0"/>
    <x v="9"/>
    <x v="587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x v="0"/>
    <x v="52"/>
    <x v="0"/>
    <x v="9"/>
    <x v="588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x v="0"/>
    <x v="14"/>
    <x v="0"/>
    <x v="9"/>
    <x v="589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x v="0"/>
    <x v="237"/>
    <x v="0"/>
    <x v="9"/>
    <x v="590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x v="0"/>
    <x v="10"/>
    <x v="0"/>
    <x v="9"/>
    <x v="202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x v="741"/>
    <x v="741"/>
    <x v="0"/>
    <x v="225"/>
    <x v="0"/>
    <x v="9"/>
    <x v="591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x v="0"/>
    <x v="23"/>
    <x v="0"/>
    <x v="9"/>
    <x v="59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x v="0"/>
    <x v="41"/>
    <x v="0"/>
    <x v="9"/>
    <x v="593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x v="0"/>
    <x v="95"/>
    <x v="0"/>
    <x v="9"/>
    <x v="594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x v="0"/>
    <x v="142"/>
    <x v="0"/>
    <x v="9"/>
    <x v="595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x v="746"/>
    <x v="746"/>
    <x v="0"/>
    <x v="174"/>
    <x v="0"/>
    <x v="9"/>
    <x v="596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x v="0"/>
    <x v="165"/>
    <x v="0"/>
    <x v="9"/>
    <x v="597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x v="0"/>
    <x v="34"/>
    <x v="0"/>
    <x v="9"/>
    <x v="598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x v="0"/>
    <x v="238"/>
    <x v="0"/>
    <x v="9"/>
    <x v="599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x v="0"/>
    <x v="211"/>
    <x v="0"/>
    <x v="9"/>
    <x v="600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x v="0"/>
    <x v="95"/>
    <x v="0"/>
    <x v="9"/>
    <x v="23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x v="0"/>
    <x v="217"/>
    <x v="0"/>
    <x v="9"/>
    <x v="601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x v="0"/>
    <x v="55"/>
    <x v="0"/>
    <x v="9"/>
    <x v="602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x v="0"/>
    <x v="72"/>
    <x v="0"/>
    <x v="9"/>
    <x v="603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x v="0"/>
    <x v="32"/>
    <x v="0"/>
    <x v="9"/>
    <x v="604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x v="0"/>
    <x v="19"/>
    <x v="0"/>
    <x v="9"/>
    <x v="605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x v="0"/>
    <x v="59"/>
    <x v="0"/>
    <x v="9"/>
    <x v="606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x v="0"/>
    <x v="10"/>
    <x v="0"/>
    <x v="9"/>
    <x v="607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x v="0"/>
    <x v="221"/>
    <x v="0"/>
    <x v="9"/>
    <x v="608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x v="0"/>
    <x v="78"/>
    <x v="1"/>
    <x v="10"/>
    <x v="109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x v="0"/>
    <x v="79"/>
    <x v="1"/>
    <x v="10"/>
    <x v="609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x v="0"/>
    <x v="78"/>
    <x v="1"/>
    <x v="10"/>
    <x v="109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x v="0"/>
    <x v="29"/>
    <x v="1"/>
    <x v="10"/>
    <x v="61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x v="0"/>
    <x v="78"/>
    <x v="1"/>
    <x v="10"/>
    <x v="109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x v="0"/>
    <x v="34"/>
    <x v="1"/>
    <x v="10"/>
    <x v="611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x v="0"/>
    <x v="78"/>
    <x v="1"/>
    <x v="10"/>
    <x v="109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x v="0"/>
    <x v="83"/>
    <x v="1"/>
    <x v="10"/>
    <x v="61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x v="0"/>
    <x v="78"/>
    <x v="1"/>
    <x v="10"/>
    <x v="109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x v="0"/>
    <x v="47"/>
    <x v="1"/>
    <x v="10"/>
    <x v="613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x v="0"/>
    <x v="78"/>
    <x v="1"/>
    <x v="10"/>
    <x v="109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x v="0"/>
    <x v="29"/>
    <x v="1"/>
    <x v="10"/>
    <x v="61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x v="0"/>
    <x v="29"/>
    <x v="1"/>
    <x v="10"/>
    <x v="42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x v="0"/>
    <x v="84"/>
    <x v="1"/>
    <x v="10"/>
    <x v="615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x v="0"/>
    <x v="82"/>
    <x v="1"/>
    <x v="10"/>
    <x v="61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x v="0"/>
    <x v="81"/>
    <x v="1"/>
    <x v="10"/>
    <x v="61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x v="0"/>
    <x v="7"/>
    <x v="1"/>
    <x v="10"/>
    <x v="618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x v="0"/>
    <x v="83"/>
    <x v="1"/>
    <x v="10"/>
    <x v="449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x v="0"/>
    <x v="29"/>
    <x v="1"/>
    <x v="10"/>
    <x v="177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x v="0"/>
    <x v="79"/>
    <x v="1"/>
    <x v="10"/>
    <x v="129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x v="0"/>
    <x v="74"/>
    <x v="0"/>
    <x v="11"/>
    <x v="87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x v="0"/>
    <x v="20"/>
    <x v="0"/>
    <x v="11"/>
    <x v="619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x v="0"/>
    <x v="25"/>
    <x v="0"/>
    <x v="11"/>
    <x v="3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x v="0"/>
    <x v="2"/>
    <x v="0"/>
    <x v="11"/>
    <x v="620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x v="0"/>
    <x v="73"/>
    <x v="0"/>
    <x v="11"/>
    <x v="78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x v="0"/>
    <x v="60"/>
    <x v="0"/>
    <x v="11"/>
    <x v="62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x v="0"/>
    <x v="34"/>
    <x v="0"/>
    <x v="11"/>
    <x v="622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x v="0"/>
    <x v="57"/>
    <x v="0"/>
    <x v="11"/>
    <x v="623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x v="0"/>
    <x v="69"/>
    <x v="0"/>
    <x v="11"/>
    <x v="62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x v="0"/>
    <x v="25"/>
    <x v="0"/>
    <x v="11"/>
    <x v="62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x v="0"/>
    <x v="239"/>
    <x v="0"/>
    <x v="11"/>
    <x v="62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x v="0"/>
    <x v="130"/>
    <x v="0"/>
    <x v="11"/>
    <x v="627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x v="0"/>
    <x v="65"/>
    <x v="0"/>
    <x v="11"/>
    <x v="628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x v="0"/>
    <x v="58"/>
    <x v="0"/>
    <x v="11"/>
    <x v="629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x v="0"/>
    <x v="28"/>
    <x v="0"/>
    <x v="11"/>
    <x v="630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x v="0"/>
    <x v="192"/>
    <x v="0"/>
    <x v="11"/>
    <x v="631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x v="0"/>
    <x v="240"/>
    <x v="0"/>
    <x v="11"/>
    <x v="40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x v="0"/>
    <x v="26"/>
    <x v="0"/>
    <x v="11"/>
    <x v="632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x v="0"/>
    <x v="45"/>
    <x v="0"/>
    <x v="11"/>
    <x v="633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x v="0"/>
    <x v="33"/>
    <x v="0"/>
    <x v="11"/>
    <x v="634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x v="0"/>
    <x v="66"/>
    <x v="0"/>
    <x v="11"/>
    <x v="6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x v="0"/>
    <x v="13"/>
    <x v="0"/>
    <x v="11"/>
    <x v="636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x v="0"/>
    <x v="11"/>
    <x v="0"/>
    <x v="11"/>
    <x v="30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x v="0"/>
    <x v="44"/>
    <x v="0"/>
    <x v="11"/>
    <x v="637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x v="0"/>
    <x v="59"/>
    <x v="0"/>
    <x v="11"/>
    <x v="3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x v="0"/>
    <x v="241"/>
    <x v="0"/>
    <x v="11"/>
    <x v="2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x v="806"/>
    <x v="806"/>
    <x v="0"/>
    <x v="26"/>
    <x v="0"/>
    <x v="11"/>
    <x v="638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x v="0"/>
    <x v="7"/>
    <x v="0"/>
    <x v="11"/>
    <x v="639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x v="0"/>
    <x v="68"/>
    <x v="0"/>
    <x v="11"/>
    <x v="3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x v="0"/>
    <x v="47"/>
    <x v="0"/>
    <x v="11"/>
    <x v="640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x v="0"/>
    <x v="74"/>
    <x v="0"/>
    <x v="11"/>
    <x v="2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x v="0"/>
    <x v="8"/>
    <x v="0"/>
    <x v="11"/>
    <x v="87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x v="0"/>
    <x v="51"/>
    <x v="0"/>
    <x v="11"/>
    <x v="641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x v="0"/>
    <x v="93"/>
    <x v="0"/>
    <x v="11"/>
    <x v="642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x v="0"/>
    <x v="33"/>
    <x v="0"/>
    <x v="11"/>
    <x v="643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x v="0"/>
    <x v="68"/>
    <x v="0"/>
    <x v="11"/>
    <x v="644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x v="0"/>
    <x v="242"/>
    <x v="0"/>
    <x v="11"/>
    <x v="64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x v="0"/>
    <x v="23"/>
    <x v="0"/>
    <x v="11"/>
    <x v="646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x v="0"/>
    <x v="10"/>
    <x v="0"/>
    <x v="11"/>
    <x v="647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x v="819"/>
    <x v="819"/>
    <x v="0"/>
    <x v="25"/>
    <x v="0"/>
    <x v="11"/>
    <x v="648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x v="0"/>
    <x v="44"/>
    <x v="0"/>
    <x v="11"/>
    <x v="649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x v="0"/>
    <x v="76"/>
    <x v="0"/>
    <x v="11"/>
    <x v="3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x v="0"/>
    <x v="50"/>
    <x v="0"/>
    <x v="11"/>
    <x v="650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x v="0"/>
    <x v="51"/>
    <x v="0"/>
    <x v="11"/>
    <x v="651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x v="0"/>
    <x v="241"/>
    <x v="0"/>
    <x v="11"/>
    <x v="652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x v="0"/>
    <x v="221"/>
    <x v="0"/>
    <x v="11"/>
    <x v="653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x v="0"/>
    <x v="72"/>
    <x v="0"/>
    <x v="11"/>
    <x v="654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x v="0"/>
    <x v="202"/>
    <x v="0"/>
    <x v="11"/>
    <x v="101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x v="0"/>
    <x v="44"/>
    <x v="0"/>
    <x v="11"/>
    <x v="644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x v="0"/>
    <x v="38"/>
    <x v="0"/>
    <x v="11"/>
    <x v="87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x v="0"/>
    <x v="58"/>
    <x v="0"/>
    <x v="11"/>
    <x v="655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x v="0"/>
    <x v="9"/>
    <x v="0"/>
    <x v="11"/>
    <x v="656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x v="0"/>
    <x v="243"/>
    <x v="0"/>
    <x v="11"/>
    <x v="657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x v="833"/>
    <x v="833"/>
    <x v="0"/>
    <x v="14"/>
    <x v="0"/>
    <x v="11"/>
    <x v="658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x v="0"/>
    <x v="11"/>
    <x v="0"/>
    <x v="11"/>
    <x v="659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x v="0"/>
    <x v="244"/>
    <x v="0"/>
    <x v="11"/>
    <x v="660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x v="836"/>
    <x v="836"/>
    <x v="0"/>
    <x v="67"/>
    <x v="0"/>
    <x v="11"/>
    <x v="66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x v="0"/>
    <x v="95"/>
    <x v="0"/>
    <x v="11"/>
    <x v="662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x v="0"/>
    <x v="42"/>
    <x v="0"/>
    <x v="11"/>
    <x v="663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x v="0"/>
    <x v="93"/>
    <x v="0"/>
    <x v="11"/>
    <x v="664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x v="0"/>
    <x v="245"/>
    <x v="0"/>
    <x v="12"/>
    <x v="665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x v="1"/>
    <x v="225"/>
    <x v="0"/>
    <x v="12"/>
    <x v="666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x v="1"/>
    <x v="70"/>
    <x v="0"/>
    <x v="12"/>
    <x v="667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x v="0"/>
    <x v="246"/>
    <x v="0"/>
    <x v="12"/>
    <x v="668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x v="1"/>
    <x v="180"/>
    <x v="0"/>
    <x v="12"/>
    <x v="669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x v="0"/>
    <x v="247"/>
    <x v="0"/>
    <x v="12"/>
    <x v="67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x v="0"/>
    <x v="5"/>
    <x v="0"/>
    <x v="12"/>
    <x v="671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x v="847"/>
    <x v="847"/>
    <x v="0"/>
    <x v="29"/>
    <x v="0"/>
    <x v="12"/>
    <x v="3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x v="0"/>
    <x v="38"/>
    <x v="0"/>
    <x v="12"/>
    <x v="3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x v="0"/>
    <x v="248"/>
    <x v="0"/>
    <x v="12"/>
    <x v="672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x v="0"/>
    <x v="182"/>
    <x v="0"/>
    <x v="12"/>
    <x v="673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x v="0"/>
    <x v="16"/>
    <x v="0"/>
    <x v="12"/>
    <x v="674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x v="0"/>
    <x v="95"/>
    <x v="0"/>
    <x v="12"/>
    <x v="67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x v="0"/>
    <x v="73"/>
    <x v="0"/>
    <x v="12"/>
    <x v="3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x v="0"/>
    <x v="249"/>
    <x v="0"/>
    <x v="12"/>
    <x v="676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x v="0"/>
    <x v="5"/>
    <x v="0"/>
    <x v="12"/>
    <x v="67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x v="0"/>
    <x v="33"/>
    <x v="0"/>
    <x v="12"/>
    <x v="67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x v="0"/>
    <x v="54"/>
    <x v="0"/>
    <x v="12"/>
    <x v="3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x v="0"/>
    <x v="88"/>
    <x v="0"/>
    <x v="12"/>
    <x v="679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x v="0"/>
    <x v="15"/>
    <x v="0"/>
    <x v="12"/>
    <x v="680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x v="0"/>
    <x v="53"/>
    <x v="1"/>
    <x v="13"/>
    <x v="681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x v="0"/>
    <x v="84"/>
    <x v="1"/>
    <x v="13"/>
    <x v="68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x v="0"/>
    <x v="80"/>
    <x v="1"/>
    <x v="13"/>
    <x v="68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x v="0"/>
    <x v="81"/>
    <x v="1"/>
    <x v="13"/>
    <x v="684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x v="0"/>
    <x v="1"/>
    <x v="1"/>
    <x v="13"/>
    <x v="685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x v="0"/>
    <x v="84"/>
    <x v="1"/>
    <x v="13"/>
    <x v="686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x v="0"/>
    <x v="202"/>
    <x v="1"/>
    <x v="13"/>
    <x v="687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x v="0"/>
    <x v="202"/>
    <x v="1"/>
    <x v="13"/>
    <x v="688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x v="0"/>
    <x v="29"/>
    <x v="1"/>
    <x v="13"/>
    <x v="689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x v="0"/>
    <x v="83"/>
    <x v="1"/>
    <x v="13"/>
    <x v="690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x v="0"/>
    <x v="81"/>
    <x v="1"/>
    <x v="13"/>
    <x v="69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x v="0"/>
    <x v="8"/>
    <x v="1"/>
    <x v="13"/>
    <x v="69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x v="0"/>
    <x v="84"/>
    <x v="1"/>
    <x v="13"/>
    <x v="69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x v="0"/>
    <x v="81"/>
    <x v="1"/>
    <x v="13"/>
    <x v="694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x v="0"/>
    <x v="64"/>
    <x v="1"/>
    <x v="13"/>
    <x v="69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x v="0"/>
    <x v="78"/>
    <x v="1"/>
    <x v="13"/>
    <x v="109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x v="876"/>
    <x v="876"/>
    <x v="0"/>
    <x v="43"/>
    <x v="1"/>
    <x v="13"/>
    <x v="69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x v="0"/>
    <x v="60"/>
    <x v="1"/>
    <x v="13"/>
    <x v="697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x v="0"/>
    <x v="84"/>
    <x v="1"/>
    <x v="13"/>
    <x v="698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x v="0"/>
    <x v="209"/>
    <x v="1"/>
    <x v="13"/>
    <x v="699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x v="0"/>
    <x v="22"/>
    <x v="1"/>
    <x v="14"/>
    <x v="700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x v="0"/>
    <x v="29"/>
    <x v="1"/>
    <x v="14"/>
    <x v="417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x v="0"/>
    <x v="25"/>
    <x v="1"/>
    <x v="14"/>
    <x v="701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x v="0"/>
    <x v="54"/>
    <x v="1"/>
    <x v="14"/>
    <x v="7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x v="0"/>
    <x v="84"/>
    <x v="1"/>
    <x v="14"/>
    <x v="460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x v="0"/>
    <x v="64"/>
    <x v="1"/>
    <x v="14"/>
    <x v="703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x v="0"/>
    <x v="63"/>
    <x v="1"/>
    <x v="14"/>
    <x v="704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x v="0"/>
    <x v="78"/>
    <x v="1"/>
    <x v="14"/>
    <x v="109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x v="0"/>
    <x v="80"/>
    <x v="1"/>
    <x v="14"/>
    <x v="705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x v="0"/>
    <x v="58"/>
    <x v="1"/>
    <x v="14"/>
    <x v="706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x v="0"/>
    <x v="80"/>
    <x v="1"/>
    <x v="14"/>
    <x v="70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x v="0"/>
    <x v="82"/>
    <x v="1"/>
    <x v="14"/>
    <x v="140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x v="0"/>
    <x v="57"/>
    <x v="1"/>
    <x v="14"/>
    <x v="708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x v="0"/>
    <x v="81"/>
    <x v="1"/>
    <x v="14"/>
    <x v="709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x v="0"/>
    <x v="28"/>
    <x v="1"/>
    <x v="14"/>
    <x v="710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x v="0"/>
    <x v="63"/>
    <x v="1"/>
    <x v="14"/>
    <x v="711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x v="0"/>
    <x v="250"/>
    <x v="1"/>
    <x v="14"/>
    <x v="142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x v="0"/>
    <x v="78"/>
    <x v="1"/>
    <x v="14"/>
    <x v="109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x v="0"/>
    <x v="84"/>
    <x v="1"/>
    <x v="14"/>
    <x v="71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x v="0"/>
    <x v="22"/>
    <x v="1"/>
    <x v="14"/>
    <x v="713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x v="0"/>
    <x v="84"/>
    <x v="1"/>
    <x v="13"/>
    <x v="714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x v="0"/>
    <x v="78"/>
    <x v="1"/>
    <x v="13"/>
    <x v="109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x v="0"/>
    <x v="83"/>
    <x v="1"/>
    <x v="13"/>
    <x v="715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x v="0"/>
    <x v="80"/>
    <x v="1"/>
    <x v="13"/>
    <x v="416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x v="0"/>
    <x v="83"/>
    <x v="1"/>
    <x v="13"/>
    <x v="716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x v="0"/>
    <x v="79"/>
    <x v="1"/>
    <x v="13"/>
    <x v="717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x v="0"/>
    <x v="78"/>
    <x v="1"/>
    <x v="13"/>
    <x v="109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x v="0"/>
    <x v="78"/>
    <x v="1"/>
    <x v="13"/>
    <x v="109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x v="0"/>
    <x v="78"/>
    <x v="1"/>
    <x v="13"/>
    <x v="109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x v="0"/>
    <x v="22"/>
    <x v="1"/>
    <x v="13"/>
    <x v="140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x v="0"/>
    <x v="81"/>
    <x v="1"/>
    <x v="13"/>
    <x v="718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x v="0"/>
    <x v="78"/>
    <x v="1"/>
    <x v="13"/>
    <x v="109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x v="0"/>
    <x v="84"/>
    <x v="1"/>
    <x v="13"/>
    <x v="719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x v="0"/>
    <x v="54"/>
    <x v="1"/>
    <x v="13"/>
    <x v="720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x v="0"/>
    <x v="78"/>
    <x v="1"/>
    <x v="13"/>
    <x v="109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x v="0"/>
    <x v="82"/>
    <x v="1"/>
    <x v="13"/>
    <x v="721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x v="0"/>
    <x v="78"/>
    <x v="1"/>
    <x v="13"/>
    <x v="109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x v="0"/>
    <x v="29"/>
    <x v="1"/>
    <x v="13"/>
    <x v="722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x v="0"/>
    <x v="73"/>
    <x v="1"/>
    <x v="13"/>
    <x v="723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x v="919"/>
    <x v="919"/>
    <x v="0"/>
    <x v="29"/>
    <x v="1"/>
    <x v="13"/>
    <x v="724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x v="0"/>
    <x v="78"/>
    <x v="1"/>
    <x v="13"/>
    <x v="109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x v="0"/>
    <x v="9"/>
    <x v="1"/>
    <x v="13"/>
    <x v="725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x v="0"/>
    <x v="209"/>
    <x v="1"/>
    <x v="13"/>
    <x v="726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x v="0"/>
    <x v="79"/>
    <x v="1"/>
    <x v="13"/>
    <x v="72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x v="0"/>
    <x v="41"/>
    <x v="1"/>
    <x v="13"/>
    <x v="728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x v="0"/>
    <x v="81"/>
    <x v="1"/>
    <x v="13"/>
    <x v="129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x v="0"/>
    <x v="78"/>
    <x v="1"/>
    <x v="13"/>
    <x v="109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x v="927"/>
    <x v="927"/>
    <x v="0"/>
    <x v="78"/>
    <x v="1"/>
    <x v="13"/>
    <x v="109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x v="0"/>
    <x v="33"/>
    <x v="1"/>
    <x v="13"/>
    <x v="729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x v="0"/>
    <x v="78"/>
    <x v="1"/>
    <x v="13"/>
    <x v="109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x v="0"/>
    <x v="81"/>
    <x v="1"/>
    <x v="13"/>
    <x v="730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x v="0"/>
    <x v="63"/>
    <x v="1"/>
    <x v="13"/>
    <x v="731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x v="0"/>
    <x v="209"/>
    <x v="1"/>
    <x v="13"/>
    <x v="732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x v="0"/>
    <x v="84"/>
    <x v="1"/>
    <x v="13"/>
    <x v="733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x v="0"/>
    <x v="209"/>
    <x v="1"/>
    <x v="13"/>
    <x v="73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x v="0"/>
    <x v="84"/>
    <x v="1"/>
    <x v="13"/>
    <x v="735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x v="0"/>
    <x v="78"/>
    <x v="1"/>
    <x v="13"/>
    <x v="109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x v="0"/>
    <x v="84"/>
    <x v="1"/>
    <x v="13"/>
    <x v="736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x v="0"/>
    <x v="29"/>
    <x v="1"/>
    <x v="13"/>
    <x v="737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x v="0"/>
    <x v="84"/>
    <x v="1"/>
    <x v="13"/>
    <x v="738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x v="0"/>
    <x v="25"/>
    <x v="1"/>
    <x v="8"/>
    <x v="739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x v="0"/>
    <x v="162"/>
    <x v="1"/>
    <x v="8"/>
    <x v="740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x v="0"/>
    <x v="38"/>
    <x v="1"/>
    <x v="8"/>
    <x v="741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x v="943"/>
    <x v="943"/>
    <x v="0"/>
    <x v="8"/>
    <x v="1"/>
    <x v="8"/>
    <x v="74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x v="0"/>
    <x v="93"/>
    <x v="1"/>
    <x v="8"/>
    <x v="743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x v="0"/>
    <x v="38"/>
    <x v="1"/>
    <x v="8"/>
    <x v="744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x v="0"/>
    <x v="81"/>
    <x v="1"/>
    <x v="8"/>
    <x v="74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x v="0"/>
    <x v="78"/>
    <x v="1"/>
    <x v="8"/>
    <x v="109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x v="0"/>
    <x v="22"/>
    <x v="1"/>
    <x v="8"/>
    <x v="746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x v="0"/>
    <x v="63"/>
    <x v="1"/>
    <x v="8"/>
    <x v="747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x v="0"/>
    <x v="54"/>
    <x v="1"/>
    <x v="8"/>
    <x v="74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x v="951"/>
    <x v="951"/>
    <x v="0"/>
    <x v="212"/>
    <x v="1"/>
    <x v="8"/>
    <x v="74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x v="0"/>
    <x v="193"/>
    <x v="1"/>
    <x v="8"/>
    <x v="75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x v="0"/>
    <x v="81"/>
    <x v="1"/>
    <x v="8"/>
    <x v="75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x v="0"/>
    <x v="196"/>
    <x v="1"/>
    <x v="8"/>
    <x v="752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x v="0"/>
    <x v="251"/>
    <x v="1"/>
    <x v="8"/>
    <x v="75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x v="0"/>
    <x v="57"/>
    <x v="1"/>
    <x v="8"/>
    <x v="754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x v="0"/>
    <x v="63"/>
    <x v="1"/>
    <x v="8"/>
    <x v="755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x v="0"/>
    <x v="57"/>
    <x v="1"/>
    <x v="8"/>
    <x v="756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x v="0"/>
    <x v="199"/>
    <x v="1"/>
    <x v="8"/>
    <x v="757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x v="0"/>
    <x v="101"/>
    <x v="1"/>
    <x v="8"/>
    <x v="758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x v="0"/>
    <x v="238"/>
    <x v="1"/>
    <x v="8"/>
    <x v="759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x v="0"/>
    <x v="77"/>
    <x v="1"/>
    <x v="8"/>
    <x v="760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x v="963"/>
    <x v="963"/>
    <x v="0"/>
    <x v="82"/>
    <x v="1"/>
    <x v="8"/>
    <x v="76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x v="0"/>
    <x v="60"/>
    <x v="1"/>
    <x v="8"/>
    <x v="762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x v="0"/>
    <x v="79"/>
    <x v="1"/>
    <x v="8"/>
    <x v="763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x v="0"/>
    <x v="209"/>
    <x v="1"/>
    <x v="8"/>
    <x v="764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x v="0"/>
    <x v="75"/>
    <x v="1"/>
    <x v="8"/>
    <x v="765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x v="0"/>
    <x v="80"/>
    <x v="1"/>
    <x v="8"/>
    <x v="766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x v="0"/>
    <x v="202"/>
    <x v="1"/>
    <x v="8"/>
    <x v="7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x v="0"/>
    <x v="25"/>
    <x v="1"/>
    <x v="8"/>
    <x v="768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x v="0"/>
    <x v="81"/>
    <x v="1"/>
    <x v="8"/>
    <x v="769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x v="0"/>
    <x v="43"/>
    <x v="1"/>
    <x v="8"/>
    <x v="770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x v="0"/>
    <x v="22"/>
    <x v="1"/>
    <x v="8"/>
    <x v="771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x v="0"/>
    <x v="83"/>
    <x v="1"/>
    <x v="8"/>
    <x v="470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x v="0"/>
    <x v="54"/>
    <x v="1"/>
    <x v="8"/>
    <x v="77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x v="0"/>
    <x v="59"/>
    <x v="1"/>
    <x v="8"/>
    <x v="773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x v="0"/>
    <x v="8"/>
    <x v="1"/>
    <x v="8"/>
    <x v="77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x v="0"/>
    <x v="252"/>
    <x v="1"/>
    <x v="8"/>
    <x v="775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x v="0"/>
    <x v="93"/>
    <x v="1"/>
    <x v="8"/>
    <x v="776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x v="0"/>
    <x v="162"/>
    <x v="1"/>
    <x v="8"/>
    <x v="777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x v="0"/>
    <x v="80"/>
    <x v="1"/>
    <x v="8"/>
    <x v="778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x v="0"/>
    <x v="83"/>
    <x v="1"/>
    <x v="8"/>
    <x v="779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x v="0"/>
    <x v="122"/>
    <x v="1"/>
    <x v="8"/>
    <x v="78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x v="0"/>
    <x v="83"/>
    <x v="1"/>
    <x v="8"/>
    <x v="550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x v="0"/>
    <x v="23"/>
    <x v="1"/>
    <x v="8"/>
    <x v="781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x v="0"/>
    <x v="23"/>
    <x v="1"/>
    <x v="8"/>
    <x v="782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x v="0"/>
    <x v="14"/>
    <x v="1"/>
    <x v="8"/>
    <x v="78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x v="0"/>
    <x v="78"/>
    <x v="1"/>
    <x v="8"/>
    <x v="109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x v="989"/>
    <x v="989"/>
    <x v="0"/>
    <x v="58"/>
    <x v="1"/>
    <x v="8"/>
    <x v="784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x v="0"/>
    <x v="84"/>
    <x v="1"/>
    <x v="8"/>
    <x v="477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x v="0"/>
    <x v="63"/>
    <x v="1"/>
    <x v="8"/>
    <x v="785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x v="0"/>
    <x v="80"/>
    <x v="1"/>
    <x v="8"/>
    <x v="786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x v="0"/>
    <x v="193"/>
    <x v="1"/>
    <x v="8"/>
    <x v="787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x v="0"/>
    <x v="202"/>
    <x v="1"/>
    <x v="8"/>
    <x v="78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x v="0"/>
    <x v="82"/>
    <x v="1"/>
    <x v="8"/>
    <x v="789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x v="0"/>
    <x v="81"/>
    <x v="1"/>
    <x v="8"/>
    <x v="790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x v="997"/>
    <x v="997"/>
    <x v="0"/>
    <x v="22"/>
    <x v="1"/>
    <x v="8"/>
    <x v="698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x v="0"/>
    <x v="194"/>
    <x v="1"/>
    <x v="8"/>
    <x v="791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x v="0"/>
    <x v="244"/>
    <x v="1"/>
    <x v="8"/>
    <x v="79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x v="0"/>
    <x v="79"/>
    <x v="1"/>
    <x v="8"/>
    <x v="793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x v="0"/>
    <x v="80"/>
    <x v="1"/>
    <x v="8"/>
    <x v="87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x v="0"/>
    <x v="19"/>
    <x v="1"/>
    <x v="8"/>
    <x v="79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x v="0"/>
    <x v="41"/>
    <x v="1"/>
    <x v="8"/>
    <x v="79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x v="0"/>
    <x v="195"/>
    <x v="1"/>
    <x v="8"/>
    <x v="796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x v="0"/>
    <x v="253"/>
    <x v="1"/>
    <x v="8"/>
    <x v="797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x v="0"/>
    <x v="22"/>
    <x v="1"/>
    <x v="8"/>
    <x v="798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x v="0"/>
    <x v="88"/>
    <x v="1"/>
    <x v="8"/>
    <x v="799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x v="0"/>
    <x v="29"/>
    <x v="1"/>
    <x v="8"/>
    <x v="80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x v="0"/>
    <x v="21"/>
    <x v="1"/>
    <x v="8"/>
    <x v="801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x v="0"/>
    <x v="80"/>
    <x v="1"/>
    <x v="8"/>
    <x v="802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x v="0"/>
    <x v="29"/>
    <x v="1"/>
    <x v="8"/>
    <x v="80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x v="0"/>
    <x v="254"/>
    <x v="1"/>
    <x v="8"/>
    <x v="804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x v="0"/>
    <x v="240"/>
    <x v="1"/>
    <x v="8"/>
    <x v="80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x v="0"/>
    <x v="38"/>
    <x v="1"/>
    <x v="8"/>
    <x v="80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x v="0"/>
    <x v="79"/>
    <x v="1"/>
    <x v="8"/>
    <x v="129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x v="0"/>
    <x v="44"/>
    <x v="1"/>
    <x v="8"/>
    <x v="807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x v="0"/>
    <x v="255"/>
    <x v="1"/>
    <x v="8"/>
    <x v="80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x v="0"/>
    <x v="63"/>
    <x v="1"/>
    <x v="8"/>
    <x v="809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x v="0"/>
    <x v="256"/>
    <x v="1"/>
    <x v="8"/>
    <x v="810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x v="0"/>
    <x v="209"/>
    <x v="0"/>
    <x v="15"/>
    <x v="81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x v="1"/>
    <x v="257"/>
    <x v="0"/>
    <x v="15"/>
    <x v="812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x v="1"/>
    <x v="142"/>
    <x v="0"/>
    <x v="15"/>
    <x v="813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x v="0"/>
    <x v="132"/>
    <x v="0"/>
    <x v="15"/>
    <x v="814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x v="1"/>
    <x v="42"/>
    <x v="0"/>
    <x v="15"/>
    <x v="815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x v="1"/>
    <x v="258"/>
    <x v="0"/>
    <x v="15"/>
    <x v="816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x v="1"/>
    <x v="259"/>
    <x v="0"/>
    <x v="15"/>
    <x v="817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x v="1"/>
    <x v="112"/>
    <x v="0"/>
    <x v="15"/>
    <x v="818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x v="1"/>
    <x v="260"/>
    <x v="0"/>
    <x v="15"/>
    <x v="819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x v="0"/>
    <x v="261"/>
    <x v="0"/>
    <x v="15"/>
    <x v="820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x v="1030"/>
    <x v="1030"/>
    <x v="0"/>
    <x v="180"/>
    <x v="0"/>
    <x v="15"/>
    <x v="82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x v="0"/>
    <x v="221"/>
    <x v="0"/>
    <x v="15"/>
    <x v="202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x v="1032"/>
    <x v="1032"/>
    <x v="0"/>
    <x v="93"/>
    <x v="0"/>
    <x v="15"/>
    <x v="822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x v="0"/>
    <x v="74"/>
    <x v="0"/>
    <x v="15"/>
    <x v="82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x v="0"/>
    <x v="262"/>
    <x v="0"/>
    <x v="15"/>
    <x v="824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x v="0"/>
    <x v="88"/>
    <x v="0"/>
    <x v="15"/>
    <x v="825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x v="0"/>
    <x v="263"/>
    <x v="0"/>
    <x v="15"/>
    <x v="826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x v="0"/>
    <x v="64"/>
    <x v="0"/>
    <x v="15"/>
    <x v="426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x v="0"/>
    <x v="42"/>
    <x v="0"/>
    <x v="15"/>
    <x v="827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x v="0"/>
    <x v="209"/>
    <x v="0"/>
    <x v="15"/>
    <x v="828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x v="0"/>
    <x v="29"/>
    <x v="1"/>
    <x v="16"/>
    <x v="385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x v="0"/>
    <x v="78"/>
    <x v="1"/>
    <x v="16"/>
    <x v="109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x v="0"/>
    <x v="29"/>
    <x v="1"/>
    <x v="16"/>
    <x v="829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x v="0"/>
    <x v="264"/>
    <x v="1"/>
    <x v="16"/>
    <x v="830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x v="0"/>
    <x v="84"/>
    <x v="1"/>
    <x v="16"/>
    <x v="831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x v="0"/>
    <x v="22"/>
    <x v="1"/>
    <x v="16"/>
    <x v="83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x v="0"/>
    <x v="78"/>
    <x v="1"/>
    <x v="16"/>
    <x v="109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x v="0"/>
    <x v="29"/>
    <x v="1"/>
    <x v="16"/>
    <x v="833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x v="0"/>
    <x v="80"/>
    <x v="1"/>
    <x v="16"/>
    <x v="834"/>
    <n v="53"/>
    <x v="5"/>
    <x v="16"/>
    <x v="1048"/>
    <x v="1048"/>
  </r>
  <r>
    <n v="1049"/>
    <s v="J1 (Canceled)"/>
    <s v="------"/>
    <x v="14"/>
    <n v="0"/>
    <x v="1"/>
    <x v="0"/>
    <s v="USD"/>
    <x v="1049"/>
    <x v="1049"/>
    <x v="0"/>
    <x v="78"/>
    <x v="1"/>
    <x v="16"/>
    <x v="109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x v="1050"/>
    <x v="1050"/>
    <x v="0"/>
    <x v="78"/>
    <x v="1"/>
    <x v="16"/>
    <x v="109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x v="0"/>
    <x v="78"/>
    <x v="1"/>
    <x v="16"/>
    <x v="109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x v="0"/>
    <x v="78"/>
    <x v="1"/>
    <x v="16"/>
    <x v="109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x v="0"/>
    <x v="29"/>
    <x v="1"/>
    <x v="16"/>
    <x v="460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x v="0"/>
    <x v="78"/>
    <x v="1"/>
    <x v="16"/>
    <x v="109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x v="0"/>
    <x v="78"/>
    <x v="1"/>
    <x v="16"/>
    <x v="109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x v="0"/>
    <x v="78"/>
    <x v="1"/>
    <x v="16"/>
    <x v="109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x v="0"/>
    <x v="78"/>
    <x v="1"/>
    <x v="16"/>
    <x v="109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x v="0"/>
    <x v="78"/>
    <x v="1"/>
    <x v="16"/>
    <x v="109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x v="1059"/>
    <x v="1059"/>
    <x v="0"/>
    <x v="78"/>
    <x v="1"/>
    <x v="16"/>
    <x v="109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x v="0"/>
    <x v="29"/>
    <x v="1"/>
    <x v="16"/>
    <x v="460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x v="0"/>
    <x v="78"/>
    <x v="1"/>
    <x v="16"/>
    <x v="109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x v="1062"/>
    <x v="1062"/>
    <x v="0"/>
    <x v="80"/>
    <x v="1"/>
    <x v="16"/>
    <x v="83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x v="0"/>
    <x v="78"/>
    <x v="1"/>
    <x v="16"/>
    <x v="109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x v="0"/>
    <x v="252"/>
    <x v="1"/>
    <x v="17"/>
    <x v="836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x v="0"/>
    <x v="81"/>
    <x v="1"/>
    <x v="17"/>
    <x v="83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x v="0"/>
    <x v="265"/>
    <x v="1"/>
    <x v="17"/>
    <x v="838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x v="0"/>
    <x v="73"/>
    <x v="1"/>
    <x v="17"/>
    <x v="839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x v="0"/>
    <x v="80"/>
    <x v="1"/>
    <x v="17"/>
    <x v="84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x v="0"/>
    <x v="64"/>
    <x v="1"/>
    <x v="17"/>
    <x v="841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x v="0"/>
    <x v="84"/>
    <x v="1"/>
    <x v="17"/>
    <x v="449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x v="0"/>
    <x v="78"/>
    <x v="1"/>
    <x v="17"/>
    <x v="109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x v="0"/>
    <x v="80"/>
    <x v="1"/>
    <x v="17"/>
    <x v="84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x v="0"/>
    <x v="29"/>
    <x v="1"/>
    <x v="17"/>
    <x v="84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x v="0"/>
    <x v="209"/>
    <x v="1"/>
    <x v="17"/>
    <x v="844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x v="0"/>
    <x v="83"/>
    <x v="1"/>
    <x v="17"/>
    <x v="684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x v="0"/>
    <x v="266"/>
    <x v="1"/>
    <x v="17"/>
    <x v="845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x v="0"/>
    <x v="157"/>
    <x v="1"/>
    <x v="17"/>
    <x v="846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x v="0"/>
    <x v="81"/>
    <x v="1"/>
    <x v="17"/>
    <x v="847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x v="0"/>
    <x v="59"/>
    <x v="1"/>
    <x v="17"/>
    <x v="84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x v="0"/>
    <x v="15"/>
    <x v="1"/>
    <x v="17"/>
    <x v="84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x v="0"/>
    <x v="80"/>
    <x v="1"/>
    <x v="17"/>
    <x v="85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x v="0"/>
    <x v="83"/>
    <x v="1"/>
    <x v="17"/>
    <x v="470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x v="0"/>
    <x v="29"/>
    <x v="1"/>
    <x v="17"/>
    <x v="380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x v="1084"/>
    <x v="1084"/>
    <x v="0"/>
    <x v="78"/>
    <x v="1"/>
    <x v="17"/>
    <x v="109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x v="0"/>
    <x v="82"/>
    <x v="1"/>
    <x v="17"/>
    <x v="851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x v="1086"/>
    <x v="1086"/>
    <x v="0"/>
    <x v="84"/>
    <x v="1"/>
    <x v="17"/>
    <x v="85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x v="0"/>
    <x v="78"/>
    <x v="1"/>
    <x v="17"/>
    <x v="109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x v="0"/>
    <x v="206"/>
    <x v="1"/>
    <x v="17"/>
    <x v="853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x v="1089"/>
    <x v="1089"/>
    <x v="0"/>
    <x v="72"/>
    <x v="1"/>
    <x v="17"/>
    <x v="854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x v="0"/>
    <x v="29"/>
    <x v="1"/>
    <x v="17"/>
    <x v="855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x v="0"/>
    <x v="84"/>
    <x v="1"/>
    <x v="17"/>
    <x v="856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x v="0"/>
    <x v="63"/>
    <x v="1"/>
    <x v="17"/>
    <x v="857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x v="0"/>
    <x v="80"/>
    <x v="1"/>
    <x v="17"/>
    <x v="858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x v="0"/>
    <x v="74"/>
    <x v="1"/>
    <x v="17"/>
    <x v="859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x v="0"/>
    <x v="225"/>
    <x v="1"/>
    <x v="17"/>
    <x v="860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x v="0"/>
    <x v="60"/>
    <x v="1"/>
    <x v="17"/>
    <x v="861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x v="0"/>
    <x v="63"/>
    <x v="1"/>
    <x v="17"/>
    <x v="86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x v="0"/>
    <x v="19"/>
    <x v="1"/>
    <x v="17"/>
    <x v="863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x v="0"/>
    <x v="29"/>
    <x v="1"/>
    <x v="17"/>
    <x v="724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x v="0"/>
    <x v="73"/>
    <x v="1"/>
    <x v="17"/>
    <x v="45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x v="0"/>
    <x v="79"/>
    <x v="1"/>
    <x v="17"/>
    <x v="86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x v="0"/>
    <x v="54"/>
    <x v="1"/>
    <x v="17"/>
    <x v="86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x v="0"/>
    <x v="41"/>
    <x v="1"/>
    <x v="17"/>
    <x v="866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x v="0"/>
    <x v="77"/>
    <x v="1"/>
    <x v="17"/>
    <x v="867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x v="0"/>
    <x v="9"/>
    <x v="1"/>
    <x v="17"/>
    <x v="868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x v="0"/>
    <x v="63"/>
    <x v="1"/>
    <x v="17"/>
    <x v="869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x v="0"/>
    <x v="78"/>
    <x v="1"/>
    <x v="17"/>
    <x v="109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x v="0"/>
    <x v="64"/>
    <x v="1"/>
    <x v="17"/>
    <x v="870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x v="0"/>
    <x v="83"/>
    <x v="1"/>
    <x v="17"/>
    <x v="871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x v="0"/>
    <x v="202"/>
    <x v="1"/>
    <x v="17"/>
    <x v="872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x v="0"/>
    <x v="29"/>
    <x v="1"/>
    <x v="17"/>
    <x v="167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x v="0"/>
    <x v="267"/>
    <x v="1"/>
    <x v="17"/>
    <x v="873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x v="0"/>
    <x v="29"/>
    <x v="1"/>
    <x v="17"/>
    <x v="724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x v="0"/>
    <x v="83"/>
    <x v="1"/>
    <x v="17"/>
    <x v="874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x v="0"/>
    <x v="80"/>
    <x v="1"/>
    <x v="17"/>
    <x v="875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x v="0"/>
    <x v="73"/>
    <x v="1"/>
    <x v="17"/>
    <x v="876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x v="0"/>
    <x v="22"/>
    <x v="1"/>
    <x v="17"/>
    <x v="87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x v="0"/>
    <x v="83"/>
    <x v="1"/>
    <x v="17"/>
    <x v="878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x v="0"/>
    <x v="29"/>
    <x v="1"/>
    <x v="17"/>
    <x v="879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x v="0"/>
    <x v="78"/>
    <x v="1"/>
    <x v="17"/>
    <x v="109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x v="0"/>
    <x v="81"/>
    <x v="1"/>
    <x v="17"/>
    <x v="88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x v="0"/>
    <x v="78"/>
    <x v="1"/>
    <x v="17"/>
    <x v="109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x v="0"/>
    <x v="83"/>
    <x v="1"/>
    <x v="17"/>
    <x v="881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x v="0"/>
    <x v="63"/>
    <x v="1"/>
    <x v="18"/>
    <x v="882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x v="0"/>
    <x v="78"/>
    <x v="1"/>
    <x v="18"/>
    <x v="109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x v="0"/>
    <x v="84"/>
    <x v="1"/>
    <x v="18"/>
    <x v="724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x v="0"/>
    <x v="23"/>
    <x v="1"/>
    <x v="18"/>
    <x v="883"/>
    <n v="25.434782608695652"/>
    <x v="6"/>
    <x v="18"/>
    <x v="1127"/>
    <x v="1127"/>
  </r>
  <r>
    <n v="1128"/>
    <s v="Flying Turds"/>
    <s v="#havingfunFTW"/>
    <x v="28"/>
    <n v="1"/>
    <x v="2"/>
    <x v="1"/>
    <s v="GBP"/>
    <x v="1128"/>
    <x v="1128"/>
    <x v="0"/>
    <x v="29"/>
    <x v="1"/>
    <x v="18"/>
    <x v="37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x v="0"/>
    <x v="84"/>
    <x v="1"/>
    <x v="18"/>
    <x v="884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x v="0"/>
    <x v="83"/>
    <x v="1"/>
    <x v="18"/>
    <x v="881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x v="0"/>
    <x v="78"/>
    <x v="1"/>
    <x v="18"/>
    <x v="109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x v="0"/>
    <x v="62"/>
    <x v="1"/>
    <x v="18"/>
    <x v="885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x v="0"/>
    <x v="29"/>
    <x v="1"/>
    <x v="18"/>
    <x v="886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x v="0"/>
    <x v="29"/>
    <x v="1"/>
    <x v="18"/>
    <x v="524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x v="0"/>
    <x v="29"/>
    <x v="1"/>
    <x v="18"/>
    <x v="152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x v="0"/>
    <x v="79"/>
    <x v="1"/>
    <x v="18"/>
    <x v="88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x v="0"/>
    <x v="70"/>
    <x v="1"/>
    <x v="18"/>
    <x v="888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x v="0"/>
    <x v="80"/>
    <x v="1"/>
    <x v="18"/>
    <x v="737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x v="0"/>
    <x v="29"/>
    <x v="1"/>
    <x v="18"/>
    <x v="889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x v="0"/>
    <x v="78"/>
    <x v="1"/>
    <x v="18"/>
    <x v="109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x v="1141"/>
    <x v="1141"/>
    <x v="0"/>
    <x v="78"/>
    <x v="1"/>
    <x v="18"/>
    <x v="109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x v="0"/>
    <x v="78"/>
    <x v="1"/>
    <x v="18"/>
    <x v="109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x v="0"/>
    <x v="22"/>
    <x v="1"/>
    <x v="18"/>
    <x v="89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x v="0"/>
    <x v="78"/>
    <x v="1"/>
    <x v="19"/>
    <x v="109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x v="0"/>
    <x v="29"/>
    <x v="1"/>
    <x v="19"/>
    <x v="41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x v="0"/>
    <x v="8"/>
    <x v="1"/>
    <x v="19"/>
    <x v="891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x v="0"/>
    <x v="78"/>
    <x v="1"/>
    <x v="19"/>
    <x v="109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x v="0"/>
    <x v="83"/>
    <x v="1"/>
    <x v="19"/>
    <x v="892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x v="1149"/>
    <x v="1149"/>
    <x v="0"/>
    <x v="84"/>
    <x v="1"/>
    <x v="19"/>
    <x v="84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x v="1150"/>
    <x v="1150"/>
    <x v="0"/>
    <x v="79"/>
    <x v="1"/>
    <x v="19"/>
    <x v="893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x v="0"/>
    <x v="78"/>
    <x v="1"/>
    <x v="19"/>
    <x v="109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x v="1152"/>
    <x v="1152"/>
    <x v="0"/>
    <x v="41"/>
    <x v="1"/>
    <x v="19"/>
    <x v="894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x v="0"/>
    <x v="29"/>
    <x v="1"/>
    <x v="19"/>
    <x v="89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x v="0"/>
    <x v="83"/>
    <x v="1"/>
    <x v="19"/>
    <x v="896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x v="0"/>
    <x v="22"/>
    <x v="1"/>
    <x v="19"/>
    <x v="897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x v="0"/>
    <x v="78"/>
    <x v="1"/>
    <x v="19"/>
    <x v="109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x v="0"/>
    <x v="83"/>
    <x v="1"/>
    <x v="19"/>
    <x v="898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x v="0"/>
    <x v="83"/>
    <x v="1"/>
    <x v="19"/>
    <x v="899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x v="0"/>
    <x v="78"/>
    <x v="1"/>
    <x v="19"/>
    <x v="109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x v="0"/>
    <x v="10"/>
    <x v="1"/>
    <x v="19"/>
    <x v="900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x v="0"/>
    <x v="78"/>
    <x v="1"/>
    <x v="19"/>
    <x v="109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x v="0"/>
    <x v="84"/>
    <x v="1"/>
    <x v="19"/>
    <x v="901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x v="0"/>
    <x v="78"/>
    <x v="1"/>
    <x v="19"/>
    <x v="109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x v="0"/>
    <x v="78"/>
    <x v="1"/>
    <x v="19"/>
    <x v="109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x v="0"/>
    <x v="20"/>
    <x v="1"/>
    <x v="19"/>
    <x v="9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x v="0"/>
    <x v="22"/>
    <x v="1"/>
    <x v="19"/>
    <x v="903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x v="0"/>
    <x v="38"/>
    <x v="1"/>
    <x v="19"/>
    <x v="904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x v="0"/>
    <x v="83"/>
    <x v="1"/>
    <x v="19"/>
    <x v="905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x v="0"/>
    <x v="83"/>
    <x v="1"/>
    <x v="19"/>
    <x v="906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x v="0"/>
    <x v="84"/>
    <x v="1"/>
    <x v="19"/>
    <x v="177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x v="0"/>
    <x v="29"/>
    <x v="1"/>
    <x v="19"/>
    <x v="370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x v="1172"/>
    <x v="1172"/>
    <x v="0"/>
    <x v="78"/>
    <x v="1"/>
    <x v="19"/>
    <x v="109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x v="0"/>
    <x v="29"/>
    <x v="1"/>
    <x v="19"/>
    <x v="907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x v="0"/>
    <x v="10"/>
    <x v="1"/>
    <x v="19"/>
    <x v="908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x v="0"/>
    <x v="82"/>
    <x v="1"/>
    <x v="19"/>
    <x v="909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x v="0"/>
    <x v="29"/>
    <x v="1"/>
    <x v="19"/>
    <x v="91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x v="0"/>
    <x v="78"/>
    <x v="1"/>
    <x v="19"/>
    <x v="109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x v="0"/>
    <x v="29"/>
    <x v="1"/>
    <x v="19"/>
    <x v="44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x v="0"/>
    <x v="81"/>
    <x v="1"/>
    <x v="19"/>
    <x v="911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x v="0"/>
    <x v="268"/>
    <x v="1"/>
    <x v="19"/>
    <x v="912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x v="1181"/>
    <x v="1181"/>
    <x v="0"/>
    <x v="83"/>
    <x v="1"/>
    <x v="19"/>
    <x v="168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x v="0"/>
    <x v="80"/>
    <x v="1"/>
    <x v="19"/>
    <x v="913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x v="0"/>
    <x v="83"/>
    <x v="1"/>
    <x v="19"/>
    <x v="91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x v="0"/>
    <x v="269"/>
    <x v="0"/>
    <x v="20"/>
    <x v="91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x v="0"/>
    <x v="112"/>
    <x v="0"/>
    <x v="20"/>
    <x v="916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x v="0"/>
    <x v="252"/>
    <x v="0"/>
    <x v="20"/>
    <x v="589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x v="0"/>
    <x v="16"/>
    <x v="0"/>
    <x v="20"/>
    <x v="917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x v="0"/>
    <x v="268"/>
    <x v="0"/>
    <x v="20"/>
    <x v="91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x v="0"/>
    <x v="48"/>
    <x v="0"/>
    <x v="20"/>
    <x v="919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x v="0"/>
    <x v="62"/>
    <x v="0"/>
    <x v="20"/>
    <x v="920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x v="0"/>
    <x v="51"/>
    <x v="0"/>
    <x v="20"/>
    <x v="921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x v="0"/>
    <x v="41"/>
    <x v="0"/>
    <x v="20"/>
    <x v="922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x v="0"/>
    <x v="270"/>
    <x v="0"/>
    <x v="20"/>
    <x v="923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x v="0"/>
    <x v="271"/>
    <x v="0"/>
    <x v="20"/>
    <x v="9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x v="0"/>
    <x v="203"/>
    <x v="0"/>
    <x v="20"/>
    <x v="920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x v="0"/>
    <x v="272"/>
    <x v="0"/>
    <x v="20"/>
    <x v="925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x v="0"/>
    <x v="100"/>
    <x v="0"/>
    <x v="20"/>
    <x v="926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x v="0"/>
    <x v="157"/>
    <x v="0"/>
    <x v="20"/>
    <x v="92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x v="0"/>
    <x v="82"/>
    <x v="0"/>
    <x v="20"/>
    <x v="928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x v="0"/>
    <x v="273"/>
    <x v="0"/>
    <x v="20"/>
    <x v="929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x v="0"/>
    <x v="112"/>
    <x v="0"/>
    <x v="20"/>
    <x v="930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x v="0"/>
    <x v="197"/>
    <x v="0"/>
    <x v="20"/>
    <x v="931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x v="0"/>
    <x v="21"/>
    <x v="0"/>
    <x v="20"/>
    <x v="93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x v="0"/>
    <x v="7"/>
    <x v="0"/>
    <x v="20"/>
    <x v="93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x v="0"/>
    <x v="95"/>
    <x v="0"/>
    <x v="20"/>
    <x v="934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x v="0"/>
    <x v="58"/>
    <x v="0"/>
    <x v="20"/>
    <x v="935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x v="1207"/>
    <x v="1207"/>
    <x v="0"/>
    <x v="261"/>
    <x v="0"/>
    <x v="20"/>
    <x v="936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x v="0"/>
    <x v="11"/>
    <x v="0"/>
    <x v="20"/>
    <x v="937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x v="0"/>
    <x v="67"/>
    <x v="0"/>
    <x v="20"/>
    <x v="938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x v="1210"/>
    <x v="1210"/>
    <x v="0"/>
    <x v="273"/>
    <x v="0"/>
    <x v="20"/>
    <x v="939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x v="0"/>
    <x v="79"/>
    <x v="0"/>
    <x v="20"/>
    <x v="940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x v="0"/>
    <x v="183"/>
    <x v="0"/>
    <x v="20"/>
    <x v="941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x v="0"/>
    <x v="52"/>
    <x v="0"/>
    <x v="20"/>
    <x v="94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x v="0"/>
    <x v="20"/>
    <x v="0"/>
    <x v="20"/>
    <x v="943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x v="0"/>
    <x v="274"/>
    <x v="0"/>
    <x v="20"/>
    <x v="944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x v="0"/>
    <x v="147"/>
    <x v="0"/>
    <x v="20"/>
    <x v="945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x v="0"/>
    <x v="275"/>
    <x v="0"/>
    <x v="20"/>
    <x v="94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x v="0"/>
    <x v="30"/>
    <x v="0"/>
    <x v="20"/>
    <x v="94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x v="0"/>
    <x v="35"/>
    <x v="0"/>
    <x v="20"/>
    <x v="948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x v="0"/>
    <x v="205"/>
    <x v="0"/>
    <x v="20"/>
    <x v="949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x v="0"/>
    <x v="273"/>
    <x v="0"/>
    <x v="20"/>
    <x v="950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x v="1222"/>
    <x v="1222"/>
    <x v="0"/>
    <x v="276"/>
    <x v="0"/>
    <x v="20"/>
    <x v="951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x v="0"/>
    <x v="277"/>
    <x v="0"/>
    <x v="20"/>
    <x v="952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x v="0"/>
    <x v="59"/>
    <x v="1"/>
    <x v="21"/>
    <x v="95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x v="0"/>
    <x v="83"/>
    <x v="1"/>
    <x v="21"/>
    <x v="95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x v="0"/>
    <x v="244"/>
    <x v="1"/>
    <x v="21"/>
    <x v="955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x v="0"/>
    <x v="78"/>
    <x v="1"/>
    <x v="21"/>
    <x v="109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x v="0"/>
    <x v="54"/>
    <x v="1"/>
    <x v="21"/>
    <x v="956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x v="0"/>
    <x v="29"/>
    <x v="1"/>
    <x v="21"/>
    <x v="957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x v="0"/>
    <x v="78"/>
    <x v="1"/>
    <x v="21"/>
    <x v="109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x v="0"/>
    <x v="78"/>
    <x v="1"/>
    <x v="21"/>
    <x v="109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x v="0"/>
    <x v="29"/>
    <x v="1"/>
    <x v="21"/>
    <x v="417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x v="0"/>
    <x v="79"/>
    <x v="1"/>
    <x v="21"/>
    <x v="958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x v="0"/>
    <x v="78"/>
    <x v="1"/>
    <x v="21"/>
    <x v="109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x v="0"/>
    <x v="79"/>
    <x v="1"/>
    <x v="21"/>
    <x v="959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x v="1236"/>
    <x v="1236"/>
    <x v="0"/>
    <x v="78"/>
    <x v="1"/>
    <x v="21"/>
    <x v="109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x v="0"/>
    <x v="78"/>
    <x v="1"/>
    <x v="21"/>
    <x v="109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x v="0"/>
    <x v="83"/>
    <x v="1"/>
    <x v="21"/>
    <x v="960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x v="0"/>
    <x v="78"/>
    <x v="1"/>
    <x v="21"/>
    <x v="109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x v="0"/>
    <x v="22"/>
    <x v="1"/>
    <x v="21"/>
    <x v="961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x v="0"/>
    <x v="69"/>
    <x v="1"/>
    <x v="21"/>
    <x v="962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x v="0"/>
    <x v="29"/>
    <x v="1"/>
    <x v="21"/>
    <x v="96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x v="0"/>
    <x v="44"/>
    <x v="1"/>
    <x v="21"/>
    <x v="96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x v="1"/>
    <x v="43"/>
    <x v="0"/>
    <x v="11"/>
    <x v="965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x v="1"/>
    <x v="57"/>
    <x v="0"/>
    <x v="11"/>
    <x v="966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x v="1"/>
    <x v="162"/>
    <x v="0"/>
    <x v="11"/>
    <x v="96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x v="1"/>
    <x v="133"/>
    <x v="0"/>
    <x v="11"/>
    <x v="968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x v="1"/>
    <x v="211"/>
    <x v="0"/>
    <x v="11"/>
    <x v="96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x v="1"/>
    <x v="75"/>
    <x v="0"/>
    <x v="11"/>
    <x v="970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x v="1"/>
    <x v="278"/>
    <x v="0"/>
    <x v="11"/>
    <x v="97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x v="1"/>
    <x v="142"/>
    <x v="0"/>
    <x v="11"/>
    <x v="97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x v="1"/>
    <x v="261"/>
    <x v="0"/>
    <x v="11"/>
    <x v="973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x v="1"/>
    <x v="279"/>
    <x v="0"/>
    <x v="11"/>
    <x v="974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x v="1"/>
    <x v="261"/>
    <x v="0"/>
    <x v="11"/>
    <x v="975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x v="1"/>
    <x v="280"/>
    <x v="0"/>
    <x v="11"/>
    <x v="976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x v="1"/>
    <x v="281"/>
    <x v="0"/>
    <x v="11"/>
    <x v="977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x v="1"/>
    <x v="282"/>
    <x v="0"/>
    <x v="11"/>
    <x v="978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x v="1"/>
    <x v="283"/>
    <x v="0"/>
    <x v="11"/>
    <x v="979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x v="1"/>
    <x v="93"/>
    <x v="0"/>
    <x v="11"/>
    <x v="980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x v="1"/>
    <x v="142"/>
    <x v="0"/>
    <x v="11"/>
    <x v="981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x v="1"/>
    <x v="47"/>
    <x v="0"/>
    <x v="11"/>
    <x v="982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x v="1"/>
    <x v="217"/>
    <x v="0"/>
    <x v="11"/>
    <x v="983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x v="1"/>
    <x v="14"/>
    <x v="0"/>
    <x v="11"/>
    <x v="984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x v="1"/>
    <x v="69"/>
    <x v="0"/>
    <x v="11"/>
    <x v="98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x v="1"/>
    <x v="36"/>
    <x v="0"/>
    <x v="11"/>
    <x v="986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x v="1"/>
    <x v="133"/>
    <x v="0"/>
    <x v="11"/>
    <x v="987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x v="1"/>
    <x v="180"/>
    <x v="0"/>
    <x v="11"/>
    <x v="97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x v="1"/>
    <x v="0"/>
    <x v="0"/>
    <x v="11"/>
    <x v="988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x v="1"/>
    <x v="190"/>
    <x v="0"/>
    <x v="11"/>
    <x v="98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x v="1"/>
    <x v="39"/>
    <x v="0"/>
    <x v="11"/>
    <x v="990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x v="1"/>
    <x v="162"/>
    <x v="0"/>
    <x v="11"/>
    <x v="97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x v="1"/>
    <x v="33"/>
    <x v="0"/>
    <x v="11"/>
    <x v="938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x v="1"/>
    <x v="241"/>
    <x v="0"/>
    <x v="11"/>
    <x v="991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x v="1"/>
    <x v="284"/>
    <x v="0"/>
    <x v="11"/>
    <x v="992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x v="1"/>
    <x v="285"/>
    <x v="0"/>
    <x v="11"/>
    <x v="993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x v="1"/>
    <x v="32"/>
    <x v="0"/>
    <x v="11"/>
    <x v="99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x v="1"/>
    <x v="286"/>
    <x v="0"/>
    <x v="11"/>
    <x v="995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x v="1"/>
    <x v="245"/>
    <x v="0"/>
    <x v="11"/>
    <x v="996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x v="1"/>
    <x v="143"/>
    <x v="0"/>
    <x v="11"/>
    <x v="997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x v="1"/>
    <x v="208"/>
    <x v="0"/>
    <x v="11"/>
    <x v="998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x v="1"/>
    <x v="142"/>
    <x v="0"/>
    <x v="11"/>
    <x v="59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x v="1"/>
    <x v="220"/>
    <x v="0"/>
    <x v="11"/>
    <x v="999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x v="1"/>
    <x v="19"/>
    <x v="0"/>
    <x v="11"/>
    <x v="1000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x v="0"/>
    <x v="162"/>
    <x v="0"/>
    <x v="6"/>
    <x v="50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x v="0"/>
    <x v="287"/>
    <x v="0"/>
    <x v="6"/>
    <x v="1001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x v="0"/>
    <x v="9"/>
    <x v="0"/>
    <x v="6"/>
    <x v="100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x v="0"/>
    <x v="20"/>
    <x v="0"/>
    <x v="6"/>
    <x v="1003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x v="0"/>
    <x v="42"/>
    <x v="0"/>
    <x v="6"/>
    <x v="1004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x v="0"/>
    <x v="47"/>
    <x v="0"/>
    <x v="6"/>
    <x v="1005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x v="1290"/>
    <x v="1290"/>
    <x v="0"/>
    <x v="48"/>
    <x v="0"/>
    <x v="6"/>
    <x v="100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x v="0"/>
    <x v="288"/>
    <x v="0"/>
    <x v="6"/>
    <x v="945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x v="0"/>
    <x v="47"/>
    <x v="0"/>
    <x v="6"/>
    <x v="1007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x v="0"/>
    <x v="148"/>
    <x v="0"/>
    <x v="6"/>
    <x v="1008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x v="0"/>
    <x v="19"/>
    <x v="0"/>
    <x v="6"/>
    <x v="1009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x v="0"/>
    <x v="31"/>
    <x v="0"/>
    <x v="6"/>
    <x v="1010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x v="0"/>
    <x v="23"/>
    <x v="0"/>
    <x v="6"/>
    <x v="101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x v="0"/>
    <x v="146"/>
    <x v="0"/>
    <x v="6"/>
    <x v="1012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x v="0"/>
    <x v="51"/>
    <x v="0"/>
    <x v="6"/>
    <x v="1013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x v="0"/>
    <x v="58"/>
    <x v="0"/>
    <x v="6"/>
    <x v="101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x v="0"/>
    <x v="54"/>
    <x v="0"/>
    <x v="6"/>
    <x v="920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x v="0"/>
    <x v="60"/>
    <x v="0"/>
    <x v="6"/>
    <x v="101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x v="0"/>
    <x v="133"/>
    <x v="0"/>
    <x v="6"/>
    <x v="3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x v="1303"/>
    <x v="1303"/>
    <x v="0"/>
    <x v="52"/>
    <x v="0"/>
    <x v="6"/>
    <x v="10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x v="0"/>
    <x v="201"/>
    <x v="1"/>
    <x v="8"/>
    <x v="1017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x v="0"/>
    <x v="48"/>
    <x v="1"/>
    <x v="8"/>
    <x v="1018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x v="0"/>
    <x v="289"/>
    <x v="1"/>
    <x v="8"/>
    <x v="1019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x v="0"/>
    <x v="43"/>
    <x v="1"/>
    <x v="8"/>
    <x v="1020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x v="1308"/>
    <x v="1308"/>
    <x v="0"/>
    <x v="44"/>
    <x v="1"/>
    <x v="8"/>
    <x v="102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x v="0"/>
    <x v="2"/>
    <x v="1"/>
    <x v="8"/>
    <x v="102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x v="0"/>
    <x v="54"/>
    <x v="1"/>
    <x v="8"/>
    <x v="1023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x v="0"/>
    <x v="61"/>
    <x v="1"/>
    <x v="8"/>
    <x v="1024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x v="0"/>
    <x v="29"/>
    <x v="1"/>
    <x v="8"/>
    <x v="1025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x v="0"/>
    <x v="259"/>
    <x v="1"/>
    <x v="8"/>
    <x v="1026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x v="0"/>
    <x v="202"/>
    <x v="1"/>
    <x v="8"/>
    <x v="102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x v="0"/>
    <x v="290"/>
    <x v="1"/>
    <x v="8"/>
    <x v="1028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x v="0"/>
    <x v="29"/>
    <x v="1"/>
    <x v="8"/>
    <x v="1029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x v="0"/>
    <x v="10"/>
    <x v="1"/>
    <x v="8"/>
    <x v="1030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x v="0"/>
    <x v="125"/>
    <x v="1"/>
    <x v="8"/>
    <x v="1031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x v="0"/>
    <x v="82"/>
    <x v="1"/>
    <x v="8"/>
    <x v="1032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x v="0"/>
    <x v="83"/>
    <x v="1"/>
    <x v="8"/>
    <x v="103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x v="0"/>
    <x v="63"/>
    <x v="1"/>
    <x v="8"/>
    <x v="1034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x v="0"/>
    <x v="80"/>
    <x v="1"/>
    <x v="8"/>
    <x v="1035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x v="0"/>
    <x v="34"/>
    <x v="1"/>
    <x v="8"/>
    <x v="1036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x v="0"/>
    <x v="240"/>
    <x v="1"/>
    <x v="8"/>
    <x v="1037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x v="0"/>
    <x v="22"/>
    <x v="1"/>
    <x v="8"/>
    <x v="1038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x v="0"/>
    <x v="202"/>
    <x v="1"/>
    <x v="8"/>
    <x v="103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x v="0"/>
    <x v="14"/>
    <x v="1"/>
    <x v="8"/>
    <x v="1040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x v="0"/>
    <x v="41"/>
    <x v="1"/>
    <x v="8"/>
    <x v="1041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x v="0"/>
    <x v="82"/>
    <x v="1"/>
    <x v="8"/>
    <x v="1042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x v="0"/>
    <x v="133"/>
    <x v="1"/>
    <x v="8"/>
    <x v="104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x v="0"/>
    <x v="69"/>
    <x v="1"/>
    <x v="8"/>
    <x v="1044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x v="0"/>
    <x v="78"/>
    <x v="1"/>
    <x v="8"/>
    <x v="109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x v="0"/>
    <x v="78"/>
    <x v="1"/>
    <x v="8"/>
    <x v="109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x v="0"/>
    <x v="222"/>
    <x v="1"/>
    <x v="8"/>
    <x v="104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x v="0"/>
    <x v="38"/>
    <x v="1"/>
    <x v="8"/>
    <x v="104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x v="0"/>
    <x v="291"/>
    <x v="1"/>
    <x v="8"/>
    <x v="1047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x v="0"/>
    <x v="205"/>
    <x v="1"/>
    <x v="8"/>
    <x v="104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x v="0"/>
    <x v="41"/>
    <x v="1"/>
    <x v="8"/>
    <x v="1049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x v="1339"/>
    <x v="1339"/>
    <x v="0"/>
    <x v="77"/>
    <x v="1"/>
    <x v="8"/>
    <x v="1050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x v="0"/>
    <x v="78"/>
    <x v="1"/>
    <x v="8"/>
    <x v="109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x v="0"/>
    <x v="67"/>
    <x v="1"/>
    <x v="8"/>
    <x v="1051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x v="0"/>
    <x v="29"/>
    <x v="1"/>
    <x v="8"/>
    <x v="418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x v="0"/>
    <x v="292"/>
    <x v="1"/>
    <x v="8"/>
    <x v="1052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x v="0"/>
    <x v="237"/>
    <x v="0"/>
    <x v="9"/>
    <x v="1053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x v="0"/>
    <x v="63"/>
    <x v="0"/>
    <x v="9"/>
    <x v="1054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x v="0"/>
    <x v="184"/>
    <x v="0"/>
    <x v="9"/>
    <x v="1055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x v="0"/>
    <x v="162"/>
    <x v="0"/>
    <x v="9"/>
    <x v="1056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x v="0"/>
    <x v="55"/>
    <x v="0"/>
    <x v="9"/>
    <x v="1057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x v="0"/>
    <x v="293"/>
    <x v="0"/>
    <x v="9"/>
    <x v="105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x v="0"/>
    <x v="76"/>
    <x v="0"/>
    <x v="9"/>
    <x v="1059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x v="0"/>
    <x v="148"/>
    <x v="0"/>
    <x v="9"/>
    <x v="1060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x v="0"/>
    <x v="294"/>
    <x v="0"/>
    <x v="9"/>
    <x v="1061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x v="0"/>
    <x v="288"/>
    <x v="0"/>
    <x v="9"/>
    <x v="1062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x v="0"/>
    <x v="31"/>
    <x v="0"/>
    <x v="9"/>
    <x v="1063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x v="0"/>
    <x v="212"/>
    <x v="0"/>
    <x v="9"/>
    <x v="1064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x v="0"/>
    <x v="45"/>
    <x v="0"/>
    <x v="9"/>
    <x v="1065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x v="0"/>
    <x v="71"/>
    <x v="0"/>
    <x v="9"/>
    <x v="1066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x v="0"/>
    <x v="72"/>
    <x v="0"/>
    <x v="9"/>
    <x v="10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x v="0"/>
    <x v="10"/>
    <x v="0"/>
    <x v="9"/>
    <x v="1068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x v="0"/>
    <x v="75"/>
    <x v="0"/>
    <x v="9"/>
    <x v="1069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x v="0"/>
    <x v="295"/>
    <x v="0"/>
    <x v="9"/>
    <x v="1070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x v="0"/>
    <x v="20"/>
    <x v="0"/>
    <x v="9"/>
    <x v="107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x v="0"/>
    <x v="81"/>
    <x v="0"/>
    <x v="9"/>
    <x v="3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x v="0"/>
    <x v="296"/>
    <x v="0"/>
    <x v="11"/>
    <x v="1072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x v="0"/>
    <x v="297"/>
    <x v="0"/>
    <x v="11"/>
    <x v="1073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x v="1366"/>
    <x v="1366"/>
    <x v="0"/>
    <x v="206"/>
    <x v="0"/>
    <x v="11"/>
    <x v="1074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x v="0"/>
    <x v="240"/>
    <x v="0"/>
    <x v="11"/>
    <x v="1075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x v="0"/>
    <x v="45"/>
    <x v="0"/>
    <x v="11"/>
    <x v="1076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x v="0"/>
    <x v="298"/>
    <x v="0"/>
    <x v="11"/>
    <x v="1077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x v="0"/>
    <x v="9"/>
    <x v="0"/>
    <x v="11"/>
    <x v="1078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x v="0"/>
    <x v="16"/>
    <x v="0"/>
    <x v="11"/>
    <x v="1079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x v="0"/>
    <x v="38"/>
    <x v="0"/>
    <x v="11"/>
    <x v="101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x v="0"/>
    <x v="47"/>
    <x v="0"/>
    <x v="11"/>
    <x v="1080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x v="0"/>
    <x v="36"/>
    <x v="0"/>
    <x v="11"/>
    <x v="1081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x v="0"/>
    <x v="280"/>
    <x v="0"/>
    <x v="11"/>
    <x v="1082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x v="0"/>
    <x v="129"/>
    <x v="0"/>
    <x v="11"/>
    <x v="1083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x v="0"/>
    <x v="162"/>
    <x v="0"/>
    <x v="11"/>
    <x v="1084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x v="1378"/>
    <x v="1378"/>
    <x v="0"/>
    <x v="182"/>
    <x v="0"/>
    <x v="11"/>
    <x v="1085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x v="1379"/>
    <x v="1379"/>
    <x v="0"/>
    <x v="299"/>
    <x v="0"/>
    <x v="11"/>
    <x v="1086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x v="0"/>
    <x v="81"/>
    <x v="0"/>
    <x v="11"/>
    <x v="1087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x v="0"/>
    <x v="196"/>
    <x v="0"/>
    <x v="11"/>
    <x v="1088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x v="0"/>
    <x v="265"/>
    <x v="0"/>
    <x v="11"/>
    <x v="1089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x v="0"/>
    <x v="251"/>
    <x v="0"/>
    <x v="11"/>
    <x v="1090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x v="0"/>
    <x v="287"/>
    <x v="0"/>
    <x v="11"/>
    <x v="1091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x v="0"/>
    <x v="179"/>
    <x v="0"/>
    <x v="11"/>
    <x v="1092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x v="0"/>
    <x v="25"/>
    <x v="0"/>
    <x v="11"/>
    <x v="1093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x v="0"/>
    <x v="76"/>
    <x v="0"/>
    <x v="11"/>
    <x v="1094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x v="0"/>
    <x v="300"/>
    <x v="0"/>
    <x v="11"/>
    <x v="109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x v="0"/>
    <x v="69"/>
    <x v="0"/>
    <x v="11"/>
    <x v="663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x v="0"/>
    <x v="10"/>
    <x v="0"/>
    <x v="11"/>
    <x v="109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x v="0"/>
    <x v="62"/>
    <x v="0"/>
    <x v="11"/>
    <x v="1097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x v="0"/>
    <x v="201"/>
    <x v="0"/>
    <x v="11"/>
    <x v="1098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x v="1393"/>
    <x v="1393"/>
    <x v="0"/>
    <x v="47"/>
    <x v="0"/>
    <x v="11"/>
    <x v="1099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x v="0"/>
    <x v="57"/>
    <x v="0"/>
    <x v="11"/>
    <x v="1100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x v="1395"/>
    <x v="1395"/>
    <x v="0"/>
    <x v="141"/>
    <x v="0"/>
    <x v="11"/>
    <x v="1101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x v="0"/>
    <x v="196"/>
    <x v="0"/>
    <x v="11"/>
    <x v="1102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x v="0"/>
    <x v="150"/>
    <x v="0"/>
    <x v="11"/>
    <x v="1103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x v="0"/>
    <x v="71"/>
    <x v="0"/>
    <x v="11"/>
    <x v="1104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x v="0"/>
    <x v="192"/>
    <x v="0"/>
    <x v="11"/>
    <x v="110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x v="0"/>
    <x v="69"/>
    <x v="0"/>
    <x v="11"/>
    <x v="1106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x v="0"/>
    <x v="301"/>
    <x v="0"/>
    <x v="11"/>
    <x v="1107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x v="0"/>
    <x v="116"/>
    <x v="0"/>
    <x v="11"/>
    <x v="1108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x v="0"/>
    <x v="36"/>
    <x v="0"/>
    <x v="11"/>
    <x v="110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x v="1"/>
    <x v="81"/>
    <x v="1"/>
    <x v="22"/>
    <x v="1110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x v="1"/>
    <x v="57"/>
    <x v="1"/>
    <x v="22"/>
    <x v="714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x v="1406"/>
    <x v="1406"/>
    <x v="0"/>
    <x v="83"/>
    <x v="1"/>
    <x v="22"/>
    <x v="41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x v="0"/>
    <x v="84"/>
    <x v="1"/>
    <x v="22"/>
    <x v="724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x v="0"/>
    <x v="79"/>
    <x v="1"/>
    <x v="22"/>
    <x v="705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x v="0"/>
    <x v="78"/>
    <x v="1"/>
    <x v="22"/>
    <x v="109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x v="0"/>
    <x v="29"/>
    <x v="1"/>
    <x v="22"/>
    <x v="37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x v="0"/>
    <x v="83"/>
    <x v="1"/>
    <x v="22"/>
    <x v="1111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x v="0"/>
    <x v="62"/>
    <x v="1"/>
    <x v="22"/>
    <x v="11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x v="0"/>
    <x v="29"/>
    <x v="1"/>
    <x v="22"/>
    <x v="152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x v="0"/>
    <x v="29"/>
    <x v="1"/>
    <x v="22"/>
    <x v="418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x v="0"/>
    <x v="82"/>
    <x v="1"/>
    <x v="22"/>
    <x v="111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x v="0"/>
    <x v="78"/>
    <x v="1"/>
    <x v="22"/>
    <x v="109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x v="0"/>
    <x v="84"/>
    <x v="1"/>
    <x v="22"/>
    <x v="1114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x v="0"/>
    <x v="29"/>
    <x v="1"/>
    <x v="22"/>
    <x v="418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x v="0"/>
    <x v="73"/>
    <x v="1"/>
    <x v="22"/>
    <x v="1115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x v="1420"/>
    <x v="1420"/>
    <x v="0"/>
    <x v="83"/>
    <x v="1"/>
    <x v="22"/>
    <x v="1116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x v="0"/>
    <x v="84"/>
    <x v="1"/>
    <x v="22"/>
    <x v="37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x v="0"/>
    <x v="84"/>
    <x v="1"/>
    <x v="22"/>
    <x v="477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x v="0"/>
    <x v="29"/>
    <x v="1"/>
    <x v="22"/>
    <x v="119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x v="0"/>
    <x v="25"/>
    <x v="1"/>
    <x v="22"/>
    <x v="1117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x v="0"/>
    <x v="78"/>
    <x v="1"/>
    <x v="22"/>
    <x v="109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x v="0"/>
    <x v="78"/>
    <x v="1"/>
    <x v="22"/>
    <x v="109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x v="0"/>
    <x v="80"/>
    <x v="1"/>
    <x v="22"/>
    <x v="111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x v="0"/>
    <x v="83"/>
    <x v="1"/>
    <x v="22"/>
    <x v="684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x v="0"/>
    <x v="78"/>
    <x v="1"/>
    <x v="22"/>
    <x v="109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x v="0"/>
    <x v="81"/>
    <x v="1"/>
    <x v="22"/>
    <x v="1119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x v="0"/>
    <x v="5"/>
    <x v="1"/>
    <x v="22"/>
    <x v="1120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x v="0"/>
    <x v="78"/>
    <x v="1"/>
    <x v="22"/>
    <x v="109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x v="0"/>
    <x v="73"/>
    <x v="1"/>
    <x v="22"/>
    <x v="1121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x v="0"/>
    <x v="202"/>
    <x v="1"/>
    <x v="22"/>
    <x v="112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x v="0"/>
    <x v="84"/>
    <x v="1"/>
    <x v="22"/>
    <x v="37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x v="0"/>
    <x v="84"/>
    <x v="1"/>
    <x v="22"/>
    <x v="112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x v="0"/>
    <x v="19"/>
    <x v="1"/>
    <x v="22"/>
    <x v="1124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x v="0"/>
    <x v="22"/>
    <x v="1"/>
    <x v="22"/>
    <x v="419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x v="0"/>
    <x v="79"/>
    <x v="1"/>
    <x v="22"/>
    <x v="1125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x v="0"/>
    <x v="29"/>
    <x v="1"/>
    <x v="22"/>
    <x v="1126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x v="0"/>
    <x v="83"/>
    <x v="1"/>
    <x v="22"/>
    <x v="1127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x v="0"/>
    <x v="78"/>
    <x v="1"/>
    <x v="22"/>
    <x v="109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x v="0"/>
    <x v="78"/>
    <x v="1"/>
    <x v="22"/>
    <x v="109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x v="0"/>
    <x v="78"/>
    <x v="1"/>
    <x v="22"/>
    <x v="109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x v="0"/>
    <x v="78"/>
    <x v="1"/>
    <x v="22"/>
    <x v="109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x v="0"/>
    <x v="78"/>
    <x v="1"/>
    <x v="22"/>
    <x v="109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x v="1447"/>
    <x v="1447"/>
    <x v="0"/>
    <x v="83"/>
    <x v="1"/>
    <x v="22"/>
    <x v="1128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x v="0"/>
    <x v="78"/>
    <x v="1"/>
    <x v="22"/>
    <x v="109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x v="0"/>
    <x v="78"/>
    <x v="1"/>
    <x v="22"/>
    <x v="109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x v="0"/>
    <x v="29"/>
    <x v="1"/>
    <x v="22"/>
    <x v="1129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x v="0"/>
    <x v="84"/>
    <x v="1"/>
    <x v="22"/>
    <x v="113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x v="0"/>
    <x v="78"/>
    <x v="1"/>
    <x v="22"/>
    <x v="109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x v="0"/>
    <x v="78"/>
    <x v="1"/>
    <x v="22"/>
    <x v="109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x v="0"/>
    <x v="29"/>
    <x v="1"/>
    <x v="22"/>
    <x v="719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x v="0"/>
    <x v="63"/>
    <x v="1"/>
    <x v="22"/>
    <x v="1131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x v="1456"/>
    <x v="1456"/>
    <x v="0"/>
    <x v="83"/>
    <x v="1"/>
    <x v="22"/>
    <x v="113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x v="0"/>
    <x v="78"/>
    <x v="1"/>
    <x v="22"/>
    <x v="109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x v="0"/>
    <x v="78"/>
    <x v="1"/>
    <x v="22"/>
    <x v="109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x v="0"/>
    <x v="78"/>
    <x v="1"/>
    <x v="22"/>
    <x v="109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x v="0"/>
    <x v="78"/>
    <x v="1"/>
    <x v="22"/>
    <x v="109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x v="1"/>
    <x v="158"/>
    <x v="0"/>
    <x v="23"/>
    <x v="1133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x v="1"/>
    <x v="3"/>
    <x v="0"/>
    <x v="23"/>
    <x v="1134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x v="1"/>
    <x v="20"/>
    <x v="0"/>
    <x v="23"/>
    <x v="1135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x v="1464"/>
    <x v="1464"/>
    <x v="1"/>
    <x v="302"/>
    <x v="0"/>
    <x v="23"/>
    <x v="1136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x v="1"/>
    <x v="303"/>
    <x v="0"/>
    <x v="23"/>
    <x v="1137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x v="1"/>
    <x v="290"/>
    <x v="0"/>
    <x v="23"/>
    <x v="1138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x v="1467"/>
    <x v="1467"/>
    <x v="1"/>
    <x v="304"/>
    <x v="0"/>
    <x v="23"/>
    <x v="1139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x v="1"/>
    <x v="305"/>
    <x v="0"/>
    <x v="23"/>
    <x v="1140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x v="1"/>
    <x v="306"/>
    <x v="0"/>
    <x v="23"/>
    <x v="1141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x v="1"/>
    <x v="75"/>
    <x v="0"/>
    <x v="23"/>
    <x v="1142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x v="1"/>
    <x v="307"/>
    <x v="0"/>
    <x v="23"/>
    <x v="1143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x v="1"/>
    <x v="226"/>
    <x v="0"/>
    <x v="23"/>
    <x v="1144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x v="1473"/>
    <x v="1473"/>
    <x v="1"/>
    <x v="5"/>
    <x v="0"/>
    <x v="23"/>
    <x v="1145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x v="1"/>
    <x v="88"/>
    <x v="0"/>
    <x v="23"/>
    <x v="1146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x v="1"/>
    <x v="308"/>
    <x v="0"/>
    <x v="23"/>
    <x v="114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x v="1"/>
    <x v="309"/>
    <x v="0"/>
    <x v="23"/>
    <x v="1148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x v="1"/>
    <x v="232"/>
    <x v="0"/>
    <x v="23"/>
    <x v="1149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x v="1"/>
    <x v="310"/>
    <x v="0"/>
    <x v="23"/>
    <x v="1150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x v="1"/>
    <x v="26"/>
    <x v="0"/>
    <x v="23"/>
    <x v="1151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x v="1"/>
    <x v="311"/>
    <x v="0"/>
    <x v="23"/>
    <x v="1152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x v="0"/>
    <x v="79"/>
    <x v="1"/>
    <x v="10"/>
    <x v="1153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x v="0"/>
    <x v="29"/>
    <x v="1"/>
    <x v="10"/>
    <x v="37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x v="0"/>
    <x v="84"/>
    <x v="1"/>
    <x v="10"/>
    <x v="1154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x v="1484"/>
    <x v="1484"/>
    <x v="0"/>
    <x v="78"/>
    <x v="1"/>
    <x v="10"/>
    <x v="109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x v="0"/>
    <x v="83"/>
    <x v="1"/>
    <x v="10"/>
    <x v="115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x v="0"/>
    <x v="83"/>
    <x v="1"/>
    <x v="10"/>
    <x v="1156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x v="0"/>
    <x v="78"/>
    <x v="1"/>
    <x v="10"/>
    <x v="109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x v="0"/>
    <x v="79"/>
    <x v="1"/>
    <x v="10"/>
    <x v="365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x v="0"/>
    <x v="78"/>
    <x v="1"/>
    <x v="10"/>
    <x v="109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x v="0"/>
    <x v="10"/>
    <x v="1"/>
    <x v="10"/>
    <x v="1157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x v="0"/>
    <x v="29"/>
    <x v="1"/>
    <x v="10"/>
    <x v="115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x v="0"/>
    <x v="84"/>
    <x v="1"/>
    <x v="10"/>
    <x v="57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x v="0"/>
    <x v="78"/>
    <x v="1"/>
    <x v="10"/>
    <x v="109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x v="0"/>
    <x v="202"/>
    <x v="1"/>
    <x v="10"/>
    <x v="115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x v="0"/>
    <x v="78"/>
    <x v="1"/>
    <x v="10"/>
    <x v="109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x v="0"/>
    <x v="78"/>
    <x v="1"/>
    <x v="10"/>
    <x v="109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x v="0"/>
    <x v="29"/>
    <x v="1"/>
    <x v="10"/>
    <x v="44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x v="0"/>
    <x v="83"/>
    <x v="1"/>
    <x v="10"/>
    <x v="1160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x v="0"/>
    <x v="29"/>
    <x v="1"/>
    <x v="10"/>
    <x v="1161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x v="0"/>
    <x v="41"/>
    <x v="1"/>
    <x v="10"/>
    <x v="1162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x v="1"/>
    <x v="312"/>
    <x v="0"/>
    <x v="20"/>
    <x v="1163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x v="1"/>
    <x v="313"/>
    <x v="0"/>
    <x v="20"/>
    <x v="1164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x v="1"/>
    <x v="26"/>
    <x v="0"/>
    <x v="20"/>
    <x v="1165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x v="1"/>
    <x v="314"/>
    <x v="0"/>
    <x v="20"/>
    <x v="116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x v="1"/>
    <x v="315"/>
    <x v="0"/>
    <x v="20"/>
    <x v="1167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x v="1"/>
    <x v="68"/>
    <x v="0"/>
    <x v="20"/>
    <x v="209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x v="1"/>
    <x v="51"/>
    <x v="0"/>
    <x v="20"/>
    <x v="1168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x v="1"/>
    <x v="263"/>
    <x v="0"/>
    <x v="20"/>
    <x v="1169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x v="1"/>
    <x v="193"/>
    <x v="0"/>
    <x v="20"/>
    <x v="1170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x v="1"/>
    <x v="316"/>
    <x v="0"/>
    <x v="20"/>
    <x v="117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x v="1"/>
    <x v="190"/>
    <x v="0"/>
    <x v="20"/>
    <x v="117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x v="1"/>
    <x v="317"/>
    <x v="0"/>
    <x v="20"/>
    <x v="1173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x v="1"/>
    <x v="224"/>
    <x v="0"/>
    <x v="20"/>
    <x v="1174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x v="1"/>
    <x v="282"/>
    <x v="0"/>
    <x v="20"/>
    <x v="1175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x v="1"/>
    <x v="160"/>
    <x v="0"/>
    <x v="20"/>
    <x v="1176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x v="1"/>
    <x v="318"/>
    <x v="0"/>
    <x v="20"/>
    <x v="1177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x v="1"/>
    <x v="319"/>
    <x v="0"/>
    <x v="20"/>
    <x v="1178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x v="1"/>
    <x v="163"/>
    <x v="0"/>
    <x v="20"/>
    <x v="1179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x v="1"/>
    <x v="108"/>
    <x v="0"/>
    <x v="20"/>
    <x v="1180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x v="1520"/>
    <x v="1520"/>
    <x v="1"/>
    <x v="157"/>
    <x v="0"/>
    <x v="20"/>
    <x v="1181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x v="1"/>
    <x v="97"/>
    <x v="0"/>
    <x v="20"/>
    <x v="1182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x v="1"/>
    <x v="320"/>
    <x v="0"/>
    <x v="20"/>
    <x v="1183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x v="1"/>
    <x v="198"/>
    <x v="0"/>
    <x v="20"/>
    <x v="118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x v="1"/>
    <x v="33"/>
    <x v="0"/>
    <x v="20"/>
    <x v="1185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x v="1"/>
    <x v="205"/>
    <x v="0"/>
    <x v="20"/>
    <x v="1186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x v="1"/>
    <x v="321"/>
    <x v="0"/>
    <x v="20"/>
    <x v="1187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x v="1"/>
    <x v="16"/>
    <x v="0"/>
    <x v="20"/>
    <x v="1188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x v="1"/>
    <x v="322"/>
    <x v="0"/>
    <x v="20"/>
    <x v="1189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x v="1"/>
    <x v="261"/>
    <x v="0"/>
    <x v="20"/>
    <x v="1190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x v="1"/>
    <x v="323"/>
    <x v="0"/>
    <x v="20"/>
    <x v="1191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x v="1"/>
    <x v="196"/>
    <x v="0"/>
    <x v="20"/>
    <x v="1192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x v="1"/>
    <x v="324"/>
    <x v="0"/>
    <x v="20"/>
    <x v="119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x v="1"/>
    <x v="325"/>
    <x v="0"/>
    <x v="20"/>
    <x v="119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x v="1"/>
    <x v="232"/>
    <x v="0"/>
    <x v="20"/>
    <x v="119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x v="1"/>
    <x v="238"/>
    <x v="0"/>
    <x v="20"/>
    <x v="1196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x v="1"/>
    <x v="326"/>
    <x v="0"/>
    <x v="20"/>
    <x v="1197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x v="1"/>
    <x v="291"/>
    <x v="0"/>
    <x v="20"/>
    <x v="1198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x v="1"/>
    <x v="67"/>
    <x v="0"/>
    <x v="20"/>
    <x v="1199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x v="0"/>
    <x v="4"/>
    <x v="0"/>
    <x v="20"/>
    <x v="1200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x v="1"/>
    <x v="15"/>
    <x v="0"/>
    <x v="20"/>
    <x v="1201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x v="0"/>
    <x v="84"/>
    <x v="1"/>
    <x v="24"/>
    <x v="108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x v="0"/>
    <x v="29"/>
    <x v="1"/>
    <x v="24"/>
    <x v="91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x v="0"/>
    <x v="29"/>
    <x v="1"/>
    <x v="24"/>
    <x v="120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x v="0"/>
    <x v="78"/>
    <x v="1"/>
    <x v="24"/>
    <x v="109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x v="0"/>
    <x v="29"/>
    <x v="1"/>
    <x v="24"/>
    <x v="108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x v="0"/>
    <x v="202"/>
    <x v="1"/>
    <x v="24"/>
    <x v="1203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x v="0"/>
    <x v="78"/>
    <x v="1"/>
    <x v="24"/>
    <x v="109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x v="0"/>
    <x v="29"/>
    <x v="1"/>
    <x v="24"/>
    <x v="1204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x v="0"/>
    <x v="79"/>
    <x v="1"/>
    <x v="24"/>
    <x v="481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x v="0"/>
    <x v="63"/>
    <x v="1"/>
    <x v="24"/>
    <x v="120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x v="0"/>
    <x v="78"/>
    <x v="1"/>
    <x v="24"/>
    <x v="109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x v="0"/>
    <x v="38"/>
    <x v="1"/>
    <x v="24"/>
    <x v="1206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x v="0"/>
    <x v="78"/>
    <x v="1"/>
    <x v="24"/>
    <x v="109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x v="0"/>
    <x v="78"/>
    <x v="1"/>
    <x v="24"/>
    <x v="109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x v="0"/>
    <x v="78"/>
    <x v="1"/>
    <x v="24"/>
    <x v="109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x v="0"/>
    <x v="8"/>
    <x v="1"/>
    <x v="24"/>
    <x v="1207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x v="0"/>
    <x v="29"/>
    <x v="1"/>
    <x v="24"/>
    <x v="91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x v="0"/>
    <x v="83"/>
    <x v="1"/>
    <x v="24"/>
    <x v="1208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x v="0"/>
    <x v="29"/>
    <x v="1"/>
    <x v="24"/>
    <x v="119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x v="0"/>
    <x v="80"/>
    <x v="1"/>
    <x v="24"/>
    <x v="1209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x v="0"/>
    <x v="29"/>
    <x v="1"/>
    <x v="25"/>
    <x v="1210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x v="0"/>
    <x v="78"/>
    <x v="1"/>
    <x v="25"/>
    <x v="109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x v="0"/>
    <x v="84"/>
    <x v="1"/>
    <x v="25"/>
    <x v="121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x v="0"/>
    <x v="29"/>
    <x v="1"/>
    <x v="25"/>
    <x v="37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x v="0"/>
    <x v="29"/>
    <x v="1"/>
    <x v="25"/>
    <x v="45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x v="0"/>
    <x v="211"/>
    <x v="1"/>
    <x v="25"/>
    <x v="1212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x v="0"/>
    <x v="62"/>
    <x v="1"/>
    <x v="25"/>
    <x v="1213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x v="0"/>
    <x v="19"/>
    <x v="1"/>
    <x v="25"/>
    <x v="1214"/>
    <n v="155"/>
    <x v="3"/>
    <x v="25"/>
    <x v="1568"/>
    <x v="1567"/>
  </r>
  <r>
    <n v="1569"/>
    <s v="to be removed (Canceled)"/>
    <s v="to be removed"/>
    <x v="11"/>
    <n v="0"/>
    <x v="1"/>
    <x v="0"/>
    <s v="USD"/>
    <x v="1568"/>
    <x v="1569"/>
    <x v="0"/>
    <x v="78"/>
    <x v="1"/>
    <x v="25"/>
    <x v="109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x v="0"/>
    <x v="47"/>
    <x v="1"/>
    <x v="25"/>
    <x v="613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x v="0"/>
    <x v="80"/>
    <x v="1"/>
    <x v="25"/>
    <x v="121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x v="0"/>
    <x v="83"/>
    <x v="1"/>
    <x v="25"/>
    <x v="152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x v="0"/>
    <x v="83"/>
    <x v="1"/>
    <x v="25"/>
    <x v="1216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x v="0"/>
    <x v="79"/>
    <x v="1"/>
    <x v="25"/>
    <x v="1217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x v="0"/>
    <x v="2"/>
    <x v="1"/>
    <x v="25"/>
    <x v="1218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x v="0"/>
    <x v="73"/>
    <x v="1"/>
    <x v="25"/>
    <x v="175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x v="0"/>
    <x v="84"/>
    <x v="1"/>
    <x v="25"/>
    <x v="1219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x v="0"/>
    <x v="80"/>
    <x v="1"/>
    <x v="25"/>
    <x v="1220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x v="0"/>
    <x v="84"/>
    <x v="1"/>
    <x v="25"/>
    <x v="122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x v="0"/>
    <x v="78"/>
    <x v="1"/>
    <x v="25"/>
    <x v="109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x v="0"/>
    <x v="29"/>
    <x v="1"/>
    <x v="26"/>
    <x v="724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x v="1581"/>
    <x v="1582"/>
    <x v="0"/>
    <x v="83"/>
    <x v="1"/>
    <x v="26"/>
    <x v="122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x v="0"/>
    <x v="29"/>
    <x v="1"/>
    <x v="26"/>
    <x v="1223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x v="0"/>
    <x v="78"/>
    <x v="1"/>
    <x v="26"/>
    <x v="109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x v="0"/>
    <x v="8"/>
    <x v="1"/>
    <x v="26"/>
    <x v="1224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x v="1585"/>
    <x v="1586"/>
    <x v="0"/>
    <x v="78"/>
    <x v="1"/>
    <x v="26"/>
    <x v="109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x v="0"/>
    <x v="29"/>
    <x v="1"/>
    <x v="26"/>
    <x v="473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x v="1587"/>
    <x v="1588"/>
    <x v="0"/>
    <x v="78"/>
    <x v="1"/>
    <x v="26"/>
    <x v="109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x v="0"/>
    <x v="78"/>
    <x v="1"/>
    <x v="26"/>
    <x v="109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x v="1589"/>
    <x v="1590"/>
    <x v="0"/>
    <x v="84"/>
    <x v="1"/>
    <x v="26"/>
    <x v="61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x v="0"/>
    <x v="297"/>
    <x v="1"/>
    <x v="26"/>
    <x v="1225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x v="0"/>
    <x v="78"/>
    <x v="1"/>
    <x v="26"/>
    <x v="109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x v="0"/>
    <x v="83"/>
    <x v="1"/>
    <x v="26"/>
    <x v="1226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x v="0"/>
    <x v="73"/>
    <x v="1"/>
    <x v="26"/>
    <x v="1227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x v="0"/>
    <x v="63"/>
    <x v="1"/>
    <x v="26"/>
    <x v="1228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x v="0"/>
    <x v="83"/>
    <x v="1"/>
    <x v="26"/>
    <x v="122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x v="0"/>
    <x v="78"/>
    <x v="1"/>
    <x v="26"/>
    <x v="109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x v="0"/>
    <x v="29"/>
    <x v="1"/>
    <x v="26"/>
    <x v="41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x v="0"/>
    <x v="78"/>
    <x v="1"/>
    <x v="26"/>
    <x v="109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x v="0"/>
    <x v="82"/>
    <x v="1"/>
    <x v="26"/>
    <x v="1230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x v="0"/>
    <x v="66"/>
    <x v="0"/>
    <x v="11"/>
    <x v="1231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x v="0"/>
    <x v="58"/>
    <x v="0"/>
    <x v="11"/>
    <x v="325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x v="0"/>
    <x v="209"/>
    <x v="0"/>
    <x v="11"/>
    <x v="1232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x v="0"/>
    <x v="16"/>
    <x v="0"/>
    <x v="11"/>
    <x v="1233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x v="0"/>
    <x v="34"/>
    <x v="0"/>
    <x v="11"/>
    <x v="12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x v="0"/>
    <x v="297"/>
    <x v="0"/>
    <x v="11"/>
    <x v="123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x v="0"/>
    <x v="242"/>
    <x v="0"/>
    <x v="11"/>
    <x v="1236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x v="0"/>
    <x v="23"/>
    <x v="0"/>
    <x v="11"/>
    <x v="982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x v="0"/>
    <x v="80"/>
    <x v="0"/>
    <x v="11"/>
    <x v="1237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x v="0"/>
    <x v="300"/>
    <x v="0"/>
    <x v="11"/>
    <x v="1238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x v="1610"/>
    <x v="1611"/>
    <x v="0"/>
    <x v="74"/>
    <x v="0"/>
    <x v="11"/>
    <x v="1239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x v="0"/>
    <x v="202"/>
    <x v="0"/>
    <x v="11"/>
    <x v="1007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x v="0"/>
    <x v="55"/>
    <x v="0"/>
    <x v="11"/>
    <x v="1240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x v="0"/>
    <x v="99"/>
    <x v="0"/>
    <x v="11"/>
    <x v="1241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x v="0"/>
    <x v="327"/>
    <x v="0"/>
    <x v="11"/>
    <x v="1242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x v="0"/>
    <x v="328"/>
    <x v="0"/>
    <x v="11"/>
    <x v="1243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x v="0"/>
    <x v="150"/>
    <x v="0"/>
    <x v="11"/>
    <x v="1244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x v="0"/>
    <x v="74"/>
    <x v="0"/>
    <x v="11"/>
    <x v="124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x v="0"/>
    <x v="23"/>
    <x v="0"/>
    <x v="11"/>
    <x v="25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x v="0"/>
    <x v="57"/>
    <x v="0"/>
    <x v="11"/>
    <x v="1246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x v="0"/>
    <x v="77"/>
    <x v="0"/>
    <x v="11"/>
    <x v="1247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x v="0"/>
    <x v="71"/>
    <x v="0"/>
    <x v="11"/>
    <x v="1248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x v="0"/>
    <x v="59"/>
    <x v="0"/>
    <x v="11"/>
    <x v="1249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x v="0"/>
    <x v="20"/>
    <x v="0"/>
    <x v="11"/>
    <x v="1250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x v="0"/>
    <x v="201"/>
    <x v="0"/>
    <x v="11"/>
    <x v="125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x v="0"/>
    <x v="52"/>
    <x v="0"/>
    <x v="11"/>
    <x v="1252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x v="0"/>
    <x v="44"/>
    <x v="0"/>
    <x v="11"/>
    <x v="96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x v="0"/>
    <x v="106"/>
    <x v="0"/>
    <x v="11"/>
    <x v="1253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x v="0"/>
    <x v="141"/>
    <x v="0"/>
    <x v="11"/>
    <x v="1078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x v="0"/>
    <x v="149"/>
    <x v="0"/>
    <x v="11"/>
    <x v="1254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x v="0"/>
    <x v="182"/>
    <x v="0"/>
    <x v="11"/>
    <x v="1255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x v="0"/>
    <x v="5"/>
    <x v="0"/>
    <x v="11"/>
    <x v="1256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x v="0"/>
    <x v="6"/>
    <x v="0"/>
    <x v="11"/>
    <x v="3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x v="0"/>
    <x v="58"/>
    <x v="0"/>
    <x v="11"/>
    <x v="10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x v="0"/>
    <x v="77"/>
    <x v="0"/>
    <x v="11"/>
    <x v="1066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x v="0"/>
    <x v="45"/>
    <x v="0"/>
    <x v="11"/>
    <x v="1257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x v="0"/>
    <x v="41"/>
    <x v="0"/>
    <x v="11"/>
    <x v="965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x v="1637"/>
    <x v="1638"/>
    <x v="0"/>
    <x v="74"/>
    <x v="0"/>
    <x v="11"/>
    <x v="2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x v="0"/>
    <x v="10"/>
    <x v="0"/>
    <x v="11"/>
    <x v="3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x v="0"/>
    <x v="57"/>
    <x v="0"/>
    <x v="11"/>
    <x v="1258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x v="0"/>
    <x v="55"/>
    <x v="0"/>
    <x v="27"/>
    <x v="578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x v="0"/>
    <x v="33"/>
    <x v="0"/>
    <x v="27"/>
    <x v="3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x v="0"/>
    <x v="77"/>
    <x v="0"/>
    <x v="27"/>
    <x v="1259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x v="0"/>
    <x v="130"/>
    <x v="0"/>
    <x v="27"/>
    <x v="126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x v="0"/>
    <x v="73"/>
    <x v="0"/>
    <x v="27"/>
    <x v="126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x v="0"/>
    <x v="183"/>
    <x v="0"/>
    <x v="27"/>
    <x v="1097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x v="0"/>
    <x v="67"/>
    <x v="0"/>
    <x v="27"/>
    <x v="126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x v="0"/>
    <x v="240"/>
    <x v="0"/>
    <x v="27"/>
    <x v="1263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x v="0"/>
    <x v="75"/>
    <x v="0"/>
    <x v="27"/>
    <x v="1264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x v="0"/>
    <x v="58"/>
    <x v="0"/>
    <x v="27"/>
    <x v="126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x v="0"/>
    <x v="9"/>
    <x v="0"/>
    <x v="27"/>
    <x v="1266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x v="0"/>
    <x v="16"/>
    <x v="0"/>
    <x v="27"/>
    <x v="1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x v="0"/>
    <x v="129"/>
    <x v="0"/>
    <x v="27"/>
    <x v="1267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x v="0"/>
    <x v="69"/>
    <x v="0"/>
    <x v="27"/>
    <x v="1268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x v="0"/>
    <x v="53"/>
    <x v="0"/>
    <x v="27"/>
    <x v="1269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x v="0"/>
    <x v="53"/>
    <x v="0"/>
    <x v="27"/>
    <x v="127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x v="0"/>
    <x v="170"/>
    <x v="0"/>
    <x v="27"/>
    <x v="127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x v="0"/>
    <x v="329"/>
    <x v="0"/>
    <x v="27"/>
    <x v="127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x v="0"/>
    <x v="43"/>
    <x v="0"/>
    <x v="27"/>
    <x v="127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x v="0"/>
    <x v="17"/>
    <x v="0"/>
    <x v="27"/>
    <x v="127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x v="0"/>
    <x v="21"/>
    <x v="0"/>
    <x v="27"/>
    <x v="127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x v="0"/>
    <x v="95"/>
    <x v="0"/>
    <x v="27"/>
    <x v="1276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x v="0"/>
    <x v="58"/>
    <x v="0"/>
    <x v="27"/>
    <x v="1277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x v="0"/>
    <x v="30"/>
    <x v="0"/>
    <x v="27"/>
    <x v="127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x v="0"/>
    <x v="251"/>
    <x v="0"/>
    <x v="27"/>
    <x v="127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x v="0"/>
    <x v="15"/>
    <x v="0"/>
    <x v="27"/>
    <x v="1280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x v="0"/>
    <x v="141"/>
    <x v="0"/>
    <x v="27"/>
    <x v="1281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x v="0"/>
    <x v="318"/>
    <x v="0"/>
    <x v="27"/>
    <x v="1276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x v="0"/>
    <x v="47"/>
    <x v="0"/>
    <x v="27"/>
    <x v="1282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x v="0"/>
    <x v="23"/>
    <x v="0"/>
    <x v="27"/>
    <x v="94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x v="0"/>
    <x v="99"/>
    <x v="0"/>
    <x v="27"/>
    <x v="1283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x v="0"/>
    <x v="72"/>
    <x v="0"/>
    <x v="27"/>
    <x v="1284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x v="0"/>
    <x v="211"/>
    <x v="0"/>
    <x v="27"/>
    <x v="1285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x v="0"/>
    <x v="116"/>
    <x v="0"/>
    <x v="27"/>
    <x v="1286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x v="0"/>
    <x v="69"/>
    <x v="0"/>
    <x v="27"/>
    <x v="128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x v="0"/>
    <x v="288"/>
    <x v="0"/>
    <x v="27"/>
    <x v="1288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x v="0"/>
    <x v="288"/>
    <x v="0"/>
    <x v="27"/>
    <x v="10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x v="0"/>
    <x v="72"/>
    <x v="0"/>
    <x v="27"/>
    <x v="128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x v="0"/>
    <x v="66"/>
    <x v="0"/>
    <x v="27"/>
    <x v="1290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x v="1679"/>
    <x v="1680"/>
    <x v="0"/>
    <x v="20"/>
    <x v="0"/>
    <x v="27"/>
    <x v="1291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x v="0"/>
    <x v="330"/>
    <x v="1"/>
    <x v="28"/>
    <x v="1292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x v="0"/>
    <x v="78"/>
    <x v="1"/>
    <x v="28"/>
    <x v="109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x v="0"/>
    <x v="73"/>
    <x v="1"/>
    <x v="28"/>
    <x v="1293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x v="0"/>
    <x v="21"/>
    <x v="1"/>
    <x v="28"/>
    <x v="1294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x v="0"/>
    <x v="41"/>
    <x v="1"/>
    <x v="28"/>
    <x v="82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x v="0"/>
    <x v="29"/>
    <x v="1"/>
    <x v="28"/>
    <x v="1295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x v="0"/>
    <x v="70"/>
    <x v="1"/>
    <x v="28"/>
    <x v="1296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x v="0"/>
    <x v="63"/>
    <x v="1"/>
    <x v="28"/>
    <x v="1297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x v="1688"/>
    <x v="1689"/>
    <x v="0"/>
    <x v="25"/>
    <x v="1"/>
    <x v="28"/>
    <x v="3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x v="0"/>
    <x v="202"/>
    <x v="1"/>
    <x v="28"/>
    <x v="1298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x v="0"/>
    <x v="44"/>
    <x v="1"/>
    <x v="28"/>
    <x v="129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x v="0"/>
    <x v="41"/>
    <x v="1"/>
    <x v="28"/>
    <x v="1300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x v="0"/>
    <x v="22"/>
    <x v="1"/>
    <x v="28"/>
    <x v="1301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x v="0"/>
    <x v="29"/>
    <x v="1"/>
    <x v="28"/>
    <x v="833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x v="0"/>
    <x v="23"/>
    <x v="1"/>
    <x v="28"/>
    <x v="130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x v="0"/>
    <x v="78"/>
    <x v="1"/>
    <x v="28"/>
    <x v="109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x v="0"/>
    <x v="19"/>
    <x v="1"/>
    <x v="28"/>
    <x v="1303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x v="0"/>
    <x v="78"/>
    <x v="1"/>
    <x v="28"/>
    <x v="109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x v="0"/>
    <x v="80"/>
    <x v="1"/>
    <x v="28"/>
    <x v="13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x v="0"/>
    <x v="1"/>
    <x v="1"/>
    <x v="28"/>
    <x v="1305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x v="0"/>
    <x v="84"/>
    <x v="1"/>
    <x v="28"/>
    <x v="1306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x v="1701"/>
    <x v="1702"/>
    <x v="0"/>
    <x v="29"/>
    <x v="1"/>
    <x v="28"/>
    <x v="1307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x v="0"/>
    <x v="84"/>
    <x v="1"/>
    <x v="28"/>
    <x v="39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x v="0"/>
    <x v="202"/>
    <x v="1"/>
    <x v="28"/>
    <x v="1308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x v="0"/>
    <x v="78"/>
    <x v="1"/>
    <x v="28"/>
    <x v="109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x v="0"/>
    <x v="78"/>
    <x v="1"/>
    <x v="28"/>
    <x v="109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x v="0"/>
    <x v="82"/>
    <x v="1"/>
    <x v="28"/>
    <x v="1309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x v="0"/>
    <x v="78"/>
    <x v="1"/>
    <x v="28"/>
    <x v="109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x v="0"/>
    <x v="80"/>
    <x v="1"/>
    <x v="28"/>
    <x v="1310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x v="0"/>
    <x v="29"/>
    <x v="1"/>
    <x v="28"/>
    <x v="131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x v="0"/>
    <x v="84"/>
    <x v="1"/>
    <x v="28"/>
    <x v="113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x v="0"/>
    <x v="78"/>
    <x v="1"/>
    <x v="28"/>
    <x v="109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x v="0"/>
    <x v="29"/>
    <x v="1"/>
    <x v="28"/>
    <x v="131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x v="0"/>
    <x v="57"/>
    <x v="1"/>
    <x v="28"/>
    <x v="131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x v="0"/>
    <x v="84"/>
    <x v="1"/>
    <x v="28"/>
    <x v="881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x v="0"/>
    <x v="83"/>
    <x v="1"/>
    <x v="28"/>
    <x v="847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x v="0"/>
    <x v="14"/>
    <x v="1"/>
    <x v="28"/>
    <x v="1314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x v="1717"/>
    <x v="1718"/>
    <x v="0"/>
    <x v="84"/>
    <x v="1"/>
    <x v="28"/>
    <x v="1315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x v="0"/>
    <x v="83"/>
    <x v="1"/>
    <x v="28"/>
    <x v="1316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x v="0"/>
    <x v="22"/>
    <x v="1"/>
    <x v="28"/>
    <x v="1317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x v="0"/>
    <x v="78"/>
    <x v="1"/>
    <x v="28"/>
    <x v="109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x v="0"/>
    <x v="29"/>
    <x v="1"/>
    <x v="28"/>
    <x v="1318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x v="0"/>
    <x v="83"/>
    <x v="1"/>
    <x v="28"/>
    <x v="896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x v="0"/>
    <x v="80"/>
    <x v="1"/>
    <x v="28"/>
    <x v="1319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x v="0"/>
    <x v="82"/>
    <x v="1"/>
    <x v="28"/>
    <x v="132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x v="0"/>
    <x v="38"/>
    <x v="1"/>
    <x v="28"/>
    <x v="1321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x v="0"/>
    <x v="29"/>
    <x v="1"/>
    <x v="28"/>
    <x v="108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x v="0"/>
    <x v="63"/>
    <x v="1"/>
    <x v="28"/>
    <x v="1322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x v="0"/>
    <x v="78"/>
    <x v="1"/>
    <x v="28"/>
    <x v="109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x v="0"/>
    <x v="78"/>
    <x v="1"/>
    <x v="28"/>
    <x v="109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x v="0"/>
    <x v="78"/>
    <x v="1"/>
    <x v="28"/>
    <x v="109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x v="0"/>
    <x v="78"/>
    <x v="1"/>
    <x v="28"/>
    <x v="109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x v="0"/>
    <x v="78"/>
    <x v="1"/>
    <x v="28"/>
    <x v="109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x v="0"/>
    <x v="29"/>
    <x v="1"/>
    <x v="28"/>
    <x v="1323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x v="0"/>
    <x v="84"/>
    <x v="1"/>
    <x v="28"/>
    <x v="1324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x v="0"/>
    <x v="29"/>
    <x v="1"/>
    <x v="28"/>
    <x v="1325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x v="0"/>
    <x v="41"/>
    <x v="1"/>
    <x v="28"/>
    <x v="1212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x v="0"/>
    <x v="29"/>
    <x v="1"/>
    <x v="28"/>
    <x v="177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x v="0"/>
    <x v="29"/>
    <x v="1"/>
    <x v="28"/>
    <x v="37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x v="0"/>
    <x v="78"/>
    <x v="1"/>
    <x v="28"/>
    <x v="109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x v="1740"/>
    <x v="1741"/>
    <x v="0"/>
    <x v="47"/>
    <x v="0"/>
    <x v="20"/>
    <x v="1326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x v="0"/>
    <x v="69"/>
    <x v="0"/>
    <x v="20"/>
    <x v="648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x v="0"/>
    <x v="85"/>
    <x v="0"/>
    <x v="20"/>
    <x v="132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x v="0"/>
    <x v="16"/>
    <x v="0"/>
    <x v="20"/>
    <x v="132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x v="0"/>
    <x v="30"/>
    <x v="0"/>
    <x v="20"/>
    <x v="1329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x v="0"/>
    <x v="329"/>
    <x v="0"/>
    <x v="20"/>
    <x v="1330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x v="0"/>
    <x v="180"/>
    <x v="0"/>
    <x v="20"/>
    <x v="1331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x v="0"/>
    <x v="331"/>
    <x v="0"/>
    <x v="20"/>
    <x v="1332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x v="0"/>
    <x v="132"/>
    <x v="0"/>
    <x v="20"/>
    <x v="133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x v="0"/>
    <x v="207"/>
    <x v="0"/>
    <x v="20"/>
    <x v="1334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x v="0"/>
    <x v="42"/>
    <x v="0"/>
    <x v="20"/>
    <x v="1335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x v="0"/>
    <x v="240"/>
    <x v="0"/>
    <x v="20"/>
    <x v="133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x v="0"/>
    <x v="2"/>
    <x v="0"/>
    <x v="20"/>
    <x v="1277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x v="0"/>
    <x v="240"/>
    <x v="0"/>
    <x v="20"/>
    <x v="133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x v="0"/>
    <x v="80"/>
    <x v="0"/>
    <x v="20"/>
    <x v="43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x v="0"/>
    <x v="148"/>
    <x v="0"/>
    <x v="20"/>
    <x v="1338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x v="0"/>
    <x v="25"/>
    <x v="0"/>
    <x v="20"/>
    <x v="133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x v="0"/>
    <x v="74"/>
    <x v="0"/>
    <x v="20"/>
    <x v="1340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x v="1758"/>
    <x v="1759"/>
    <x v="0"/>
    <x v="72"/>
    <x v="0"/>
    <x v="20"/>
    <x v="15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x v="0"/>
    <x v="332"/>
    <x v="0"/>
    <x v="20"/>
    <x v="134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x v="0"/>
    <x v="83"/>
    <x v="0"/>
    <x v="20"/>
    <x v="1342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x v="1761"/>
    <x v="1762"/>
    <x v="0"/>
    <x v="20"/>
    <x v="0"/>
    <x v="20"/>
    <x v="1343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x v="0"/>
    <x v="115"/>
    <x v="0"/>
    <x v="20"/>
    <x v="1344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x v="1"/>
    <x v="70"/>
    <x v="1"/>
    <x v="20"/>
    <x v="1345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x v="1"/>
    <x v="273"/>
    <x v="1"/>
    <x v="20"/>
    <x v="1346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x v="1"/>
    <x v="78"/>
    <x v="1"/>
    <x v="20"/>
    <x v="109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x v="1"/>
    <x v="70"/>
    <x v="1"/>
    <x v="20"/>
    <x v="1347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x v="1"/>
    <x v="41"/>
    <x v="1"/>
    <x v="20"/>
    <x v="1348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x v="1"/>
    <x v="19"/>
    <x v="1"/>
    <x v="20"/>
    <x v="1349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x v="1"/>
    <x v="297"/>
    <x v="1"/>
    <x v="20"/>
    <x v="1350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x v="1"/>
    <x v="20"/>
    <x v="1"/>
    <x v="20"/>
    <x v="135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x v="1"/>
    <x v="10"/>
    <x v="1"/>
    <x v="20"/>
    <x v="1352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x v="1"/>
    <x v="10"/>
    <x v="1"/>
    <x v="20"/>
    <x v="1353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x v="1"/>
    <x v="62"/>
    <x v="1"/>
    <x v="20"/>
    <x v="768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x v="1"/>
    <x v="204"/>
    <x v="1"/>
    <x v="20"/>
    <x v="1354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x v="1"/>
    <x v="80"/>
    <x v="1"/>
    <x v="20"/>
    <x v="1355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x v="1"/>
    <x v="73"/>
    <x v="1"/>
    <x v="20"/>
    <x v="1356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x v="1"/>
    <x v="41"/>
    <x v="1"/>
    <x v="20"/>
    <x v="1357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x v="1"/>
    <x v="44"/>
    <x v="1"/>
    <x v="20"/>
    <x v="1358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x v="1"/>
    <x v="215"/>
    <x v="1"/>
    <x v="20"/>
    <x v="135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x v="1"/>
    <x v="54"/>
    <x v="1"/>
    <x v="20"/>
    <x v="1360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x v="1"/>
    <x v="88"/>
    <x v="1"/>
    <x v="20"/>
    <x v="136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x v="1"/>
    <x v="333"/>
    <x v="1"/>
    <x v="20"/>
    <x v="1362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x v="1"/>
    <x v="51"/>
    <x v="1"/>
    <x v="20"/>
    <x v="1363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x v="1"/>
    <x v="52"/>
    <x v="1"/>
    <x v="20"/>
    <x v="1364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x v="1"/>
    <x v="60"/>
    <x v="1"/>
    <x v="20"/>
    <x v="1365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x v="1"/>
    <x v="54"/>
    <x v="1"/>
    <x v="20"/>
    <x v="1366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x v="1"/>
    <x v="80"/>
    <x v="1"/>
    <x v="20"/>
    <x v="1367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x v="1"/>
    <x v="80"/>
    <x v="1"/>
    <x v="20"/>
    <x v="724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x v="1"/>
    <x v="41"/>
    <x v="1"/>
    <x v="20"/>
    <x v="1368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x v="1"/>
    <x v="80"/>
    <x v="1"/>
    <x v="20"/>
    <x v="13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x v="1"/>
    <x v="237"/>
    <x v="1"/>
    <x v="20"/>
    <x v="1370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x v="1"/>
    <x v="84"/>
    <x v="1"/>
    <x v="20"/>
    <x v="84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x v="1"/>
    <x v="59"/>
    <x v="1"/>
    <x v="20"/>
    <x v="137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x v="1"/>
    <x v="75"/>
    <x v="1"/>
    <x v="20"/>
    <x v="1372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x v="1"/>
    <x v="48"/>
    <x v="1"/>
    <x v="20"/>
    <x v="1373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x v="1"/>
    <x v="205"/>
    <x v="1"/>
    <x v="20"/>
    <x v="697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x v="1"/>
    <x v="77"/>
    <x v="1"/>
    <x v="20"/>
    <x v="1374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x v="1"/>
    <x v="79"/>
    <x v="1"/>
    <x v="20"/>
    <x v="1375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x v="1"/>
    <x v="116"/>
    <x v="1"/>
    <x v="20"/>
    <x v="1376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x v="1"/>
    <x v="77"/>
    <x v="1"/>
    <x v="20"/>
    <x v="137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x v="1"/>
    <x v="59"/>
    <x v="1"/>
    <x v="20"/>
    <x v="137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x v="1"/>
    <x v="11"/>
    <x v="1"/>
    <x v="20"/>
    <x v="1379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x v="1"/>
    <x v="47"/>
    <x v="1"/>
    <x v="20"/>
    <x v="1380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x v="1"/>
    <x v="259"/>
    <x v="1"/>
    <x v="20"/>
    <x v="1381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x v="1"/>
    <x v="22"/>
    <x v="1"/>
    <x v="20"/>
    <x v="138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x v="1806"/>
    <x v="1807"/>
    <x v="1"/>
    <x v="22"/>
    <x v="1"/>
    <x v="20"/>
    <x v="1383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x v="1"/>
    <x v="93"/>
    <x v="1"/>
    <x v="20"/>
    <x v="1384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x v="1"/>
    <x v="82"/>
    <x v="1"/>
    <x v="20"/>
    <x v="1385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x v="0"/>
    <x v="84"/>
    <x v="1"/>
    <x v="20"/>
    <x v="42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x v="0"/>
    <x v="55"/>
    <x v="1"/>
    <x v="20"/>
    <x v="1386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x v="0"/>
    <x v="23"/>
    <x v="1"/>
    <x v="20"/>
    <x v="138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x v="0"/>
    <x v="78"/>
    <x v="1"/>
    <x v="20"/>
    <x v="109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x v="0"/>
    <x v="205"/>
    <x v="1"/>
    <x v="20"/>
    <x v="1388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x v="0"/>
    <x v="78"/>
    <x v="1"/>
    <x v="20"/>
    <x v="109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x v="0"/>
    <x v="79"/>
    <x v="1"/>
    <x v="20"/>
    <x v="1389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x v="0"/>
    <x v="61"/>
    <x v="1"/>
    <x v="20"/>
    <x v="1390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x v="0"/>
    <x v="78"/>
    <x v="1"/>
    <x v="20"/>
    <x v="109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x v="0"/>
    <x v="80"/>
    <x v="1"/>
    <x v="20"/>
    <x v="1391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x v="0"/>
    <x v="22"/>
    <x v="1"/>
    <x v="20"/>
    <x v="139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x v="0"/>
    <x v="7"/>
    <x v="0"/>
    <x v="11"/>
    <x v="1393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x v="0"/>
    <x v="202"/>
    <x v="0"/>
    <x v="11"/>
    <x v="3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x v="0"/>
    <x v="51"/>
    <x v="0"/>
    <x v="11"/>
    <x v="1394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x v="1823"/>
    <x v="1824"/>
    <x v="0"/>
    <x v="244"/>
    <x v="0"/>
    <x v="11"/>
    <x v="1395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x v="0"/>
    <x v="133"/>
    <x v="0"/>
    <x v="11"/>
    <x v="1396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x v="1825"/>
    <x v="1826"/>
    <x v="0"/>
    <x v="44"/>
    <x v="0"/>
    <x v="11"/>
    <x v="50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x v="0"/>
    <x v="93"/>
    <x v="0"/>
    <x v="11"/>
    <x v="1397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x v="0"/>
    <x v="53"/>
    <x v="0"/>
    <x v="11"/>
    <x v="1398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x v="0"/>
    <x v="51"/>
    <x v="0"/>
    <x v="11"/>
    <x v="1399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x v="0"/>
    <x v="334"/>
    <x v="0"/>
    <x v="11"/>
    <x v="1400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x v="0"/>
    <x v="25"/>
    <x v="0"/>
    <x v="11"/>
    <x v="288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x v="0"/>
    <x v="9"/>
    <x v="0"/>
    <x v="11"/>
    <x v="1401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x v="0"/>
    <x v="20"/>
    <x v="0"/>
    <x v="11"/>
    <x v="1402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x v="1833"/>
    <x v="1834"/>
    <x v="0"/>
    <x v="240"/>
    <x v="0"/>
    <x v="11"/>
    <x v="1403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x v="0"/>
    <x v="202"/>
    <x v="0"/>
    <x v="11"/>
    <x v="87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x v="1835"/>
    <x v="1836"/>
    <x v="0"/>
    <x v="165"/>
    <x v="0"/>
    <x v="11"/>
    <x v="140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x v="0"/>
    <x v="209"/>
    <x v="0"/>
    <x v="11"/>
    <x v="1405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x v="0"/>
    <x v="33"/>
    <x v="0"/>
    <x v="11"/>
    <x v="1406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x v="0"/>
    <x v="43"/>
    <x v="0"/>
    <x v="11"/>
    <x v="1407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x v="0"/>
    <x v="62"/>
    <x v="0"/>
    <x v="11"/>
    <x v="140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x v="0"/>
    <x v="244"/>
    <x v="0"/>
    <x v="11"/>
    <x v="1409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x v="0"/>
    <x v="64"/>
    <x v="0"/>
    <x v="11"/>
    <x v="1410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x v="0"/>
    <x v="179"/>
    <x v="0"/>
    <x v="11"/>
    <x v="141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x v="0"/>
    <x v="9"/>
    <x v="0"/>
    <x v="11"/>
    <x v="578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x v="0"/>
    <x v="10"/>
    <x v="0"/>
    <x v="11"/>
    <x v="3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x v="0"/>
    <x v="335"/>
    <x v="0"/>
    <x v="11"/>
    <x v="1412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x v="0"/>
    <x v="44"/>
    <x v="0"/>
    <x v="11"/>
    <x v="1413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x v="0"/>
    <x v="54"/>
    <x v="0"/>
    <x v="11"/>
    <x v="1414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x v="0"/>
    <x v="22"/>
    <x v="0"/>
    <x v="11"/>
    <x v="1415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x v="0"/>
    <x v="122"/>
    <x v="0"/>
    <x v="11"/>
    <x v="1416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x v="0"/>
    <x v="55"/>
    <x v="0"/>
    <x v="11"/>
    <x v="1417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x v="0"/>
    <x v="132"/>
    <x v="0"/>
    <x v="11"/>
    <x v="1418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x v="0"/>
    <x v="25"/>
    <x v="0"/>
    <x v="11"/>
    <x v="1419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x v="0"/>
    <x v="49"/>
    <x v="0"/>
    <x v="11"/>
    <x v="1420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x v="0"/>
    <x v="277"/>
    <x v="0"/>
    <x v="11"/>
    <x v="1421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x v="0"/>
    <x v="44"/>
    <x v="0"/>
    <x v="11"/>
    <x v="982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x v="0"/>
    <x v="19"/>
    <x v="0"/>
    <x v="11"/>
    <x v="3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x v="0"/>
    <x v="184"/>
    <x v="0"/>
    <x v="11"/>
    <x v="1422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x v="1858"/>
    <x v="1859"/>
    <x v="0"/>
    <x v="66"/>
    <x v="0"/>
    <x v="11"/>
    <x v="1423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x v="0"/>
    <x v="10"/>
    <x v="0"/>
    <x v="11"/>
    <x v="1424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x v="0"/>
    <x v="78"/>
    <x v="1"/>
    <x v="18"/>
    <x v="109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x v="0"/>
    <x v="38"/>
    <x v="1"/>
    <x v="18"/>
    <x v="1425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x v="0"/>
    <x v="84"/>
    <x v="1"/>
    <x v="18"/>
    <x v="177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x v="0"/>
    <x v="53"/>
    <x v="1"/>
    <x v="18"/>
    <x v="1426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x v="0"/>
    <x v="84"/>
    <x v="1"/>
    <x v="18"/>
    <x v="1427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x v="0"/>
    <x v="84"/>
    <x v="1"/>
    <x v="18"/>
    <x v="724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x v="0"/>
    <x v="29"/>
    <x v="1"/>
    <x v="18"/>
    <x v="833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x v="0"/>
    <x v="57"/>
    <x v="1"/>
    <x v="18"/>
    <x v="1428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x v="0"/>
    <x v="78"/>
    <x v="1"/>
    <x v="18"/>
    <x v="109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x v="0"/>
    <x v="202"/>
    <x v="1"/>
    <x v="18"/>
    <x v="1429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x v="0"/>
    <x v="195"/>
    <x v="1"/>
    <x v="18"/>
    <x v="1430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x v="0"/>
    <x v="62"/>
    <x v="1"/>
    <x v="18"/>
    <x v="550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x v="0"/>
    <x v="84"/>
    <x v="1"/>
    <x v="18"/>
    <x v="871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x v="0"/>
    <x v="84"/>
    <x v="1"/>
    <x v="18"/>
    <x v="1431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x v="0"/>
    <x v="83"/>
    <x v="1"/>
    <x v="18"/>
    <x v="872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x v="0"/>
    <x v="78"/>
    <x v="1"/>
    <x v="18"/>
    <x v="109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x v="0"/>
    <x v="78"/>
    <x v="1"/>
    <x v="18"/>
    <x v="109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x v="0"/>
    <x v="78"/>
    <x v="1"/>
    <x v="18"/>
    <x v="109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x v="0"/>
    <x v="84"/>
    <x v="1"/>
    <x v="18"/>
    <x v="154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x v="0"/>
    <x v="54"/>
    <x v="1"/>
    <x v="18"/>
    <x v="143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x v="0"/>
    <x v="16"/>
    <x v="0"/>
    <x v="14"/>
    <x v="143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x v="0"/>
    <x v="75"/>
    <x v="0"/>
    <x v="14"/>
    <x v="1434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x v="0"/>
    <x v="58"/>
    <x v="0"/>
    <x v="14"/>
    <x v="143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x v="0"/>
    <x v="55"/>
    <x v="0"/>
    <x v="14"/>
    <x v="1436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x v="0"/>
    <x v="217"/>
    <x v="0"/>
    <x v="14"/>
    <x v="1437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x v="0"/>
    <x v="60"/>
    <x v="0"/>
    <x v="14"/>
    <x v="1438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x v="0"/>
    <x v="22"/>
    <x v="0"/>
    <x v="14"/>
    <x v="1439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x v="0"/>
    <x v="30"/>
    <x v="0"/>
    <x v="14"/>
    <x v="1440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x v="0"/>
    <x v="34"/>
    <x v="0"/>
    <x v="14"/>
    <x v="15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x v="0"/>
    <x v="336"/>
    <x v="0"/>
    <x v="14"/>
    <x v="1441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x v="0"/>
    <x v="148"/>
    <x v="0"/>
    <x v="14"/>
    <x v="1442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x v="0"/>
    <x v="55"/>
    <x v="0"/>
    <x v="14"/>
    <x v="1443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x v="0"/>
    <x v="43"/>
    <x v="0"/>
    <x v="14"/>
    <x v="87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x v="1893"/>
    <x v="1894"/>
    <x v="0"/>
    <x v="9"/>
    <x v="0"/>
    <x v="14"/>
    <x v="1444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x v="0"/>
    <x v="5"/>
    <x v="0"/>
    <x v="14"/>
    <x v="1445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x v="0"/>
    <x v="62"/>
    <x v="0"/>
    <x v="14"/>
    <x v="1446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x v="0"/>
    <x v="275"/>
    <x v="0"/>
    <x v="14"/>
    <x v="1447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x v="0"/>
    <x v="64"/>
    <x v="0"/>
    <x v="14"/>
    <x v="1448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x v="0"/>
    <x v="288"/>
    <x v="0"/>
    <x v="14"/>
    <x v="25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x v="0"/>
    <x v="241"/>
    <x v="0"/>
    <x v="14"/>
    <x v="1449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x v="0"/>
    <x v="20"/>
    <x v="1"/>
    <x v="29"/>
    <x v="1450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x v="0"/>
    <x v="83"/>
    <x v="1"/>
    <x v="29"/>
    <x v="444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x v="0"/>
    <x v="14"/>
    <x v="1"/>
    <x v="29"/>
    <x v="1451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x v="0"/>
    <x v="84"/>
    <x v="1"/>
    <x v="29"/>
    <x v="37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x v="0"/>
    <x v="80"/>
    <x v="1"/>
    <x v="29"/>
    <x v="1452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x v="0"/>
    <x v="221"/>
    <x v="1"/>
    <x v="29"/>
    <x v="145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x v="0"/>
    <x v="80"/>
    <x v="1"/>
    <x v="29"/>
    <x v="1454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x v="0"/>
    <x v="80"/>
    <x v="1"/>
    <x v="29"/>
    <x v="1455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x v="0"/>
    <x v="44"/>
    <x v="1"/>
    <x v="29"/>
    <x v="1456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x v="0"/>
    <x v="168"/>
    <x v="1"/>
    <x v="29"/>
    <x v="1457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x v="0"/>
    <x v="29"/>
    <x v="1"/>
    <x v="29"/>
    <x v="1458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x v="0"/>
    <x v="288"/>
    <x v="1"/>
    <x v="29"/>
    <x v="14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x v="0"/>
    <x v="55"/>
    <x v="1"/>
    <x v="29"/>
    <x v="1460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x v="0"/>
    <x v="84"/>
    <x v="1"/>
    <x v="29"/>
    <x v="1461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x v="0"/>
    <x v="80"/>
    <x v="1"/>
    <x v="29"/>
    <x v="146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x v="0"/>
    <x v="79"/>
    <x v="1"/>
    <x v="29"/>
    <x v="872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x v="0"/>
    <x v="16"/>
    <x v="1"/>
    <x v="29"/>
    <x v="146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x v="0"/>
    <x v="82"/>
    <x v="1"/>
    <x v="29"/>
    <x v="146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x v="0"/>
    <x v="22"/>
    <x v="1"/>
    <x v="29"/>
    <x v="1465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x v="0"/>
    <x v="217"/>
    <x v="1"/>
    <x v="29"/>
    <x v="1466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x v="0"/>
    <x v="44"/>
    <x v="0"/>
    <x v="14"/>
    <x v="346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x v="0"/>
    <x v="31"/>
    <x v="0"/>
    <x v="14"/>
    <x v="1467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x v="0"/>
    <x v="62"/>
    <x v="0"/>
    <x v="14"/>
    <x v="146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x v="0"/>
    <x v="51"/>
    <x v="0"/>
    <x v="14"/>
    <x v="316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x v="0"/>
    <x v="47"/>
    <x v="0"/>
    <x v="14"/>
    <x v="1469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x v="0"/>
    <x v="329"/>
    <x v="0"/>
    <x v="14"/>
    <x v="1470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x v="1926"/>
    <x v="1927"/>
    <x v="0"/>
    <x v="202"/>
    <x v="0"/>
    <x v="14"/>
    <x v="101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x v="0"/>
    <x v="69"/>
    <x v="0"/>
    <x v="14"/>
    <x v="1471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x v="0"/>
    <x v="11"/>
    <x v="0"/>
    <x v="14"/>
    <x v="1472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x v="0"/>
    <x v="55"/>
    <x v="0"/>
    <x v="14"/>
    <x v="74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x v="0"/>
    <x v="133"/>
    <x v="0"/>
    <x v="14"/>
    <x v="1473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x v="0"/>
    <x v="144"/>
    <x v="0"/>
    <x v="14"/>
    <x v="1474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x v="0"/>
    <x v="238"/>
    <x v="0"/>
    <x v="14"/>
    <x v="1475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x v="0"/>
    <x v="99"/>
    <x v="0"/>
    <x v="14"/>
    <x v="1476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x v="0"/>
    <x v="133"/>
    <x v="0"/>
    <x v="14"/>
    <x v="1477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x v="0"/>
    <x v="108"/>
    <x v="0"/>
    <x v="14"/>
    <x v="1478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x v="0"/>
    <x v="60"/>
    <x v="0"/>
    <x v="14"/>
    <x v="147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x v="0"/>
    <x v="229"/>
    <x v="0"/>
    <x v="14"/>
    <x v="1480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x v="0"/>
    <x v="93"/>
    <x v="0"/>
    <x v="14"/>
    <x v="1076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x v="0"/>
    <x v="162"/>
    <x v="0"/>
    <x v="14"/>
    <x v="1481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x v="1"/>
    <x v="337"/>
    <x v="0"/>
    <x v="30"/>
    <x v="1482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x v="1"/>
    <x v="195"/>
    <x v="0"/>
    <x v="30"/>
    <x v="1483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x v="1"/>
    <x v="338"/>
    <x v="0"/>
    <x v="30"/>
    <x v="1484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x v="1"/>
    <x v="339"/>
    <x v="0"/>
    <x v="30"/>
    <x v="148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x v="1"/>
    <x v="340"/>
    <x v="0"/>
    <x v="30"/>
    <x v="1486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x v="1"/>
    <x v="16"/>
    <x v="0"/>
    <x v="30"/>
    <x v="148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x v="1"/>
    <x v="23"/>
    <x v="0"/>
    <x v="30"/>
    <x v="1488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x v="1"/>
    <x v="341"/>
    <x v="0"/>
    <x v="30"/>
    <x v="1489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x v="1"/>
    <x v="342"/>
    <x v="0"/>
    <x v="30"/>
    <x v="1490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x v="1"/>
    <x v="343"/>
    <x v="0"/>
    <x v="30"/>
    <x v="149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x v="1"/>
    <x v="344"/>
    <x v="0"/>
    <x v="30"/>
    <x v="149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x v="1"/>
    <x v="345"/>
    <x v="0"/>
    <x v="30"/>
    <x v="1493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x v="1"/>
    <x v="206"/>
    <x v="0"/>
    <x v="30"/>
    <x v="1494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x v="1"/>
    <x v="119"/>
    <x v="0"/>
    <x v="30"/>
    <x v="1495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x v="1"/>
    <x v="126"/>
    <x v="0"/>
    <x v="30"/>
    <x v="1496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x v="1"/>
    <x v="346"/>
    <x v="0"/>
    <x v="30"/>
    <x v="1497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x v="1"/>
    <x v="347"/>
    <x v="0"/>
    <x v="30"/>
    <x v="149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x v="1"/>
    <x v="348"/>
    <x v="0"/>
    <x v="30"/>
    <x v="1499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x v="1"/>
    <x v="349"/>
    <x v="0"/>
    <x v="30"/>
    <x v="1500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x v="1"/>
    <x v="51"/>
    <x v="0"/>
    <x v="30"/>
    <x v="1501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x v="1"/>
    <x v="350"/>
    <x v="0"/>
    <x v="30"/>
    <x v="150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x v="1"/>
    <x v="351"/>
    <x v="0"/>
    <x v="30"/>
    <x v="150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x v="1"/>
    <x v="242"/>
    <x v="0"/>
    <x v="30"/>
    <x v="1504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x v="1"/>
    <x v="352"/>
    <x v="0"/>
    <x v="30"/>
    <x v="150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x v="1"/>
    <x v="273"/>
    <x v="0"/>
    <x v="30"/>
    <x v="1506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x v="1"/>
    <x v="353"/>
    <x v="0"/>
    <x v="30"/>
    <x v="15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x v="1"/>
    <x v="316"/>
    <x v="0"/>
    <x v="30"/>
    <x v="150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x v="1"/>
    <x v="354"/>
    <x v="0"/>
    <x v="30"/>
    <x v="1509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x v="1"/>
    <x v="355"/>
    <x v="0"/>
    <x v="30"/>
    <x v="1510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x v="1"/>
    <x v="356"/>
    <x v="0"/>
    <x v="30"/>
    <x v="1511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x v="1"/>
    <x v="357"/>
    <x v="0"/>
    <x v="30"/>
    <x v="151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x v="1"/>
    <x v="146"/>
    <x v="0"/>
    <x v="30"/>
    <x v="1513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x v="1"/>
    <x v="358"/>
    <x v="0"/>
    <x v="30"/>
    <x v="1514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x v="1"/>
    <x v="359"/>
    <x v="0"/>
    <x v="30"/>
    <x v="1515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x v="1"/>
    <x v="35"/>
    <x v="0"/>
    <x v="30"/>
    <x v="151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x v="1"/>
    <x v="360"/>
    <x v="0"/>
    <x v="30"/>
    <x v="151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x v="1"/>
    <x v="361"/>
    <x v="0"/>
    <x v="30"/>
    <x v="1518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x v="1"/>
    <x v="362"/>
    <x v="0"/>
    <x v="30"/>
    <x v="151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x v="1"/>
    <x v="363"/>
    <x v="0"/>
    <x v="30"/>
    <x v="1520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x v="1"/>
    <x v="364"/>
    <x v="0"/>
    <x v="30"/>
    <x v="1521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x v="0"/>
    <x v="8"/>
    <x v="1"/>
    <x v="31"/>
    <x v="152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x v="0"/>
    <x v="78"/>
    <x v="1"/>
    <x v="31"/>
    <x v="109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x v="0"/>
    <x v="38"/>
    <x v="1"/>
    <x v="31"/>
    <x v="152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x v="0"/>
    <x v="63"/>
    <x v="1"/>
    <x v="31"/>
    <x v="1524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x v="0"/>
    <x v="80"/>
    <x v="1"/>
    <x v="31"/>
    <x v="152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x v="0"/>
    <x v="29"/>
    <x v="1"/>
    <x v="31"/>
    <x v="833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x v="1986"/>
    <x v="1987"/>
    <x v="0"/>
    <x v="33"/>
    <x v="1"/>
    <x v="31"/>
    <x v="1526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x v="1987"/>
    <x v="1988"/>
    <x v="0"/>
    <x v="29"/>
    <x v="1"/>
    <x v="31"/>
    <x v="151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x v="0"/>
    <x v="29"/>
    <x v="1"/>
    <x v="31"/>
    <x v="460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x v="0"/>
    <x v="81"/>
    <x v="1"/>
    <x v="31"/>
    <x v="152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x v="0"/>
    <x v="83"/>
    <x v="1"/>
    <x v="31"/>
    <x v="1528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x v="0"/>
    <x v="84"/>
    <x v="1"/>
    <x v="31"/>
    <x v="1529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x v="0"/>
    <x v="78"/>
    <x v="1"/>
    <x v="31"/>
    <x v="109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x v="0"/>
    <x v="78"/>
    <x v="1"/>
    <x v="31"/>
    <x v="109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x v="0"/>
    <x v="83"/>
    <x v="1"/>
    <x v="31"/>
    <x v="1530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x v="0"/>
    <x v="78"/>
    <x v="1"/>
    <x v="31"/>
    <x v="109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x v="0"/>
    <x v="78"/>
    <x v="1"/>
    <x v="31"/>
    <x v="109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x v="0"/>
    <x v="83"/>
    <x v="1"/>
    <x v="31"/>
    <x v="153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x v="0"/>
    <x v="63"/>
    <x v="1"/>
    <x v="31"/>
    <x v="1532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x v="0"/>
    <x v="20"/>
    <x v="1"/>
    <x v="31"/>
    <x v="856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x v="1"/>
    <x v="365"/>
    <x v="0"/>
    <x v="30"/>
    <x v="1533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x v="1"/>
    <x v="366"/>
    <x v="0"/>
    <x v="30"/>
    <x v="1534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x v="1"/>
    <x v="57"/>
    <x v="0"/>
    <x v="30"/>
    <x v="1535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x v="1"/>
    <x v="178"/>
    <x v="0"/>
    <x v="30"/>
    <x v="1536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x v="1"/>
    <x v="277"/>
    <x v="0"/>
    <x v="30"/>
    <x v="1537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x v="1"/>
    <x v="175"/>
    <x v="0"/>
    <x v="30"/>
    <x v="153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x v="1"/>
    <x v="89"/>
    <x v="0"/>
    <x v="30"/>
    <x v="1539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x v="1"/>
    <x v="14"/>
    <x v="0"/>
    <x v="30"/>
    <x v="1540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x v="1"/>
    <x v="367"/>
    <x v="0"/>
    <x v="30"/>
    <x v="1541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x v="1"/>
    <x v="368"/>
    <x v="0"/>
    <x v="30"/>
    <x v="1542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x v="1"/>
    <x v="369"/>
    <x v="0"/>
    <x v="30"/>
    <x v="1543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x v="1"/>
    <x v="275"/>
    <x v="0"/>
    <x v="30"/>
    <x v="1544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x v="1"/>
    <x v="370"/>
    <x v="0"/>
    <x v="30"/>
    <x v="154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x v="1"/>
    <x v="371"/>
    <x v="0"/>
    <x v="30"/>
    <x v="1546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x v="1"/>
    <x v="372"/>
    <x v="0"/>
    <x v="30"/>
    <x v="1547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x v="1"/>
    <x v="373"/>
    <x v="0"/>
    <x v="30"/>
    <x v="154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x v="1"/>
    <x v="374"/>
    <x v="0"/>
    <x v="30"/>
    <x v="154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x v="1"/>
    <x v="375"/>
    <x v="0"/>
    <x v="30"/>
    <x v="1550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x v="1"/>
    <x v="376"/>
    <x v="0"/>
    <x v="30"/>
    <x v="155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x v="1"/>
    <x v="259"/>
    <x v="0"/>
    <x v="30"/>
    <x v="155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x v="1"/>
    <x v="195"/>
    <x v="0"/>
    <x v="30"/>
    <x v="1553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x v="1"/>
    <x v="166"/>
    <x v="0"/>
    <x v="30"/>
    <x v="1554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x v="1"/>
    <x v="377"/>
    <x v="0"/>
    <x v="30"/>
    <x v="1555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x v="1"/>
    <x v="217"/>
    <x v="0"/>
    <x v="30"/>
    <x v="1556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x v="1"/>
    <x v="378"/>
    <x v="0"/>
    <x v="30"/>
    <x v="1557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x v="1"/>
    <x v="379"/>
    <x v="0"/>
    <x v="30"/>
    <x v="155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x v="1"/>
    <x v="380"/>
    <x v="0"/>
    <x v="30"/>
    <x v="155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x v="1"/>
    <x v="1"/>
    <x v="0"/>
    <x v="30"/>
    <x v="1560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x v="1"/>
    <x v="225"/>
    <x v="0"/>
    <x v="30"/>
    <x v="15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x v="1"/>
    <x v="381"/>
    <x v="0"/>
    <x v="30"/>
    <x v="1562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x v="1"/>
    <x v="278"/>
    <x v="0"/>
    <x v="30"/>
    <x v="1563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x v="1"/>
    <x v="382"/>
    <x v="0"/>
    <x v="30"/>
    <x v="156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x v="1"/>
    <x v="150"/>
    <x v="0"/>
    <x v="30"/>
    <x v="1565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x v="1"/>
    <x v="278"/>
    <x v="0"/>
    <x v="30"/>
    <x v="1566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x v="1"/>
    <x v="383"/>
    <x v="0"/>
    <x v="30"/>
    <x v="1567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x v="1"/>
    <x v="384"/>
    <x v="0"/>
    <x v="30"/>
    <x v="1568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x v="1"/>
    <x v="385"/>
    <x v="0"/>
    <x v="30"/>
    <x v="1569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x v="1"/>
    <x v="386"/>
    <x v="0"/>
    <x v="30"/>
    <x v="1570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x v="1"/>
    <x v="169"/>
    <x v="0"/>
    <x v="30"/>
    <x v="1571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x v="2039"/>
    <x v="2040"/>
    <x v="1"/>
    <x v="197"/>
    <x v="0"/>
    <x v="30"/>
    <x v="1572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x v="0"/>
    <x v="148"/>
    <x v="0"/>
    <x v="30"/>
    <x v="1573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x v="0"/>
    <x v="205"/>
    <x v="0"/>
    <x v="30"/>
    <x v="157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x v="0"/>
    <x v="189"/>
    <x v="0"/>
    <x v="30"/>
    <x v="157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x v="0"/>
    <x v="387"/>
    <x v="0"/>
    <x v="30"/>
    <x v="1576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x v="0"/>
    <x v="40"/>
    <x v="0"/>
    <x v="30"/>
    <x v="157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x v="0"/>
    <x v="37"/>
    <x v="0"/>
    <x v="30"/>
    <x v="1578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x v="0"/>
    <x v="388"/>
    <x v="0"/>
    <x v="30"/>
    <x v="1579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x v="0"/>
    <x v="389"/>
    <x v="0"/>
    <x v="30"/>
    <x v="1580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x v="2048"/>
    <x v="2049"/>
    <x v="0"/>
    <x v="390"/>
    <x v="0"/>
    <x v="30"/>
    <x v="158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x v="0"/>
    <x v="203"/>
    <x v="0"/>
    <x v="30"/>
    <x v="1582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x v="0"/>
    <x v="391"/>
    <x v="0"/>
    <x v="30"/>
    <x v="1583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x v="0"/>
    <x v="392"/>
    <x v="0"/>
    <x v="30"/>
    <x v="1584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x v="0"/>
    <x v="212"/>
    <x v="0"/>
    <x v="30"/>
    <x v="1585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x v="0"/>
    <x v="393"/>
    <x v="0"/>
    <x v="30"/>
    <x v="1586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x v="0"/>
    <x v="21"/>
    <x v="0"/>
    <x v="30"/>
    <x v="158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x v="0"/>
    <x v="394"/>
    <x v="0"/>
    <x v="30"/>
    <x v="1588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x v="0"/>
    <x v="395"/>
    <x v="0"/>
    <x v="30"/>
    <x v="1589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x v="2057"/>
    <x v="2058"/>
    <x v="0"/>
    <x v="396"/>
    <x v="0"/>
    <x v="30"/>
    <x v="1590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x v="0"/>
    <x v="269"/>
    <x v="0"/>
    <x v="30"/>
    <x v="1591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x v="0"/>
    <x v="397"/>
    <x v="0"/>
    <x v="30"/>
    <x v="1592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x v="0"/>
    <x v="2"/>
    <x v="0"/>
    <x v="30"/>
    <x v="1593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x v="0"/>
    <x v="398"/>
    <x v="0"/>
    <x v="30"/>
    <x v="1594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x v="0"/>
    <x v="72"/>
    <x v="0"/>
    <x v="30"/>
    <x v="1595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x v="0"/>
    <x v="399"/>
    <x v="0"/>
    <x v="30"/>
    <x v="1596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x v="0"/>
    <x v="400"/>
    <x v="0"/>
    <x v="30"/>
    <x v="1597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x v="0"/>
    <x v="71"/>
    <x v="0"/>
    <x v="30"/>
    <x v="1598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x v="0"/>
    <x v="73"/>
    <x v="0"/>
    <x v="30"/>
    <x v="1599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x v="0"/>
    <x v="88"/>
    <x v="0"/>
    <x v="30"/>
    <x v="1600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x v="0"/>
    <x v="40"/>
    <x v="0"/>
    <x v="30"/>
    <x v="16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x v="0"/>
    <x v="401"/>
    <x v="0"/>
    <x v="30"/>
    <x v="160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x v="0"/>
    <x v="402"/>
    <x v="0"/>
    <x v="30"/>
    <x v="160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x v="0"/>
    <x v="403"/>
    <x v="0"/>
    <x v="30"/>
    <x v="160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x v="0"/>
    <x v="404"/>
    <x v="0"/>
    <x v="30"/>
    <x v="1605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x v="0"/>
    <x v="83"/>
    <x v="0"/>
    <x v="30"/>
    <x v="78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x v="0"/>
    <x v="405"/>
    <x v="0"/>
    <x v="30"/>
    <x v="1606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x v="0"/>
    <x v="406"/>
    <x v="0"/>
    <x v="30"/>
    <x v="1607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x v="0"/>
    <x v="101"/>
    <x v="0"/>
    <x v="30"/>
    <x v="16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x v="0"/>
    <x v="53"/>
    <x v="0"/>
    <x v="30"/>
    <x v="160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x v="0"/>
    <x v="407"/>
    <x v="0"/>
    <x v="30"/>
    <x v="1610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x v="0"/>
    <x v="133"/>
    <x v="0"/>
    <x v="30"/>
    <x v="1611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x v="0"/>
    <x v="165"/>
    <x v="0"/>
    <x v="14"/>
    <x v="1612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x v="0"/>
    <x v="44"/>
    <x v="0"/>
    <x v="14"/>
    <x v="161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x v="0"/>
    <x v="20"/>
    <x v="0"/>
    <x v="14"/>
    <x v="1614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x v="0"/>
    <x v="67"/>
    <x v="0"/>
    <x v="14"/>
    <x v="1002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x v="0"/>
    <x v="183"/>
    <x v="0"/>
    <x v="14"/>
    <x v="161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x v="0"/>
    <x v="2"/>
    <x v="0"/>
    <x v="14"/>
    <x v="1616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x v="0"/>
    <x v="20"/>
    <x v="0"/>
    <x v="14"/>
    <x v="1617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x v="0"/>
    <x v="11"/>
    <x v="0"/>
    <x v="14"/>
    <x v="1618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x v="0"/>
    <x v="95"/>
    <x v="0"/>
    <x v="14"/>
    <x v="1619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x v="0"/>
    <x v="322"/>
    <x v="0"/>
    <x v="14"/>
    <x v="1620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x v="0"/>
    <x v="336"/>
    <x v="0"/>
    <x v="14"/>
    <x v="1621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x v="0"/>
    <x v="165"/>
    <x v="0"/>
    <x v="14"/>
    <x v="1622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x v="0"/>
    <x v="23"/>
    <x v="0"/>
    <x v="14"/>
    <x v="95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x v="0"/>
    <x v="250"/>
    <x v="0"/>
    <x v="14"/>
    <x v="1623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x v="0"/>
    <x v="19"/>
    <x v="0"/>
    <x v="14"/>
    <x v="3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x v="0"/>
    <x v="25"/>
    <x v="0"/>
    <x v="14"/>
    <x v="658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x v="0"/>
    <x v="44"/>
    <x v="0"/>
    <x v="14"/>
    <x v="3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x v="0"/>
    <x v="58"/>
    <x v="0"/>
    <x v="14"/>
    <x v="1415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x v="2098"/>
    <x v="2099"/>
    <x v="0"/>
    <x v="287"/>
    <x v="0"/>
    <x v="14"/>
    <x v="1624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x v="0"/>
    <x v="74"/>
    <x v="0"/>
    <x v="14"/>
    <x v="1625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x v="0"/>
    <x v="34"/>
    <x v="0"/>
    <x v="14"/>
    <x v="1626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x v="0"/>
    <x v="44"/>
    <x v="0"/>
    <x v="14"/>
    <x v="1627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x v="2102"/>
    <x v="2103"/>
    <x v="0"/>
    <x v="248"/>
    <x v="0"/>
    <x v="14"/>
    <x v="1628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x v="0"/>
    <x v="77"/>
    <x v="0"/>
    <x v="14"/>
    <x v="162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x v="0"/>
    <x v="221"/>
    <x v="0"/>
    <x v="14"/>
    <x v="1630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x v="0"/>
    <x v="34"/>
    <x v="0"/>
    <x v="14"/>
    <x v="1631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x v="0"/>
    <x v="6"/>
    <x v="0"/>
    <x v="14"/>
    <x v="1632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x v="0"/>
    <x v="277"/>
    <x v="0"/>
    <x v="14"/>
    <x v="1633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x v="0"/>
    <x v="244"/>
    <x v="0"/>
    <x v="14"/>
    <x v="1634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x v="0"/>
    <x v="44"/>
    <x v="0"/>
    <x v="14"/>
    <x v="28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x v="0"/>
    <x v="70"/>
    <x v="0"/>
    <x v="14"/>
    <x v="163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x v="0"/>
    <x v="202"/>
    <x v="0"/>
    <x v="14"/>
    <x v="3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x v="2112"/>
    <x v="2113"/>
    <x v="0"/>
    <x v="329"/>
    <x v="0"/>
    <x v="14"/>
    <x v="163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x v="0"/>
    <x v="206"/>
    <x v="0"/>
    <x v="14"/>
    <x v="163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x v="0"/>
    <x v="17"/>
    <x v="0"/>
    <x v="14"/>
    <x v="163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x v="0"/>
    <x v="297"/>
    <x v="0"/>
    <x v="14"/>
    <x v="1639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x v="0"/>
    <x v="2"/>
    <x v="0"/>
    <x v="14"/>
    <x v="1640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x v="0"/>
    <x v="57"/>
    <x v="0"/>
    <x v="14"/>
    <x v="1641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x v="0"/>
    <x v="19"/>
    <x v="0"/>
    <x v="14"/>
    <x v="1266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x v="0"/>
    <x v="50"/>
    <x v="0"/>
    <x v="14"/>
    <x v="1642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x v="0"/>
    <x v="73"/>
    <x v="1"/>
    <x v="17"/>
    <x v="164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x v="0"/>
    <x v="83"/>
    <x v="1"/>
    <x v="17"/>
    <x v="1644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x v="0"/>
    <x v="81"/>
    <x v="1"/>
    <x v="17"/>
    <x v="709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x v="0"/>
    <x v="81"/>
    <x v="1"/>
    <x v="17"/>
    <x v="164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x v="0"/>
    <x v="74"/>
    <x v="1"/>
    <x v="17"/>
    <x v="1646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x v="0"/>
    <x v="84"/>
    <x v="1"/>
    <x v="17"/>
    <x v="833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x v="2126"/>
    <x v="2127"/>
    <x v="0"/>
    <x v="163"/>
    <x v="1"/>
    <x v="17"/>
    <x v="1647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x v="0"/>
    <x v="29"/>
    <x v="1"/>
    <x v="17"/>
    <x v="874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x v="0"/>
    <x v="8"/>
    <x v="1"/>
    <x v="17"/>
    <x v="1648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x v="0"/>
    <x v="80"/>
    <x v="1"/>
    <x v="17"/>
    <x v="1649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x v="0"/>
    <x v="83"/>
    <x v="1"/>
    <x v="17"/>
    <x v="152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x v="0"/>
    <x v="221"/>
    <x v="1"/>
    <x v="17"/>
    <x v="1650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x v="0"/>
    <x v="83"/>
    <x v="1"/>
    <x v="17"/>
    <x v="146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x v="0"/>
    <x v="83"/>
    <x v="1"/>
    <x v="17"/>
    <x v="1651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x v="0"/>
    <x v="19"/>
    <x v="1"/>
    <x v="17"/>
    <x v="165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x v="0"/>
    <x v="80"/>
    <x v="1"/>
    <x v="17"/>
    <x v="1653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x v="0"/>
    <x v="408"/>
    <x v="1"/>
    <x v="17"/>
    <x v="1654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x v="0"/>
    <x v="8"/>
    <x v="1"/>
    <x v="17"/>
    <x v="1655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x v="0"/>
    <x v="66"/>
    <x v="1"/>
    <x v="17"/>
    <x v="1656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x v="0"/>
    <x v="202"/>
    <x v="1"/>
    <x v="17"/>
    <x v="1657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x v="0"/>
    <x v="78"/>
    <x v="1"/>
    <x v="17"/>
    <x v="109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x v="0"/>
    <x v="8"/>
    <x v="1"/>
    <x v="17"/>
    <x v="1658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x v="0"/>
    <x v="81"/>
    <x v="1"/>
    <x v="17"/>
    <x v="1659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x v="0"/>
    <x v="54"/>
    <x v="1"/>
    <x v="17"/>
    <x v="1660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x v="0"/>
    <x v="30"/>
    <x v="1"/>
    <x v="17"/>
    <x v="1661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x v="0"/>
    <x v="29"/>
    <x v="1"/>
    <x v="17"/>
    <x v="459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x v="2146"/>
    <x v="2147"/>
    <x v="0"/>
    <x v="165"/>
    <x v="1"/>
    <x v="17"/>
    <x v="1662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x v="0"/>
    <x v="84"/>
    <x v="1"/>
    <x v="17"/>
    <x v="17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x v="0"/>
    <x v="78"/>
    <x v="1"/>
    <x v="17"/>
    <x v="109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x v="2149"/>
    <x v="2150"/>
    <x v="0"/>
    <x v="80"/>
    <x v="1"/>
    <x v="17"/>
    <x v="166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x v="0"/>
    <x v="79"/>
    <x v="1"/>
    <x v="17"/>
    <x v="1664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x v="0"/>
    <x v="80"/>
    <x v="1"/>
    <x v="17"/>
    <x v="874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x v="0"/>
    <x v="80"/>
    <x v="1"/>
    <x v="17"/>
    <x v="166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x v="0"/>
    <x v="84"/>
    <x v="1"/>
    <x v="17"/>
    <x v="417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x v="0"/>
    <x v="81"/>
    <x v="1"/>
    <x v="17"/>
    <x v="1666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x v="0"/>
    <x v="183"/>
    <x v="1"/>
    <x v="17"/>
    <x v="1667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x v="2156"/>
    <x v="2157"/>
    <x v="0"/>
    <x v="7"/>
    <x v="1"/>
    <x v="17"/>
    <x v="166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x v="0"/>
    <x v="409"/>
    <x v="1"/>
    <x v="17"/>
    <x v="1669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x v="0"/>
    <x v="84"/>
    <x v="1"/>
    <x v="17"/>
    <x v="1670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x v="0"/>
    <x v="38"/>
    <x v="1"/>
    <x v="17"/>
    <x v="1671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x v="2160"/>
    <x v="2161"/>
    <x v="0"/>
    <x v="62"/>
    <x v="0"/>
    <x v="11"/>
    <x v="1672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x v="0"/>
    <x v="6"/>
    <x v="0"/>
    <x v="11"/>
    <x v="1146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x v="0"/>
    <x v="34"/>
    <x v="0"/>
    <x v="11"/>
    <x v="1673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x v="2163"/>
    <x v="2164"/>
    <x v="0"/>
    <x v="183"/>
    <x v="0"/>
    <x v="11"/>
    <x v="167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x v="0"/>
    <x v="27"/>
    <x v="0"/>
    <x v="11"/>
    <x v="1675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x v="0"/>
    <x v="58"/>
    <x v="0"/>
    <x v="11"/>
    <x v="167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x v="0"/>
    <x v="22"/>
    <x v="0"/>
    <x v="11"/>
    <x v="43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x v="0"/>
    <x v="158"/>
    <x v="0"/>
    <x v="11"/>
    <x v="1677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x v="0"/>
    <x v="63"/>
    <x v="0"/>
    <x v="11"/>
    <x v="3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x v="0"/>
    <x v="10"/>
    <x v="0"/>
    <x v="11"/>
    <x v="1678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x v="0"/>
    <x v="5"/>
    <x v="0"/>
    <x v="11"/>
    <x v="1679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x v="0"/>
    <x v="62"/>
    <x v="0"/>
    <x v="11"/>
    <x v="3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x v="0"/>
    <x v="240"/>
    <x v="0"/>
    <x v="11"/>
    <x v="1680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x v="0"/>
    <x v="287"/>
    <x v="0"/>
    <x v="11"/>
    <x v="1681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x v="0"/>
    <x v="55"/>
    <x v="0"/>
    <x v="11"/>
    <x v="1682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x v="0"/>
    <x v="26"/>
    <x v="0"/>
    <x v="11"/>
    <x v="1683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x v="0"/>
    <x v="44"/>
    <x v="0"/>
    <x v="11"/>
    <x v="1684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x v="0"/>
    <x v="410"/>
    <x v="0"/>
    <x v="11"/>
    <x v="1675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x v="0"/>
    <x v="64"/>
    <x v="0"/>
    <x v="11"/>
    <x v="1685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x v="0"/>
    <x v="76"/>
    <x v="0"/>
    <x v="11"/>
    <x v="1686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x v="0"/>
    <x v="28"/>
    <x v="0"/>
    <x v="32"/>
    <x v="1687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x v="0"/>
    <x v="289"/>
    <x v="0"/>
    <x v="32"/>
    <x v="1688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x v="0"/>
    <x v="411"/>
    <x v="0"/>
    <x v="32"/>
    <x v="16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x v="1"/>
    <x v="161"/>
    <x v="0"/>
    <x v="32"/>
    <x v="1690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x v="0"/>
    <x v="412"/>
    <x v="0"/>
    <x v="32"/>
    <x v="169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x v="0"/>
    <x v="413"/>
    <x v="0"/>
    <x v="32"/>
    <x v="1692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x v="1"/>
    <x v="414"/>
    <x v="0"/>
    <x v="32"/>
    <x v="1693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x v="0"/>
    <x v="415"/>
    <x v="0"/>
    <x v="32"/>
    <x v="169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x v="0"/>
    <x v="106"/>
    <x v="0"/>
    <x v="32"/>
    <x v="169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x v="0"/>
    <x v="416"/>
    <x v="0"/>
    <x v="32"/>
    <x v="169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x v="0"/>
    <x v="20"/>
    <x v="0"/>
    <x v="32"/>
    <x v="1697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x v="0"/>
    <x v="417"/>
    <x v="0"/>
    <x v="32"/>
    <x v="169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x v="0"/>
    <x v="418"/>
    <x v="0"/>
    <x v="32"/>
    <x v="1699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x v="0"/>
    <x v="419"/>
    <x v="0"/>
    <x v="32"/>
    <x v="1700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x v="0"/>
    <x v="248"/>
    <x v="0"/>
    <x v="32"/>
    <x v="1187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x v="0"/>
    <x v="302"/>
    <x v="0"/>
    <x v="32"/>
    <x v="1701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x v="0"/>
    <x v="420"/>
    <x v="0"/>
    <x v="32"/>
    <x v="170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x v="0"/>
    <x v="421"/>
    <x v="0"/>
    <x v="32"/>
    <x v="1703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x v="2198"/>
    <x v="2199"/>
    <x v="1"/>
    <x v="140"/>
    <x v="0"/>
    <x v="32"/>
    <x v="1704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x v="0"/>
    <x v="40"/>
    <x v="0"/>
    <x v="32"/>
    <x v="170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x v="0"/>
    <x v="33"/>
    <x v="0"/>
    <x v="15"/>
    <x v="1706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x v="0"/>
    <x v="422"/>
    <x v="0"/>
    <x v="15"/>
    <x v="1707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x v="0"/>
    <x v="133"/>
    <x v="0"/>
    <x v="15"/>
    <x v="1708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x v="0"/>
    <x v="196"/>
    <x v="0"/>
    <x v="15"/>
    <x v="1709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x v="0"/>
    <x v="74"/>
    <x v="0"/>
    <x v="15"/>
    <x v="1710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x v="0"/>
    <x v="69"/>
    <x v="0"/>
    <x v="15"/>
    <x v="1711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x v="0"/>
    <x v="63"/>
    <x v="0"/>
    <x v="15"/>
    <x v="3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x v="0"/>
    <x v="54"/>
    <x v="0"/>
    <x v="15"/>
    <x v="264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x v="0"/>
    <x v="41"/>
    <x v="0"/>
    <x v="15"/>
    <x v="1712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x v="0"/>
    <x v="250"/>
    <x v="0"/>
    <x v="15"/>
    <x v="1713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x v="0"/>
    <x v="148"/>
    <x v="0"/>
    <x v="15"/>
    <x v="1714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x v="0"/>
    <x v="252"/>
    <x v="0"/>
    <x v="15"/>
    <x v="1715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x v="0"/>
    <x v="29"/>
    <x v="0"/>
    <x v="15"/>
    <x v="1716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x v="0"/>
    <x v="54"/>
    <x v="0"/>
    <x v="15"/>
    <x v="1717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x v="0"/>
    <x v="51"/>
    <x v="0"/>
    <x v="15"/>
    <x v="1718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x v="0"/>
    <x v="25"/>
    <x v="0"/>
    <x v="15"/>
    <x v="1719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x v="0"/>
    <x v="82"/>
    <x v="0"/>
    <x v="15"/>
    <x v="1720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x v="0"/>
    <x v="88"/>
    <x v="0"/>
    <x v="15"/>
    <x v="1721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x v="0"/>
    <x v="10"/>
    <x v="0"/>
    <x v="15"/>
    <x v="1240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x v="0"/>
    <x v="50"/>
    <x v="0"/>
    <x v="15"/>
    <x v="1722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x v="0"/>
    <x v="423"/>
    <x v="0"/>
    <x v="32"/>
    <x v="1723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x v="0"/>
    <x v="209"/>
    <x v="0"/>
    <x v="32"/>
    <x v="1724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x v="0"/>
    <x v="61"/>
    <x v="0"/>
    <x v="32"/>
    <x v="1725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x v="0"/>
    <x v="228"/>
    <x v="0"/>
    <x v="32"/>
    <x v="1726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x v="0"/>
    <x v="424"/>
    <x v="0"/>
    <x v="32"/>
    <x v="1727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x v="0"/>
    <x v="306"/>
    <x v="0"/>
    <x v="32"/>
    <x v="172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x v="0"/>
    <x v="425"/>
    <x v="0"/>
    <x v="32"/>
    <x v="1729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x v="0"/>
    <x v="296"/>
    <x v="0"/>
    <x v="32"/>
    <x v="1730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x v="0"/>
    <x v="380"/>
    <x v="0"/>
    <x v="32"/>
    <x v="173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x v="0"/>
    <x v="156"/>
    <x v="0"/>
    <x v="32"/>
    <x v="1732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x v="0"/>
    <x v="426"/>
    <x v="0"/>
    <x v="32"/>
    <x v="1733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x v="0"/>
    <x v="427"/>
    <x v="0"/>
    <x v="32"/>
    <x v="1734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x v="0"/>
    <x v="428"/>
    <x v="0"/>
    <x v="32"/>
    <x v="1735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x v="0"/>
    <x v="33"/>
    <x v="0"/>
    <x v="32"/>
    <x v="1736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x v="0"/>
    <x v="206"/>
    <x v="0"/>
    <x v="32"/>
    <x v="1737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x v="0"/>
    <x v="340"/>
    <x v="0"/>
    <x v="32"/>
    <x v="1738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x v="0"/>
    <x v="429"/>
    <x v="0"/>
    <x v="32"/>
    <x v="1739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x v="0"/>
    <x v="1"/>
    <x v="0"/>
    <x v="32"/>
    <x v="1740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x v="0"/>
    <x v="374"/>
    <x v="0"/>
    <x v="32"/>
    <x v="1741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x v="0"/>
    <x v="93"/>
    <x v="0"/>
    <x v="32"/>
    <x v="1742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x v="0"/>
    <x v="430"/>
    <x v="0"/>
    <x v="32"/>
    <x v="1743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x v="0"/>
    <x v="431"/>
    <x v="0"/>
    <x v="32"/>
    <x v="1744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x v="0"/>
    <x v="432"/>
    <x v="0"/>
    <x v="32"/>
    <x v="174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x v="0"/>
    <x v="126"/>
    <x v="0"/>
    <x v="32"/>
    <x v="1746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x v="0"/>
    <x v="433"/>
    <x v="0"/>
    <x v="32"/>
    <x v="17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x v="0"/>
    <x v="7"/>
    <x v="0"/>
    <x v="32"/>
    <x v="1684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x v="0"/>
    <x v="434"/>
    <x v="0"/>
    <x v="32"/>
    <x v="1748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x v="0"/>
    <x v="130"/>
    <x v="0"/>
    <x v="32"/>
    <x v="1749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x v="0"/>
    <x v="387"/>
    <x v="0"/>
    <x v="32"/>
    <x v="1750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x v="0"/>
    <x v="435"/>
    <x v="0"/>
    <x v="32"/>
    <x v="1751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x v="0"/>
    <x v="436"/>
    <x v="0"/>
    <x v="32"/>
    <x v="1752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x v="0"/>
    <x v="437"/>
    <x v="0"/>
    <x v="32"/>
    <x v="1753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x v="0"/>
    <x v="87"/>
    <x v="0"/>
    <x v="32"/>
    <x v="1754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x v="0"/>
    <x v="438"/>
    <x v="0"/>
    <x v="32"/>
    <x v="1755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x v="0"/>
    <x v="197"/>
    <x v="0"/>
    <x v="32"/>
    <x v="175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x v="0"/>
    <x v="133"/>
    <x v="0"/>
    <x v="32"/>
    <x v="1757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x v="0"/>
    <x v="39"/>
    <x v="0"/>
    <x v="32"/>
    <x v="1758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x v="0"/>
    <x v="242"/>
    <x v="0"/>
    <x v="32"/>
    <x v="1759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x v="0"/>
    <x v="190"/>
    <x v="0"/>
    <x v="32"/>
    <x v="1760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x v="0"/>
    <x v="87"/>
    <x v="0"/>
    <x v="32"/>
    <x v="176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x v="0"/>
    <x v="439"/>
    <x v="0"/>
    <x v="32"/>
    <x v="1762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x v="0"/>
    <x v="331"/>
    <x v="0"/>
    <x v="32"/>
    <x v="1763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x v="0"/>
    <x v="65"/>
    <x v="0"/>
    <x v="32"/>
    <x v="1764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x v="0"/>
    <x v="440"/>
    <x v="0"/>
    <x v="32"/>
    <x v="1765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x v="0"/>
    <x v="57"/>
    <x v="0"/>
    <x v="32"/>
    <x v="1766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x v="0"/>
    <x v="441"/>
    <x v="0"/>
    <x v="32"/>
    <x v="1767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x v="0"/>
    <x v="442"/>
    <x v="0"/>
    <x v="32"/>
    <x v="176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x v="0"/>
    <x v="441"/>
    <x v="0"/>
    <x v="32"/>
    <x v="94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x v="0"/>
    <x v="443"/>
    <x v="0"/>
    <x v="32"/>
    <x v="1769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x v="0"/>
    <x v="444"/>
    <x v="0"/>
    <x v="32"/>
    <x v="177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x v="0"/>
    <x v="445"/>
    <x v="0"/>
    <x v="32"/>
    <x v="1771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x v="0"/>
    <x v="446"/>
    <x v="0"/>
    <x v="32"/>
    <x v="1772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x v="0"/>
    <x v="206"/>
    <x v="0"/>
    <x v="32"/>
    <x v="1773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x v="0"/>
    <x v="221"/>
    <x v="0"/>
    <x v="32"/>
    <x v="1774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x v="0"/>
    <x v="1"/>
    <x v="0"/>
    <x v="32"/>
    <x v="1775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x v="0"/>
    <x v="11"/>
    <x v="0"/>
    <x v="32"/>
    <x v="177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x v="0"/>
    <x v="447"/>
    <x v="0"/>
    <x v="32"/>
    <x v="1777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x v="0"/>
    <x v="332"/>
    <x v="0"/>
    <x v="32"/>
    <x v="1778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x v="0"/>
    <x v="58"/>
    <x v="0"/>
    <x v="32"/>
    <x v="1779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x v="0"/>
    <x v="436"/>
    <x v="0"/>
    <x v="32"/>
    <x v="1780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x v="0"/>
    <x v="202"/>
    <x v="0"/>
    <x v="11"/>
    <x v="1781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x v="0"/>
    <x v="8"/>
    <x v="0"/>
    <x v="11"/>
    <x v="1782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x v="0"/>
    <x v="53"/>
    <x v="0"/>
    <x v="11"/>
    <x v="1783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x v="0"/>
    <x v="211"/>
    <x v="0"/>
    <x v="11"/>
    <x v="1784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x v="0"/>
    <x v="1"/>
    <x v="0"/>
    <x v="11"/>
    <x v="1785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x v="0"/>
    <x v="25"/>
    <x v="0"/>
    <x v="11"/>
    <x v="1395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x v="0"/>
    <x v="448"/>
    <x v="0"/>
    <x v="11"/>
    <x v="178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x v="0"/>
    <x v="20"/>
    <x v="0"/>
    <x v="11"/>
    <x v="1787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x v="0"/>
    <x v="20"/>
    <x v="0"/>
    <x v="11"/>
    <x v="202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x v="0"/>
    <x v="60"/>
    <x v="0"/>
    <x v="11"/>
    <x v="1788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x v="0"/>
    <x v="68"/>
    <x v="0"/>
    <x v="11"/>
    <x v="1789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x v="0"/>
    <x v="67"/>
    <x v="0"/>
    <x v="11"/>
    <x v="1790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x v="0"/>
    <x v="74"/>
    <x v="0"/>
    <x v="11"/>
    <x v="1791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x v="0"/>
    <x v="300"/>
    <x v="0"/>
    <x v="11"/>
    <x v="1792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x v="0"/>
    <x v="69"/>
    <x v="0"/>
    <x v="11"/>
    <x v="1410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x v="0"/>
    <x v="108"/>
    <x v="0"/>
    <x v="11"/>
    <x v="1793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x v="0"/>
    <x v="10"/>
    <x v="0"/>
    <x v="11"/>
    <x v="1794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x v="0"/>
    <x v="449"/>
    <x v="0"/>
    <x v="11"/>
    <x v="1795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x v="0"/>
    <x v="25"/>
    <x v="0"/>
    <x v="11"/>
    <x v="1796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x v="0"/>
    <x v="63"/>
    <x v="0"/>
    <x v="11"/>
    <x v="982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x v="2300"/>
    <x v="2301"/>
    <x v="1"/>
    <x v="263"/>
    <x v="0"/>
    <x v="14"/>
    <x v="1797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x v="1"/>
    <x v="268"/>
    <x v="0"/>
    <x v="14"/>
    <x v="179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x v="1"/>
    <x v="273"/>
    <x v="0"/>
    <x v="14"/>
    <x v="179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x v="1"/>
    <x v="116"/>
    <x v="0"/>
    <x v="14"/>
    <x v="1800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x v="1"/>
    <x v="157"/>
    <x v="0"/>
    <x v="14"/>
    <x v="18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x v="1"/>
    <x v="196"/>
    <x v="0"/>
    <x v="14"/>
    <x v="1802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x v="1"/>
    <x v="11"/>
    <x v="0"/>
    <x v="14"/>
    <x v="1803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x v="1"/>
    <x v="450"/>
    <x v="0"/>
    <x v="14"/>
    <x v="1804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x v="1"/>
    <x v="329"/>
    <x v="0"/>
    <x v="14"/>
    <x v="1805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x v="1"/>
    <x v="451"/>
    <x v="0"/>
    <x v="14"/>
    <x v="1806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x v="1"/>
    <x v="201"/>
    <x v="0"/>
    <x v="14"/>
    <x v="1807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x v="1"/>
    <x v="1"/>
    <x v="0"/>
    <x v="14"/>
    <x v="1808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x v="1"/>
    <x v="328"/>
    <x v="0"/>
    <x v="14"/>
    <x v="1809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x v="1"/>
    <x v="133"/>
    <x v="0"/>
    <x v="14"/>
    <x v="1810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x v="1"/>
    <x v="31"/>
    <x v="0"/>
    <x v="14"/>
    <x v="94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x v="1"/>
    <x v="452"/>
    <x v="0"/>
    <x v="14"/>
    <x v="1811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x v="1"/>
    <x v="19"/>
    <x v="0"/>
    <x v="14"/>
    <x v="87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x v="1"/>
    <x v="430"/>
    <x v="0"/>
    <x v="14"/>
    <x v="1812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x v="1"/>
    <x v="99"/>
    <x v="0"/>
    <x v="14"/>
    <x v="1813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x v="1"/>
    <x v="30"/>
    <x v="0"/>
    <x v="14"/>
    <x v="1814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x v="0"/>
    <x v="31"/>
    <x v="1"/>
    <x v="33"/>
    <x v="181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x v="0"/>
    <x v="80"/>
    <x v="1"/>
    <x v="33"/>
    <x v="1816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x v="0"/>
    <x v="80"/>
    <x v="1"/>
    <x v="33"/>
    <x v="1817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x v="0"/>
    <x v="42"/>
    <x v="1"/>
    <x v="33"/>
    <x v="1818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x v="0"/>
    <x v="63"/>
    <x v="1"/>
    <x v="33"/>
    <x v="1819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x v="0"/>
    <x v="29"/>
    <x v="1"/>
    <x v="33"/>
    <x v="174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x v="1"/>
    <x v="453"/>
    <x v="0"/>
    <x v="33"/>
    <x v="1820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x v="1"/>
    <x v="416"/>
    <x v="0"/>
    <x v="33"/>
    <x v="1821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x v="1"/>
    <x v="207"/>
    <x v="0"/>
    <x v="33"/>
    <x v="182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x v="1"/>
    <x v="430"/>
    <x v="0"/>
    <x v="33"/>
    <x v="1823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x v="1"/>
    <x v="454"/>
    <x v="0"/>
    <x v="33"/>
    <x v="182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x v="1"/>
    <x v="455"/>
    <x v="0"/>
    <x v="33"/>
    <x v="1825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x v="1"/>
    <x v="225"/>
    <x v="0"/>
    <x v="33"/>
    <x v="182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x v="1"/>
    <x v="85"/>
    <x v="0"/>
    <x v="33"/>
    <x v="1827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x v="1"/>
    <x v="170"/>
    <x v="0"/>
    <x v="33"/>
    <x v="1828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x v="1"/>
    <x v="456"/>
    <x v="0"/>
    <x v="33"/>
    <x v="1829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x v="1"/>
    <x v="122"/>
    <x v="0"/>
    <x v="33"/>
    <x v="1830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x v="1"/>
    <x v="252"/>
    <x v="0"/>
    <x v="33"/>
    <x v="1831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x v="1"/>
    <x v="457"/>
    <x v="0"/>
    <x v="33"/>
    <x v="1832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x v="1"/>
    <x v="458"/>
    <x v="0"/>
    <x v="33"/>
    <x v="1833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x v="0"/>
    <x v="78"/>
    <x v="1"/>
    <x v="7"/>
    <x v="109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x v="0"/>
    <x v="78"/>
    <x v="1"/>
    <x v="7"/>
    <x v="109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x v="0"/>
    <x v="29"/>
    <x v="1"/>
    <x v="7"/>
    <x v="419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x v="0"/>
    <x v="29"/>
    <x v="1"/>
    <x v="7"/>
    <x v="37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x v="0"/>
    <x v="78"/>
    <x v="1"/>
    <x v="7"/>
    <x v="109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x v="0"/>
    <x v="83"/>
    <x v="1"/>
    <x v="7"/>
    <x v="183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x v="0"/>
    <x v="29"/>
    <x v="1"/>
    <x v="7"/>
    <x v="183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x v="0"/>
    <x v="81"/>
    <x v="1"/>
    <x v="7"/>
    <x v="1836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x v="0"/>
    <x v="78"/>
    <x v="1"/>
    <x v="7"/>
    <x v="109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x v="0"/>
    <x v="78"/>
    <x v="1"/>
    <x v="7"/>
    <x v="109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x v="0"/>
    <x v="63"/>
    <x v="1"/>
    <x v="7"/>
    <x v="1837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x v="0"/>
    <x v="78"/>
    <x v="1"/>
    <x v="7"/>
    <x v="109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x v="0"/>
    <x v="78"/>
    <x v="1"/>
    <x v="7"/>
    <x v="109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x v="0"/>
    <x v="29"/>
    <x v="1"/>
    <x v="7"/>
    <x v="1838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x v="0"/>
    <x v="84"/>
    <x v="1"/>
    <x v="7"/>
    <x v="1839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x v="0"/>
    <x v="78"/>
    <x v="1"/>
    <x v="7"/>
    <x v="109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x v="0"/>
    <x v="78"/>
    <x v="1"/>
    <x v="7"/>
    <x v="109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x v="0"/>
    <x v="78"/>
    <x v="1"/>
    <x v="7"/>
    <x v="109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x v="0"/>
    <x v="83"/>
    <x v="1"/>
    <x v="7"/>
    <x v="1840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x v="0"/>
    <x v="29"/>
    <x v="1"/>
    <x v="7"/>
    <x v="167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x v="0"/>
    <x v="78"/>
    <x v="1"/>
    <x v="7"/>
    <x v="109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x v="0"/>
    <x v="84"/>
    <x v="1"/>
    <x v="7"/>
    <x v="1841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x v="0"/>
    <x v="78"/>
    <x v="1"/>
    <x v="7"/>
    <x v="109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x v="0"/>
    <x v="78"/>
    <x v="1"/>
    <x v="7"/>
    <x v="109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x v="0"/>
    <x v="78"/>
    <x v="1"/>
    <x v="7"/>
    <x v="109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x v="0"/>
    <x v="74"/>
    <x v="1"/>
    <x v="7"/>
    <x v="184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x v="0"/>
    <x v="25"/>
    <x v="1"/>
    <x v="7"/>
    <x v="1843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x v="0"/>
    <x v="84"/>
    <x v="1"/>
    <x v="7"/>
    <x v="1161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x v="0"/>
    <x v="78"/>
    <x v="1"/>
    <x v="7"/>
    <x v="109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x v="0"/>
    <x v="80"/>
    <x v="1"/>
    <x v="7"/>
    <x v="1844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x v="0"/>
    <x v="78"/>
    <x v="1"/>
    <x v="7"/>
    <x v="109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x v="0"/>
    <x v="79"/>
    <x v="1"/>
    <x v="7"/>
    <x v="1845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x v="0"/>
    <x v="29"/>
    <x v="1"/>
    <x v="7"/>
    <x v="1846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x v="0"/>
    <x v="29"/>
    <x v="1"/>
    <x v="7"/>
    <x v="1847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x v="0"/>
    <x v="78"/>
    <x v="1"/>
    <x v="7"/>
    <x v="109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x v="0"/>
    <x v="80"/>
    <x v="1"/>
    <x v="7"/>
    <x v="1848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x v="0"/>
    <x v="78"/>
    <x v="1"/>
    <x v="7"/>
    <x v="109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x v="0"/>
    <x v="78"/>
    <x v="1"/>
    <x v="7"/>
    <x v="109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x v="0"/>
    <x v="78"/>
    <x v="1"/>
    <x v="7"/>
    <x v="109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x v="0"/>
    <x v="83"/>
    <x v="1"/>
    <x v="7"/>
    <x v="456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x v="0"/>
    <x v="63"/>
    <x v="1"/>
    <x v="7"/>
    <x v="184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x v="0"/>
    <x v="84"/>
    <x v="1"/>
    <x v="7"/>
    <x v="45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x v="0"/>
    <x v="83"/>
    <x v="1"/>
    <x v="7"/>
    <x v="1850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x v="0"/>
    <x v="22"/>
    <x v="1"/>
    <x v="7"/>
    <x v="417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x v="0"/>
    <x v="63"/>
    <x v="1"/>
    <x v="7"/>
    <x v="185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x v="0"/>
    <x v="78"/>
    <x v="1"/>
    <x v="7"/>
    <x v="109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x v="0"/>
    <x v="83"/>
    <x v="1"/>
    <x v="7"/>
    <x v="1852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x v="0"/>
    <x v="22"/>
    <x v="1"/>
    <x v="7"/>
    <x v="1853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x v="0"/>
    <x v="29"/>
    <x v="1"/>
    <x v="7"/>
    <x v="1854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x v="0"/>
    <x v="78"/>
    <x v="1"/>
    <x v="7"/>
    <x v="109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x v="0"/>
    <x v="29"/>
    <x v="1"/>
    <x v="7"/>
    <x v="41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x v="0"/>
    <x v="78"/>
    <x v="1"/>
    <x v="7"/>
    <x v="109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x v="0"/>
    <x v="29"/>
    <x v="1"/>
    <x v="7"/>
    <x v="833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x v="0"/>
    <x v="84"/>
    <x v="1"/>
    <x v="7"/>
    <x v="1855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x v="0"/>
    <x v="78"/>
    <x v="1"/>
    <x v="7"/>
    <x v="109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x v="0"/>
    <x v="29"/>
    <x v="1"/>
    <x v="7"/>
    <x v="418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x v="0"/>
    <x v="78"/>
    <x v="1"/>
    <x v="7"/>
    <x v="109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x v="0"/>
    <x v="78"/>
    <x v="1"/>
    <x v="7"/>
    <x v="109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x v="0"/>
    <x v="78"/>
    <x v="1"/>
    <x v="7"/>
    <x v="109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x v="0"/>
    <x v="78"/>
    <x v="1"/>
    <x v="7"/>
    <x v="109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x v="0"/>
    <x v="82"/>
    <x v="1"/>
    <x v="19"/>
    <x v="1856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x v="2400"/>
    <x v="2402"/>
    <x v="0"/>
    <x v="29"/>
    <x v="1"/>
    <x v="19"/>
    <x v="414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x v="0"/>
    <x v="8"/>
    <x v="1"/>
    <x v="19"/>
    <x v="185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x v="0"/>
    <x v="78"/>
    <x v="1"/>
    <x v="19"/>
    <x v="109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x v="0"/>
    <x v="9"/>
    <x v="1"/>
    <x v="19"/>
    <x v="1858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x v="0"/>
    <x v="38"/>
    <x v="1"/>
    <x v="19"/>
    <x v="1859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x v="0"/>
    <x v="51"/>
    <x v="1"/>
    <x v="19"/>
    <x v="1860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x v="0"/>
    <x v="84"/>
    <x v="1"/>
    <x v="19"/>
    <x v="418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x v="0"/>
    <x v="79"/>
    <x v="1"/>
    <x v="19"/>
    <x v="1861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x v="0"/>
    <x v="78"/>
    <x v="1"/>
    <x v="19"/>
    <x v="109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x v="0"/>
    <x v="83"/>
    <x v="1"/>
    <x v="19"/>
    <x v="1862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x v="0"/>
    <x v="78"/>
    <x v="1"/>
    <x v="19"/>
    <x v="109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x v="0"/>
    <x v="83"/>
    <x v="1"/>
    <x v="19"/>
    <x v="186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x v="0"/>
    <x v="62"/>
    <x v="1"/>
    <x v="19"/>
    <x v="18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x v="0"/>
    <x v="79"/>
    <x v="1"/>
    <x v="19"/>
    <x v="186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x v="0"/>
    <x v="29"/>
    <x v="1"/>
    <x v="19"/>
    <x v="1866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x v="0"/>
    <x v="78"/>
    <x v="1"/>
    <x v="19"/>
    <x v="109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x v="2416"/>
    <x v="2418"/>
    <x v="0"/>
    <x v="81"/>
    <x v="1"/>
    <x v="19"/>
    <x v="459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x v="0"/>
    <x v="78"/>
    <x v="1"/>
    <x v="19"/>
    <x v="109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x v="0"/>
    <x v="17"/>
    <x v="1"/>
    <x v="19"/>
    <x v="1867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x v="2419"/>
    <x v="2421"/>
    <x v="0"/>
    <x v="29"/>
    <x v="1"/>
    <x v="19"/>
    <x v="37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x v="0"/>
    <x v="29"/>
    <x v="1"/>
    <x v="19"/>
    <x v="418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x v="0"/>
    <x v="29"/>
    <x v="1"/>
    <x v="19"/>
    <x v="473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x v="2422"/>
    <x v="2424"/>
    <x v="0"/>
    <x v="82"/>
    <x v="1"/>
    <x v="19"/>
    <x v="1868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x v="0"/>
    <x v="29"/>
    <x v="1"/>
    <x v="19"/>
    <x v="1869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x v="0"/>
    <x v="78"/>
    <x v="1"/>
    <x v="19"/>
    <x v="109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x v="0"/>
    <x v="29"/>
    <x v="1"/>
    <x v="19"/>
    <x v="133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x v="2426"/>
    <x v="2428"/>
    <x v="0"/>
    <x v="29"/>
    <x v="1"/>
    <x v="19"/>
    <x v="187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x v="0"/>
    <x v="80"/>
    <x v="1"/>
    <x v="19"/>
    <x v="187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x v="0"/>
    <x v="84"/>
    <x v="1"/>
    <x v="19"/>
    <x v="449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x v="2429"/>
    <x v="2431"/>
    <x v="0"/>
    <x v="84"/>
    <x v="1"/>
    <x v="19"/>
    <x v="13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x v="0"/>
    <x v="84"/>
    <x v="1"/>
    <x v="19"/>
    <x v="107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x v="0"/>
    <x v="78"/>
    <x v="1"/>
    <x v="19"/>
    <x v="109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x v="0"/>
    <x v="84"/>
    <x v="1"/>
    <x v="19"/>
    <x v="1872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x v="0"/>
    <x v="80"/>
    <x v="1"/>
    <x v="19"/>
    <x v="187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x v="0"/>
    <x v="84"/>
    <x v="1"/>
    <x v="19"/>
    <x v="187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x v="0"/>
    <x v="78"/>
    <x v="1"/>
    <x v="19"/>
    <x v="109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x v="0"/>
    <x v="29"/>
    <x v="1"/>
    <x v="19"/>
    <x v="119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x v="0"/>
    <x v="78"/>
    <x v="1"/>
    <x v="19"/>
    <x v="109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x v="0"/>
    <x v="84"/>
    <x v="1"/>
    <x v="19"/>
    <x v="418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x v="2439"/>
    <x v="2441"/>
    <x v="0"/>
    <x v="280"/>
    <x v="0"/>
    <x v="33"/>
    <x v="1875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x v="0"/>
    <x v="459"/>
    <x v="0"/>
    <x v="33"/>
    <x v="187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x v="0"/>
    <x v="409"/>
    <x v="0"/>
    <x v="33"/>
    <x v="1877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x v="0"/>
    <x v="42"/>
    <x v="0"/>
    <x v="33"/>
    <x v="1878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x v="0"/>
    <x v="248"/>
    <x v="0"/>
    <x v="33"/>
    <x v="1789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x v="0"/>
    <x v="112"/>
    <x v="0"/>
    <x v="33"/>
    <x v="1879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x v="0"/>
    <x v="152"/>
    <x v="0"/>
    <x v="33"/>
    <x v="1880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x v="0"/>
    <x v="82"/>
    <x v="0"/>
    <x v="33"/>
    <x v="1881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x v="0"/>
    <x v="148"/>
    <x v="0"/>
    <x v="33"/>
    <x v="1277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x v="0"/>
    <x v="332"/>
    <x v="0"/>
    <x v="33"/>
    <x v="188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x v="0"/>
    <x v="153"/>
    <x v="0"/>
    <x v="33"/>
    <x v="1883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x v="0"/>
    <x v="41"/>
    <x v="0"/>
    <x v="33"/>
    <x v="188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x v="0"/>
    <x v="85"/>
    <x v="0"/>
    <x v="33"/>
    <x v="188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x v="0"/>
    <x v="208"/>
    <x v="0"/>
    <x v="33"/>
    <x v="1886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x v="0"/>
    <x v="38"/>
    <x v="0"/>
    <x v="33"/>
    <x v="1887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x v="0"/>
    <x v="85"/>
    <x v="0"/>
    <x v="33"/>
    <x v="1888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x v="0"/>
    <x v="204"/>
    <x v="0"/>
    <x v="33"/>
    <x v="1889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x v="0"/>
    <x v="144"/>
    <x v="0"/>
    <x v="33"/>
    <x v="1890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x v="0"/>
    <x v="460"/>
    <x v="0"/>
    <x v="33"/>
    <x v="1891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x v="0"/>
    <x v="32"/>
    <x v="0"/>
    <x v="33"/>
    <x v="1892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x v="0"/>
    <x v="48"/>
    <x v="0"/>
    <x v="14"/>
    <x v="965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x v="0"/>
    <x v="248"/>
    <x v="0"/>
    <x v="14"/>
    <x v="1893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x v="2460"/>
    <x v="2463"/>
    <x v="0"/>
    <x v="11"/>
    <x v="0"/>
    <x v="14"/>
    <x v="63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x v="0"/>
    <x v="68"/>
    <x v="0"/>
    <x v="14"/>
    <x v="206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x v="0"/>
    <x v="53"/>
    <x v="0"/>
    <x v="14"/>
    <x v="189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x v="0"/>
    <x v="47"/>
    <x v="0"/>
    <x v="14"/>
    <x v="3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x v="0"/>
    <x v="68"/>
    <x v="0"/>
    <x v="14"/>
    <x v="23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x v="0"/>
    <x v="6"/>
    <x v="0"/>
    <x v="14"/>
    <x v="1895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x v="0"/>
    <x v="5"/>
    <x v="0"/>
    <x v="14"/>
    <x v="981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x v="0"/>
    <x v="17"/>
    <x v="0"/>
    <x v="14"/>
    <x v="1896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x v="0"/>
    <x v="57"/>
    <x v="0"/>
    <x v="14"/>
    <x v="602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x v="0"/>
    <x v="201"/>
    <x v="0"/>
    <x v="14"/>
    <x v="189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x v="0"/>
    <x v="5"/>
    <x v="0"/>
    <x v="14"/>
    <x v="3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x v="0"/>
    <x v="44"/>
    <x v="0"/>
    <x v="14"/>
    <x v="1898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x v="0"/>
    <x v="75"/>
    <x v="0"/>
    <x v="14"/>
    <x v="126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x v="0"/>
    <x v="165"/>
    <x v="0"/>
    <x v="14"/>
    <x v="1899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x v="2474"/>
    <x v="2477"/>
    <x v="0"/>
    <x v="14"/>
    <x v="0"/>
    <x v="14"/>
    <x v="1900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x v="0"/>
    <x v="1"/>
    <x v="0"/>
    <x v="14"/>
    <x v="1901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x v="0"/>
    <x v="38"/>
    <x v="0"/>
    <x v="14"/>
    <x v="1902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x v="0"/>
    <x v="22"/>
    <x v="0"/>
    <x v="14"/>
    <x v="3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x v="0"/>
    <x v="195"/>
    <x v="0"/>
    <x v="14"/>
    <x v="190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x v="0"/>
    <x v="20"/>
    <x v="0"/>
    <x v="14"/>
    <x v="1787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x v="0"/>
    <x v="10"/>
    <x v="0"/>
    <x v="14"/>
    <x v="190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x v="0"/>
    <x v="240"/>
    <x v="0"/>
    <x v="14"/>
    <x v="190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x v="0"/>
    <x v="14"/>
    <x v="0"/>
    <x v="14"/>
    <x v="1906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x v="0"/>
    <x v="209"/>
    <x v="0"/>
    <x v="14"/>
    <x v="190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x v="0"/>
    <x v="44"/>
    <x v="0"/>
    <x v="14"/>
    <x v="1908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x v="0"/>
    <x v="71"/>
    <x v="0"/>
    <x v="14"/>
    <x v="190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x v="0"/>
    <x v="11"/>
    <x v="0"/>
    <x v="14"/>
    <x v="1910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x v="0"/>
    <x v="38"/>
    <x v="0"/>
    <x v="14"/>
    <x v="191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x v="0"/>
    <x v="73"/>
    <x v="0"/>
    <x v="14"/>
    <x v="191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x v="2489"/>
    <x v="2492"/>
    <x v="0"/>
    <x v="74"/>
    <x v="0"/>
    <x v="14"/>
    <x v="1054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x v="0"/>
    <x v="461"/>
    <x v="0"/>
    <x v="14"/>
    <x v="1913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x v="0"/>
    <x v="70"/>
    <x v="0"/>
    <x v="14"/>
    <x v="1914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x v="0"/>
    <x v="288"/>
    <x v="0"/>
    <x v="14"/>
    <x v="191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x v="0"/>
    <x v="73"/>
    <x v="0"/>
    <x v="14"/>
    <x v="3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x v="0"/>
    <x v="66"/>
    <x v="0"/>
    <x v="14"/>
    <x v="1916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x v="0"/>
    <x v="9"/>
    <x v="0"/>
    <x v="14"/>
    <x v="1917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x v="0"/>
    <x v="203"/>
    <x v="0"/>
    <x v="14"/>
    <x v="1918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x v="0"/>
    <x v="60"/>
    <x v="0"/>
    <x v="14"/>
    <x v="1614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x v="0"/>
    <x v="63"/>
    <x v="1"/>
    <x v="34"/>
    <x v="1919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x v="0"/>
    <x v="81"/>
    <x v="1"/>
    <x v="34"/>
    <x v="192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x v="0"/>
    <x v="78"/>
    <x v="1"/>
    <x v="34"/>
    <x v="109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x v="0"/>
    <x v="78"/>
    <x v="1"/>
    <x v="34"/>
    <x v="109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x v="0"/>
    <x v="78"/>
    <x v="1"/>
    <x v="34"/>
    <x v="109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x v="0"/>
    <x v="84"/>
    <x v="1"/>
    <x v="34"/>
    <x v="722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x v="2504"/>
    <x v="2507"/>
    <x v="0"/>
    <x v="78"/>
    <x v="1"/>
    <x v="34"/>
    <x v="109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x v="0"/>
    <x v="78"/>
    <x v="1"/>
    <x v="34"/>
    <x v="109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x v="0"/>
    <x v="33"/>
    <x v="1"/>
    <x v="34"/>
    <x v="192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x v="0"/>
    <x v="84"/>
    <x v="1"/>
    <x v="34"/>
    <x v="84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x v="0"/>
    <x v="78"/>
    <x v="1"/>
    <x v="34"/>
    <x v="109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x v="0"/>
    <x v="78"/>
    <x v="1"/>
    <x v="34"/>
    <x v="109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x v="0"/>
    <x v="78"/>
    <x v="1"/>
    <x v="34"/>
    <x v="109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x v="0"/>
    <x v="80"/>
    <x v="1"/>
    <x v="34"/>
    <x v="192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x v="0"/>
    <x v="8"/>
    <x v="1"/>
    <x v="34"/>
    <x v="1923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x v="0"/>
    <x v="78"/>
    <x v="1"/>
    <x v="34"/>
    <x v="109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x v="0"/>
    <x v="51"/>
    <x v="1"/>
    <x v="34"/>
    <x v="192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x v="0"/>
    <x v="78"/>
    <x v="1"/>
    <x v="34"/>
    <x v="109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x v="0"/>
    <x v="80"/>
    <x v="1"/>
    <x v="34"/>
    <x v="1925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x v="0"/>
    <x v="78"/>
    <x v="1"/>
    <x v="34"/>
    <x v="109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x v="0"/>
    <x v="462"/>
    <x v="0"/>
    <x v="35"/>
    <x v="1926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x v="0"/>
    <x v="74"/>
    <x v="0"/>
    <x v="35"/>
    <x v="3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x v="0"/>
    <x v="55"/>
    <x v="0"/>
    <x v="35"/>
    <x v="1927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x v="0"/>
    <x v="68"/>
    <x v="0"/>
    <x v="35"/>
    <x v="264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x v="0"/>
    <x v="144"/>
    <x v="0"/>
    <x v="35"/>
    <x v="1928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x v="0"/>
    <x v="51"/>
    <x v="0"/>
    <x v="35"/>
    <x v="192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x v="0"/>
    <x v="26"/>
    <x v="0"/>
    <x v="35"/>
    <x v="1930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x v="0"/>
    <x v="75"/>
    <x v="0"/>
    <x v="35"/>
    <x v="1931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x v="2526"/>
    <x v="2529"/>
    <x v="0"/>
    <x v="88"/>
    <x v="0"/>
    <x v="35"/>
    <x v="1932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x v="0"/>
    <x v="53"/>
    <x v="0"/>
    <x v="35"/>
    <x v="3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x v="0"/>
    <x v="42"/>
    <x v="0"/>
    <x v="35"/>
    <x v="8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x v="0"/>
    <x v="65"/>
    <x v="0"/>
    <x v="35"/>
    <x v="1933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x v="0"/>
    <x v="327"/>
    <x v="0"/>
    <x v="35"/>
    <x v="1934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x v="0"/>
    <x v="25"/>
    <x v="0"/>
    <x v="35"/>
    <x v="2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x v="2532"/>
    <x v="2535"/>
    <x v="0"/>
    <x v="76"/>
    <x v="0"/>
    <x v="35"/>
    <x v="640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x v="0"/>
    <x v="80"/>
    <x v="0"/>
    <x v="35"/>
    <x v="133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x v="0"/>
    <x v="202"/>
    <x v="0"/>
    <x v="35"/>
    <x v="1007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x v="0"/>
    <x v="333"/>
    <x v="0"/>
    <x v="35"/>
    <x v="1935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x v="0"/>
    <x v="211"/>
    <x v="0"/>
    <x v="35"/>
    <x v="598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x v="0"/>
    <x v="74"/>
    <x v="0"/>
    <x v="35"/>
    <x v="1936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x v="0"/>
    <x v="287"/>
    <x v="0"/>
    <x v="35"/>
    <x v="193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x v="0"/>
    <x v="62"/>
    <x v="0"/>
    <x v="35"/>
    <x v="193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x v="0"/>
    <x v="62"/>
    <x v="0"/>
    <x v="35"/>
    <x v="1939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x v="0"/>
    <x v="7"/>
    <x v="0"/>
    <x v="35"/>
    <x v="1940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x v="0"/>
    <x v="42"/>
    <x v="0"/>
    <x v="35"/>
    <x v="194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x v="0"/>
    <x v="71"/>
    <x v="0"/>
    <x v="35"/>
    <x v="194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x v="0"/>
    <x v="179"/>
    <x v="0"/>
    <x v="35"/>
    <x v="1943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x v="0"/>
    <x v="77"/>
    <x v="0"/>
    <x v="35"/>
    <x v="1944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x v="0"/>
    <x v="77"/>
    <x v="0"/>
    <x v="35"/>
    <x v="1945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x v="0"/>
    <x v="3"/>
    <x v="0"/>
    <x v="35"/>
    <x v="1946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x v="0"/>
    <x v="66"/>
    <x v="0"/>
    <x v="35"/>
    <x v="1947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x v="0"/>
    <x v="59"/>
    <x v="0"/>
    <x v="35"/>
    <x v="163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x v="0"/>
    <x v="65"/>
    <x v="0"/>
    <x v="35"/>
    <x v="1948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x v="0"/>
    <x v="85"/>
    <x v="0"/>
    <x v="35"/>
    <x v="1949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x v="0"/>
    <x v="2"/>
    <x v="0"/>
    <x v="35"/>
    <x v="1950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x v="0"/>
    <x v="69"/>
    <x v="0"/>
    <x v="35"/>
    <x v="1951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x v="2554"/>
    <x v="2557"/>
    <x v="0"/>
    <x v="17"/>
    <x v="0"/>
    <x v="35"/>
    <x v="1952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x v="0"/>
    <x v="59"/>
    <x v="0"/>
    <x v="35"/>
    <x v="1953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x v="0"/>
    <x v="20"/>
    <x v="0"/>
    <x v="35"/>
    <x v="1954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x v="0"/>
    <x v="64"/>
    <x v="0"/>
    <x v="35"/>
    <x v="1787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x v="0"/>
    <x v="78"/>
    <x v="1"/>
    <x v="19"/>
    <x v="109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x v="0"/>
    <x v="83"/>
    <x v="1"/>
    <x v="19"/>
    <x v="57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x v="0"/>
    <x v="78"/>
    <x v="1"/>
    <x v="19"/>
    <x v="109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x v="0"/>
    <x v="78"/>
    <x v="1"/>
    <x v="19"/>
    <x v="109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x v="0"/>
    <x v="29"/>
    <x v="1"/>
    <x v="19"/>
    <x v="460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x v="0"/>
    <x v="78"/>
    <x v="1"/>
    <x v="19"/>
    <x v="109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x v="0"/>
    <x v="84"/>
    <x v="1"/>
    <x v="19"/>
    <x v="48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x v="0"/>
    <x v="29"/>
    <x v="1"/>
    <x v="19"/>
    <x v="724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x v="0"/>
    <x v="84"/>
    <x v="1"/>
    <x v="19"/>
    <x v="1955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x v="0"/>
    <x v="84"/>
    <x v="1"/>
    <x v="19"/>
    <x v="195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x v="0"/>
    <x v="80"/>
    <x v="1"/>
    <x v="19"/>
    <x v="1161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x v="0"/>
    <x v="78"/>
    <x v="1"/>
    <x v="19"/>
    <x v="109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x v="0"/>
    <x v="78"/>
    <x v="1"/>
    <x v="19"/>
    <x v="109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x v="0"/>
    <x v="78"/>
    <x v="1"/>
    <x v="19"/>
    <x v="109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x v="0"/>
    <x v="78"/>
    <x v="1"/>
    <x v="19"/>
    <x v="109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x v="2573"/>
    <x v="2576"/>
    <x v="0"/>
    <x v="78"/>
    <x v="1"/>
    <x v="19"/>
    <x v="109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x v="0"/>
    <x v="78"/>
    <x v="1"/>
    <x v="19"/>
    <x v="109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x v="0"/>
    <x v="78"/>
    <x v="1"/>
    <x v="19"/>
    <x v="109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x v="0"/>
    <x v="8"/>
    <x v="1"/>
    <x v="19"/>
    <x v="1957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x v="0"/>
    <x v="84"/>
    <x v="1"/>
    <x v="19"/>
    <x v="722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x v="0"/>
    <x v="202"/>
    <x v="1"/>
    <x v="19"/>
    <x v="1958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x v="2579"/>
    <x v="2582"/>
    <x v="0"/>
    <x v="29"/>
    <x v="1"/>
    <x v="19"/>
    <x v="1959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x v="0"/>
    <x v="81"/>
    <x v="1"/>
    <x v="19"/>
    <x v="724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x v="0"/>
    <x v="78"/>
    <x v="1"/>
    <x v="19"/>
    <x v="109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x v="0"/>
    <x v="29"/>
    <x v="1"/>
    <x v="19"/>
    <x v="874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x v="0"/>
    <x v="29"/>
    <x v="1"/>
    <x v="19"/>
    <x v="874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x v="0"/>
    <x v="79"/>
    <x v="1"/>
    <x v="19"/>
    <x v="1960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x v="0"/>
    <x v="22"/>
    <x v="1"/>
    <x v="19"/>
    <x v="1961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x v="0"/>
    <x v="29"/>
    <x v="1"/>
    <x v="19"/>
    <x v="13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x v="0"/>
    <x v="78"/>
    <x v="1"/>
    <x v="19"/>
    <x v="109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x v="0"/>
    <x v="84"/>
    <x v="1"/>
    <x v="19"/>
    <x v="1651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x v="0"/>
    <x v="29"/>
    <x v="1"/>
    <x v="19"/>
    <x v="874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x v="0"/>
    <x v="78"/>
    <x v="1"/>
    <x v="19"/>
    <x v="109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x v="0"/>
    <x v="29"/>
    <x v="1"/>
    <x v="19"/>
    <x v="466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x v="2592"/>
    <x v="2595"/>
    <x v="0"/>
    <x v="10"/>
    <x v="1"/>
    <x v="19"/>
    <x v="196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x v="0"/>
    <x v="74"/>
    <x v="1"/>
    <x v="19"/>
    <x v="1963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x v="0"/>
    <x v="63"/>
    <x v="1"/>
    <x v="19"/>
    <x v="905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x v="0"/>
    <x v="25"/>
    <x v="1"/>
    <x v="19"/>
    <x v="1964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x v="0"/>
    <x v="81"/>
    <x v="1"/>
    <x v="19"/>
    <x v="1965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x v="0"/>
    <x v="209"/>
    <x v="1"/>
    <x v="19"/>
    <x v="1966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x v="1"/>
    <x v="299"/>
    <x v="0"/>
    <x v="36"/>
    <x v="1967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x v="1"/>
    <x v="463"/>
    <x v="0"/>
    <x v="36"/>
    <x v="1968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x v="1"/>
    <x v="133"/>
    <x v="0"/>
    <x v="36"/>
    <x v="196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x v="1"/>
    <x v="306"/>
    <x v="0"/>
    <x v="36"/>
    <x v="1970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x v="1"/>
    <x v="464"/>
    <x v="0"/>
    <x v="36"/>
    <x v="197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x v="1"/>
    <x v="465"/>
    <x v="0"/>
    <x v="36"/>
    <x v="1972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x v="1"/>
    <x v="367"/>
    <x v="0"/>
    <x v="36"/>
    <x v="1973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x v="1"/>
    <x v="466"/>
    <x v="0"/>
    <x v="36"/>
    <x v="197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x v="1"/>
    <x v="467"/>
    <x v="0"/>
    <x v="36"/>
    <x v="1975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x v="1"/>
    <x v="468"/>
    <x v="0"/>
    <x v="36"/>
    <x v="1976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x v="1"/>
    <x v="469"/>
    <x v="0"/>
    <x v="36"/>
    <x v="1977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x v="1"/>
    <x v="324"/>
    <x v="0"/>
    <x v="36"/>
    <x v="1978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x v="1"/>
    <x v="33"/>
    <x v="0"/>
    <x v="36"/>
    <x v="1979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x v="1"/>
    <x v="61"/>
    <x v="0"/>
    <x v="36"/>
    <x v="607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x v="0"/>
    <x v="250"/>
    <x v="0"/>
    <x v="36"/>
    <x v="198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x v="1"/>
    <x v="146"/>
    <x v="0"/>
    <x v="36"/>
    <x v="198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x v="1"/>
    <x v="180"/>
    <x v="0"/>
    <x v="36"/>
    <x v="1982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x v="1"/>
    <x v="99"/>
    <x v="0"/>
    <x v="36"/>
    <x v="1983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x v="1"/>
    <x v="28"/>
    <x v="0"/>
    <x v="36"/>
    <x v="198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x v="1"/>
    <x v="470"/>
    <x v="0"/>
    <x v="36"/>
    <x v="1985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x v="1"/>
    <x v="471"/>
    <x v="0"/>
    <x v="36"/>
    <x v="198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x v="0"/>
    <x v="142"/>
    <x v="0"/>
    <x v="36"/>
    <x v="1987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x v="0"/>
    <x v="95"/>
    <x v="0"/>
    <x v="36"/>
    <x v="430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x v="0"/>
    <x v="472"/>
    <x v="0"/>
    <x v="36"/>
    <x v="198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x v="0"/>
    <x v="47"/>
    <x v="0"/>
    <x v="36"/>
    <x v="1989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x v="0"/>
    <x v="133"/>
    <x v="0"/>
    <x v="36"/>
    <x v="1990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x v="0"/>
    <x v="43"/>
    <x v="0"/>
    <x v="36"/>
    <x v="1991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x v="0"/>
    <x v="64"/>
    <x v="0"/>
    <x v="36"/>
    <x v="199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x v="0"/>
    <x v="61"/>
    <x v="0"/>
    <x v="36"/>
    <x v="1993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x v="0"/>
    <x v="75"/>
    <x v="0"/>
    <x v="36"/>
    <x v="1994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x v="0"/>
    <x v="172"/>
    <x v="0"/>
    <x v="36"/>
    <x v="199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x v="0"/>
    <x v="288"/>
    <x v="0"/>
    <x v="36"/>
    <x v="1996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x v="0"/>
    <x v="473"/>
    <x v="0"/>
    <x v="36"/>
    <x v="1997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x v="0"/>
    <x v="20"/>
    <x v="0"/>
    <x v="36"/>
    <x v="199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x v="0"/>
    <x v="87"/>
    <x v="0"/>
    <x v="36"/>
    <x v="3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x v="0"/>
    <x v="133"/>
    <x v="0"/>
    <x v="36"/>
    <x v="1999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x v="0"/>
    <x v="55"/>
    <x v="0"/>
    <x v="36"/>
    <x v="2000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x v="0"/>
    <x v="25"/>
    <x v="0"/>
    <x v="36"/>
    <x v="2001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x v="0"/>
    <x v="72"/>
    <x v="0"/>
    <x v="36"/>
    <x v="2002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x v="0"/>
    <x v="50"/>
    <x v="0"/>
    <x v="36"/>
    <x v="1719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x v="0"/>
    <x v="29"/>
    <x v="1"/>
    <x v="36"/>
    <x v="460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x v="0"/>
    <x v="78"/>
    <x v="1"/>
    <x v="36"/>
    <x v="109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x v="1"/>
    <x v="474"/>
    <x v="1"/>
    <x v="36"/>
    <x v="2003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x v="1"/>
    <x v="47"/>
    <x v="1"/>
    <x v="36"/>
    <x v="2004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x v="1"/>
    <x v="23"/>
    <x v="1"/>
    <x v="36"/>
    <x v="113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x v="1"/>
    <x v="475"/>
    <x v="1"/>
    <x v="36"/>
    <x v="2005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x v="0"/>
    <x v="83"/>
    <x v="1"/>
    <x v="36"/>
    <x v="2006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x v="0"/>
    <x v="79"/>
    <x v="1"/>
    <x v="36"/>
    <x v="2007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x v="2645"/>
    <x v="2649"/>
    <x v="0"/>
    <x v="83"/>
    <x v="1"/>
    <x v="36"/>
    <x v="2008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x v="0"/>
    <x v="81"/>
    <x v="1"/>
    <x v="36"/>
    <x v="2009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x v="0"/>
    <x v="57"/>
    <x v="1"/>
    <x v="36"/>
    <x v="2010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x v="0"/>
    <x v="202"/>
    <x v="1"/>
    <x v="36"/>
    <x v="201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x v="0"/>
    <x v="16"/>
    <x v="1"/>
    <x v="36"/>
    <x v="20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x v="0"/>
    <x v="79"/>
    <x v="1"/>
    <x v="36"/>
    <x v="2013"/>
    <n v="8.5"/>
    <x v="2"/>
    <x v="36"/>
    <x v="2654"/>
    <x v="2650"/>
  </r>
  <r>
    <n v="2655"/>
    <s v="Balloons (Canceled)"/>
    <s v="Thank you for your support!"/>
    <x v="36"/>
    <n v="3155"/>
    <x v="1"/>
    <x v="0"/>
    <s v="USD"/>
    <x v="2651"/>
    <x v="2655"/>
    <x v="0"/>
    <x v="68"/>
    <x v="1"/>
    <x v="36"/>
    <x v="201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x v="0"/>
    <x v="215"/>
    <x v="1"/>
    <x v="36"/>
    <x v="2015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x v="0"/>
    <x v="211"/>
    <x v="1"/>
    <x v="36"/>
    <x v="2016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x v="0"/>
    <x v="80"/>
    <x v="1"/>
    <x v="36"/>
    <x v="2017"/>
    <n v="22.75"/>
    <x v="2"/>
    <x v="36"/>
    <x v="2658"/>
    <x v="2654"/>
  </r>
  <r>
    <n v="2659"/>
    <s v="test (Canceled)"/>
    <s v="test"/>
    <x v="197"/>
    <n v="1333"/>
    <x v="1"/>
    <x v="0"/>
    <s v="USD"/>
    <x v="2655"/>
    <x v="2659"/>
    <x v="0"/>
    <x v="73"/>
    <x v="1"/>
    <x v="36"/>
    <x v="2018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x v="0"/>
    <x v="81"/>
    <x v="1"/>
    <x v="36"/>
    <x v="2019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x v="0"/>
    <x v="65"/>
    <x v="0"/>
    <x v="37"/>
    <x v="1335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x v="0"/>
    <x v="144"/>
    <x v="0"/>
    <x v="37"/>
    <x v="2020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x v="0"/>
    <x v="66"/>
    <x v="0"/>
    <x v="37"/>
    <x v="2021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x v="0"/>
    <x v="201"/>
    <x v="0"/>
    <x v="37"/>
    <x v="2022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x v="0"/>
    <x v="67"/>
    <x v="0"/>
    <x v="37"/>
    <x v="20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x v="0"/>
    <x v="190"/>
    <x v="0"/>
    <x v="37"/>
    <x v="2024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x v="0"/>
    <x v="59"/>
    <x v="0"/>
    <x v="37"/>
    <x v="1934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x v="2664"/>
    <x v="2668"/>
    <x v="0"/>
    <x v="33"/>
    <x v="0"/>
    <x v="37"/>
    <x v="2025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x v="0"/>
    <x v="202"/>
    <x v="0"/>
    <x v="37"/>
    <x v="1239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x v="1"/>
    <x v="65"/>
    <x v="1"/>
    <x v="37"/>
    <x v="202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x v="1"/>
    <x v="87"/>
    <x v="1"/>
    <x v="37"/>
    <x v="2027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x v="1"/>
    <x v="5"/>
    <x v="1"/>
    <x v="37"/>
    <x v="2028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x v="1"/>
    <x v="36"/>
    <x v="1"/>
    <x v="37"/>
    <x v="202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x v="1"/>
    <x v="199"/>
    <x v="1"/>
    <x v="37"/>
    <x v="2030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x v="1"/>
    <x v="60"/>
    <x v="1"/>
    <x v="37"/>
    <x v="203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x v="0"/>
    <x v="82"/>
    <x v="1"/>
    <x v="37"/>
    <x v="203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x v="0"/>
    <x v="74"/>
    <x v="1"/>
    <x v="37"/>
    <x v="2033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x v="0"/>
    <x v="84"/>
    <x v="1"/>
    <x v="37"/>
    <x v="203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x v="0"/>
    <x v="83"/>
    <x v="1"/>
    <x v="37"/>
    <x v="2035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x v="2676"/>
    <x v="2680"/>
    <x v="0"/>
    <x v="80"/>
    <x v="1"/>
    <x v="37"/>
    <x v="2036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x v="0"/>
    <x v="84"/>
    <x v="1"/>
    <x v="19"/>
    <x v="1839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x v="0"/>
    <x v="9"/>
    <x v="1"/>
    <x v="19"/>
    <x v="203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x v="0"/>
    <x v="83"/>
    <x v="1"/>
    <x v="19"/>
    <x v="1156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x v="0"/>
    <x v="80"/>
    <x v="1"/>
    <x v="19"/>
    <x v="736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x v="0"/>
    <x v="29"/>
    <x v="1"/>
    <x v="19"/>
    <x v="459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x v="0"/>
    <x v="78"/>
    <x v="1"/>
    <x v="19"/>
    <x v="109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x v="0"/>
    <x v="78"/>
    <x v="1"/>
    <x v="19"/>
    <x v="109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x v="2684"/>
    <x v="2688"/>
    <x v="0"/>
    <x v="25"/>
    <x v="1"/>
    <x v="19"/>
    <x v="2038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x v="0"/>
    <x v="29"/>
    <x v="1"/>
    <x v="19"/>
    <x v="187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x v="0"/>
    <x v="115"/>
    <x v="1"/>
    <x v="19"/>
    <x v="2039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x v="2687"/>
    <x v="2691"/>
    <x v="0"/>
    <x v="84"/>
    <x v="1"/>
    <x v="19"/>
    <x v="204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x v="0"/>
    <x v="29"/>
    <x v="1"/>
    <x v="19"/>
    <x v="1154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x v="0"/>
    <x v="83"/>
    <x v="1"/>
    <x v="19"/>
    <x v="417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x v="0"/>
    <x v="29"/>
    <x v="1"/>
    <x v="19"/>
    <x v="372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x v="0"/>
    <x v="83"/>
    <x v="1"/>
    <x v="19"/>
    <x v="2041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x v="0"/>
    <x v="44"/>
    <x v="1"/>
    <x v="19"/>
    <x v="204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x v="0"/>
    <x v="47"/>
    <x v="1"/>
    <x v="19"/>
    <x v="2043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x v="0"/>
    <x v="84"/>
    <x v="1"/>
    <x v="19"/>
    <x v="2044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x v="0"/>
    <x v="78"/>
    <x v="1"/>
    <x v="19"/>
    <x v="109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x v="0"/>
    <x v="80"/>
    <x v="1"/>
    <x v="19"/>
    <x v="2045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x v="0"/>
    <x v="67"/>
    <x v="1"/>
    <x v="38"/>
    <x v="20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x v="1"/>
    <x v="55"/>
    <x v="1"/>
    <x v="38"/>
    <x v="204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x v="0"/>
    <x v="43"/>
    <x v="1"/>
    <x v="38"/>
    <x v="603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x v="0"/>
    <x v="63"/>
    <x v="1"/>
    <x v="38"/>
    <x v="2048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x v="0"/>
    <x v="22"/>
    <x v="1"/>
    <x v="38"/>
    <x v="204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x v="1"/>
    <x v="40"/>
    <x v="0"/>
    <x v="38"/>
    <x v="2050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x v="1"/>
    <x v="476"/>
    <x v="0"/>
    <x v="38"/>
    <x v="20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x v="1"/>
    <x v="477"/>
    <x v="0"/>
    <x v="38"/>
    <x v="2052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x v="1"/>
    <x v="478"/>
    <x v="0"/>
    <x v="38"/>
    <x v="2053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x v="1"/>
    <x v="479"/>
    <x v="0"/>
    <x v="38"/>
    <x v="20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x v="1"/>
    <x v="196"/>
    <x v="0"/>
    <x v="38"/>
    <x v="2055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x v="1"/>
    <x v="235"/>
    <x v="0"/>
    <x v="38"/>
    <x v="2056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x v="1"/>
    <x v="480"/>
    <x v="0"/>
    <x v="38"/>
    <x v="2057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x v="1"/>
    <x v="120"/>
    <x v="0"/>
    <x v="38"/>
    <x v="2058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x v="1"/>
    <x v="481"/>
    <x v="0"/>
    <x v="38"/>
    <x v="2059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x v="1"/>
    <x v="482"/>
    <x v="0"/>
    <x v="38"/>
    <x v="206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x v="1"/>
    <x v="166"/>
    <x v="0"/>
    <x v="38"/>
    <x v="206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x v="1"/>
    <x v="265"/>
    <x v="0"/>
    <x v="38"/>
    <x v="2062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x v="0"/>
    <x v="50"/>
    <x v="0"/>
    <x v="38"/>
    <x v="206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x v="0"/>
    <x v="210"/>
    <x v="0"/>
    <x v="38"/>
    <x v="206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x v="0"/>
    <x v="314"/>
    <x v="0"/>
    <x v="30"/>
    <x v="2065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x v="0"/>
    <x v="333"/>
    <x v="0"/>
    <x v="30"/>
    <x v="2066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x v="0"/>
    <x v="282"/>
    <x v="0"/>
    <x v="30"/>
    <x v="2067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x v="0"/>
    <x v="483"/>
    <x v="0"/>
    <x v="30"/>
    <x v="2068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x v="0"/>
    <x v="116"/>
    <x v="0"/>
    <x v="30"/>
    <x v="2069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x v="2722"/>
    <x v="2726"/>
    <x v="0"/>
    <x v="442"/>
    <x v="0"/>
    <x v="30"/>
    <x v="2070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x v="0"/>
    <x v="484"/>
    <x v="0"/>
    <x v="30"/>
    <x v="2071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x v="0"/>
    <x v="413"/>
    <x v="0"/>
    <x v="30"/>
    <x v="207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x v="0"/>
    <x v="23"/>
    <x v="0"/>
    <x v="30"/>
    <x v="970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x v="0"/>
    <x v="345"/>
    <x v="0"/>
    <x v="30"/>
    <x v="207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x v="0"/>
    <x v="77"/>
    <x v="0"/>
    <x v="30"/>
    <x v="207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x v="0"/>
    <x v="96"/>
    <x v="0"/>
    <x v="30"/>
    <x v="207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x v="0"/>
    <x v="46"/>
    <x v="0"/>
    <x v="30"/>
    <x v="2076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x v="0"/>
    <x v="430"/>
    <x v="0"/>
    <x v="30"/>
    <x v="2077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x v="0"/>
    <x v="485"/>
    <x v="0"/>
    <x v="30"/>
    <x v="20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x v="0"/>
    <x v="6"/>
    <x v="0"/>
    <x v="30"/>
    <x v="207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x v="0"/>
    <x v="231"/>
    <x v="0"/>
    <x v="30"/>
    <x v="2080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x v="0"/>
    <x v="41"/>
    <x v="0"/>
    <x v="30"/>
    <x v="2081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x v="0"/>
    <x v="277"/>
    <x v="0"/>
    <x v="30"/>
    <x v="2082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x v="0"/>
    <x v="57"/>
    <x v="0"/>
    <x v="30"/>
    <x v="101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x v="2737"/>
    <x v="2741"/>
    <x v="0"/>
    <x v="80"/>
    <x v="1"/>
    <x v="39"/>
    <x v="208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x v="0"/>
    <x v="59"/>
    <x v="1"/>
    <x v="39"/>
    <x v="208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x v="0"/>
    <x v="78"/>
    <x v="1"/>
    <x v="39"/>
    <x v="109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x v="0"/>
    <x v="19"/>
    <x v="1"/>
    <x v="39"/>
    <x v="208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x v="0"/>
    <x v="72"/>
    <x v="1"/>
    <x v="39"/>
    <x v="2086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x v="0"/>
    <x v="10"/>
    <x v="1"/>
    <x v="39"/>
    <x v="208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x v="0"/>
    <x v="80"/>
    <x v="1"/>
    <x v="39"/>
    <x v="208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x v="0"/>
    <x v="80"/>
    <x v="1"/>
    <x v="39"/>
    <x v="550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x v="2745"/>
    <x v="2749"/>
    <x v="0"/>
    <x v="84"/>
    <x v="1"/>
    <x v="39"/>
    <x v="208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x v="0"/>
    <x v="78"/>
    <x v="1"/>
    <x v="39"/>
    <x v="109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x v="0"/>
    <x v="78"/>
    <x v="1"/>
    <x v="39"/>
    <x v="109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x v="0"/>
    <x v="25"/>
    <x v="1"/>
    <x v="39"/>
    <x v="2090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x v="0"/>
    <x v="22"/>
    <x v="1"/>
    <x v="39"/>
    <x v="2091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x v="0"/>
    <x v="78"/>
    <x v="1"/>
    <x v="39"/>
    <x v="109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x v="0"/>
    <x v="41"/>
    <x v="1"/>
    <x v="39"/>
    <x v="209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x v="0"/>
    <x v="51"/>
    <x v="1"/>
    <x v="39"/>
    <x v="156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x v="2753"/>
    <x v="2757"/>
    <x v="0"/>
    <x v="84"/>
    <x v="1"/>
    <x v="39"/>
    <x v="886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x v="0"/>
    <x v="79"/>
    <x v="1"/>
    <x v="39"/>
    <x v="2093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x v="0"/>
    <x v="84"/>
    <x v="1"/>
    <x v="39"/>
    <x v="113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x v="0"/>
    <x v="78"/>
    <x v="1"/>
    <x v="39"/>
    <x v="109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x v="0"/>
    <x v="80"/>
    <x v="1"/>
    <x v="39"/>
    <x v="174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x v="0"/>
    <x v="29"/>
    <x v="1"/>
    <x v="39"/>
    <x v="2094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x v="0"/>
    <x v="83"/>
    <x v="1"/>
    <x v="39"/>
    <x v="2095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x v="0"/>
    <x v="80"/>
    <x v="1"/>
    <x v="39"/>
    <x v="2096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x v="0"/>
    <x v="78"/>
    <x v="1"/>
    <x v="39"/>
    <x v="109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x v="0"/>
    <x v="80"/>
    <x v="1"/>
    <x v="39"/>
    <x v="17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x v="0"/>
    <x v="83"/>
    <x v="1"/>
    <x v="39"/>
    <x v="167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x v="0"/>
    <x v="69"/>
    <x v="1"/>
    <x v="39"/>
    <x v="2097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x v="0"/>
    <x v="84"/>
    <x v="1"/>
    <x v="39"/>
    <x v="1161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x v="0"/>
    <x v="51"/>
    <x v="1"/>
    <x v="39"/>
    <x v="2098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x v="0"/>
    <x v="78"/>
    <x v="1"/>
    <x v="39"/>
    <x v="109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x v="0"/>
    <x v="78"/>
    <x v="1"/>
    <x v="39"/>
    <x v="109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x v="0"/>
    <x v="29"/>
    <x v="1"/>
    <x v="39"/>
    <x v="2099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x v="0"/>
    <x v="62"/>
    <x v="1"/>
    <x v="39"/>
    <x v="2100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x v="0"/>
    <x v="84"/>
    <x v="1"/>
    <x v="39"/>
    <x v="419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x v="0"/>
    <x v="17"/>
    <x v="1"/>
    <x v="39"/>
    <x v="2101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x v="0"/>
    <x v="29"/>
    <x v="1"/>
    <x v="39"/>
    <x v="119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x v="0"/>
    <x v="41"/>
    <x v="1"/>
    <x v="39"/>
    <x v="2102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x v="0"/>
    <x v="29"/>
    <x v="1"/>
    <x v="39"/>
    <x v="2103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x v="0"/>
    <x v="78"/>
    <x v="1"/>
    <x v="39"/>
    <x v="109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x v="0"/>
    <x v="33"/>
    <x v="0"/>
    <x v="6"/>
    <x v="2104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x v="0"/>
    <x v="59"/>
    <x v="0"/>
    <x v="6"/>
    <x v="43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x v="0"/>
    <x v="42"/>
    <x v="0"/>
    <x v="6"/>
    <x v="1444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x v="0"/>
    <x v="52"/>
    <x v="0"/>
    <x v="6"/>
    <x v="984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x v="0"/>
    <x v="136"/>
    <x v="0"/>
    <x v="6"/>
    <x v="212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x v="2782"/>
    <x v="2786"/>
    <x v="0"/>
    <x v="142"/>
    <x v="0"/>
    <x v="6"/>
    <x v="2105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x v="0"/>
    <x v="44"/>
    <x v="0"/>
    <x v="6"/>
    <x v="2106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x v="0"/>
    <x v="9"/>
    <x v="0"/>
    <x v="6"/>
    <x v="78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x v="2785"/>
    <x v="2789"/>
    <x v="0"/>
    <x v="54"/>
    <x v="0"/>
    <x v="6"/>
    <x v="210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x v="0"/>
    <x v="36"/>
    <x v="0"/>
    <x v="6"/>
    <x v="2108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x v="0"/>
    <x v="33"/>
    <x v="0"/>
    <x v="6"/>
    <x v="78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x v="0"/>
    <x v="54"/>
    <x v="0"/>
    <x v="6"/>
    <x v="2109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x v="0"/>
    <x v="196"/>
    <x v="0"/>
    <x v="6"/>
    <x v="2110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x v="0"/>
    <x v="83"/>
    <x v="0"/>
    <x v="6"/>
    <x v="2111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x v="0"/>
    <x v="9"/>
    <x v="0"/>
    <x v="6"/>
    <x v="211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x v="0"/>
    <x v="64"/>
    <x v="0"/>
    <x v="6"/>
    <x v="211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x v="0"/>
    <x v="225"/>
    <x v="0"/>
    <x v="6"/>
    <x v="2114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x v="0"/>
    <x v="237"/>
    <x v="0"/>
    <x v="6"/>
    <x v="578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x v="0"/>
    <x v="208"/>
    <x v="0"/>
    <x v="6"/>
    <x v="2115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x v="0"/>
    <x v="162"/>
    <x v="0"/>
    <x v="6"/>
    <x v="2116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x v="0"/>
    <x v="62"/>
    <x v="0"/>
    <x v="6"/>
    <x v="2117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x v="0"/>
    <x v="240"/>
    <x v="0"/>
    <x v="6"/>
    <x v="2118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x v="0"/>
    <x v="261"/>
    <x v="0"/>
    <x v="6"/>
    <x v="2119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x v="0"/>
    <x v="23"/>
    <x v="0"/>
    <x v="6"/>
    <x v="93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x v="0"/>
    <x v="59"/>
    <x v="0"/>
    <x v="6"/>
    <x v="1007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x v="0"/>
    <x v="88"/>
    <x v="0"/>
    <x v="6"/>
    <x v="2120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x v="2803"/>
    <x v="2807"/>
    <x v="0"/>
    <x v="251"/>
    <x v="0"/>
    <x v="6"/>
    <x v="582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x v="0"/>
    <x v="50"/>
    <x v="0"/>
    <x v="6"/>
    <x v="2121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x v="0"/>
    <x v="64"/>
    <x v="0"/>
    <x v="6"/>
    <x v="212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x v="0"/>
    <x v="7"/>
    <x v="0"/>
    <x v="6"/>
    <x v="2123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x v="0"/>
    <x v="52"/>
    <x v="0"/>
    <x v="6"/>
    <x v="2124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x v="0"/>
    <x v="183"/>
    <x v="0"/>
    <x v="6"/>
    <x v="2125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x v="0"/>
    <x v="93"/>
    <x v="0"/>
    <x v="6"/>
    <x v="2126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x v="0"/>
    <x v="31"/>
    <x v="0"/>
    <x v="6"/>
    <x v="2127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x v="0"/>
    <x v="25"/>
    <x v="0"/>
    <x v="6"/>
    <x v="1003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x v="0"/>
    <x v="39"/>
    <x v="0"/>
    <x v="6"/>
    <x v="2128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x v="0"/>
    <x v="51"/>
    <x v="0"/>
    <x v="6"/>
    <x v="2129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x v="0"/>
    <x v="332"/>
    <x v="0"/>
    <x v="6"/>
    <x v="2130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x v="0"/>
    <x v="201"/>
    <x v="0"/>
    <x v="6"/>
    <x v="213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x v="0"/>
    <x v="9"/>
    <x v="0"/>
    <x v="6"/>
    <x v="1627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x v="0"/>
    <x v="2"/>
    <x v="0"/>
    <x v="6"/>
    <x v="3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x v="0"/>
    <x v="225"/>
    <x v="0"/>
    <x v="6"/>
    <x v="3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x v="0"/>
    <x v="25"/>
    <x v="0"/>
    <x v="6"/>
    <x v="101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x v="0"/>
    <x v="41"/>
    <x v="0"/>
    <x v="6"/>
    <x v="213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x v="0"/>
    <x v="13"/>
    <x v="0"/>
    <x v="6"/>
    <x v="101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x v="0"/>
    <x v="10"/>
    <x v="0"/>
    <x v="6"/>
    <x v="2133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x v="0"/>
    <x v="23"/>
    <x v="0"/>
    <x v="6"/>
    <x v="966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x v="0"/>
    <x v="174"/>
    <x v="0"/>
    <x v="6"/>
    <x v="2134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x v="0"/>
    <x v="88"/>
    <x v="0"/>
    <x v="6"/>
    <x v="2135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x v="0"/>
    <x v="202"/>
    <x v="0"/>
    <x v="6"/>
    <x v="3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x v="0"/>
    <x v="47"/>
    <x v="0"/>
    <x v="6"/>
    <x v="1934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x v="0"/>
    <x v="195"/>
    <x v="0"/>
    <x v="6"/>
    <x v="2136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x v="2829"/>
    <x v="2833"/>
    <x v="0"/>
    <x v="2"/>
    <x v="0"/>
    <x v="6"/>
    <x v="2137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x v="0"/>
    <x v="64"/>
    <x v="0"/>
    <x v="6"/>
    <x v="2138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x v="0"/>
    <x v="251"/>
    <x v="0"/>
    <x v="6"/>
    <x v="213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x v="0"/>
    <x v="202"/>
    <x v="0"/>
    <x v="6"/>
    <x v="919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x v="0"/>
    <x v="64"/>
    <x v="0"/>
    <x v="6"/>
    <x v="3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x v="0"/>
    <x v="241"/>
    <x v="0"/>
    <x v="6"/>
    <x v="966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x v="0"/>
    <x v="162"/>
    <x v="0"/>
    <x v="6"/>
    <x v="2140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x v="0"/>
    <x v="462"/>
    <x v="0"/>
    <x v="6"/>
    <x v="87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x v="0"/>
    <x v="29"/>
    <x v="1"/>
    <x v="6"/>
    <x v="460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x v="0"/>
    <x v="78"/>
    <x v="1"/>
    <x v="6"/>
    <x v="109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x v="0"/>
    <x v="78"/>
    <x v="1"/>
    <x v="6"/>
    <x v="109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x v="0"/>
    <x v="29"/>
    <x v="1"/>
    <x v="6"/>
    <x v="21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x v="0"/>
    <x v="70"/>
    <x v="1"/>
    <x v="6"/>
    <x v="214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x v="0"/>
    <x v="78"/>
    <x v="1"/>
    <x v="6"/>
    <x v="109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x v="0"/>
    <x v="78"/>
    <x v="1"/>
    <x v="6"/>
    <x v="109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x v="0"/>
    <x v="83"/>
    <x v="1"/>
    <x v="6"/>
    <x v="418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x v="0"/>
    <x v="29"/>
    <x v="1"/>
    <x v="6"/>
    <x v="460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x v="0"/>
    <x v="62"/>
    <x v="1"/>
    <x v="6"/>
    <x v="2143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x v="0"/>
    <x v="78"/>
    <x v="1"/>
    <x v="6"/>
    <x v="109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x v="0"/>
    <x v="79"/>
    <x v="1"/>
    <x v="6"/>
    <x v="1160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x v="0"/>
    <x v="78"/>
    <x v="1"/>
    <x v="6"/>
    <x v="109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x v="0"/>
    <x v="25"/>
    <x v="1"/>
    <x v="6"/>
    <x v="2144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x v="0"/>
    <x v="81"/>
    <x v="1"/>
    <x v="6"/>
    <x v="214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x v="0"/>
    <x v="79"/>
    <x v="1"/>
    <x v="6"/>
    <x v="2146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x v="0"/>
    <x v="41"/>
    <x v="1"/>
    <x v="6"/>
    <x v="2147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x v="0"/>
    <x v="78"/>
    <x v="1"/>
    <x v="6"/>
    <x v="109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x v="0"/>
    <x v="29"/>
    <x v="1"/>
    <x v="6"/>
    <x v="192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x v="0"/>
    <x v="82"/>
    <x v="1"/>
    <x v="6"/>
    <x v="2148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x v="0"/>
    <x v="83"/>
    <x v="1"/>
    <x v="6"/>
    <x v="2149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x v="0"/>
    <x v="83"/>
    <x v="1"/>
    <x v="6"/>
    <x v="215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x v="0"/>
    <x v="29"/>
    <x v="1"/>
    <x v="6"/>
    <x v="167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x v="2860"/>
    <x v="2864"/>
    <x v="0"/>
    <x v="83"/>
    <x v="1"/>
    <x v="6"/>
    <x v="146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x v="0"/>
    <x v="78"/>
    <x v="1"/>
    <x v="6"/>
    <x v="109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x v="0"/>
    <x v="84"/>
    <x v="1"/>
    <x v="6"/>
    <x v="215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x v="0"/>
    <x v="73"/>
    <x v="1"/>
    <x v="6"/>
    <x v="2152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x v="0"/>
    <x v="65"/>
    <x v="1"/>
    <x v="6"/>
    <x v="2153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x v="0"/>
    <x v="81"/>
    <x v="1"/>
    <x v="6"/>
    <x v="201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x v="0"/>
    <x v="82"/>
    <x v="1"/>
    <x v="6"/>
    <x v="2154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x v="0"/>
    <x v="62"/>
    <x v="1"/>
    <x v="6"/>
    <x v="2155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x v="0"/>
    <x v="78"/>
    <x v="1"/>
    <x v="6"/>
    <x v="109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x v="0"/>
    <x v="22"/>
    <x v="1"/>
    <x v="6"/>
    <x v="2156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x v="0"/>
    <x v="83"/>
    <x v="1"/>
    <x v="6"/>
    <x v="1656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x v="0"/>
    <x v="83"/>
    <x v="1"/>
    <x v="6"/>
    <x v="2157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x v="0"/>
    <x v="78"/>
    <x v="1"/>
    <x v="6"/>
    <x v="109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x v="0"/>
    <x v="79"/>
    <x v="1"/>
    <x v="6"/>
    <x v="2158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x v="0"/>
    <x v="80"/>
    <x v="1"/>
    <x v="6"/>
    <x v="1153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x v="0"/>
    <x v="29"/>
    <x v="1"/>
    <x v="6"/>
    <x v="2159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x v="0"/>
    <x v="60"/>
    <x v="1"/>
    <x v="6"/>
    <x v="2160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x v="0"/>
    <x v="78"/>
    <x v="1"/>
    <x v="6"/>
    <x v="109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x v="0"/>
    <x v="80"/>
    <x v="1"/>
    <x v="6"/>
    <x v="2161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x v="0"/>
    <x v="81"/>
    <x v="1"/>
    <x v="6"/>
    <x v="2162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x v="0"/>
    <x v="80"/>
    <x v="1"/>
    <x v="6"/>
    <x v="216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x v="2881"/>
    <x v="2885"/>
    <x v="0"/>
    <x v="81"/>
    <x v="1"/>
    <x v="6"/>
    <x v="216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x v="0"/>
    <x v="29"/>
    <x v="1"/>
    <x v="6"/>
    <x v="152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x v="0"/>
    <x v="29"/>
    <x v="1"/>
    <x v="6"/>
    <x v="874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x v="0"/>
    <x v="78"/>
    <x v="1"/>
    <x v="6"/>
    <x v="109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x v="0"/>
    <x v="25"/>
    <x v="1"/>
    <x v="6"/>
    <x v="21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x v="0"/>
    <x v="83"/>
    <x v="1"/>
    <x v="6"/>
    <x v="857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x v="0"/>
    <x v="73"/>
    <x v="1"/>
    <x v="6"/>
    <x v="2166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x v="0"/>
    <x v="57"/>
    <x v="1"/>
    <x v="6"/>
    <x v="2167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x v="2889"/>
    <x v="2893"/>
    <x v="0"/>
    <x v="84"/>
    <x v="1"/>
    <x v="6"/>
    <x v="724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x v="2890"/>
    <x v="2894"/>
    <x v="0"/>
    <x v="78"/>
    <x v="1"/>
    <x v="6"/>
    <x v="109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x v="0"/>
    <x v="80"/>
    <x v="1"/>
    <x v="6"/>
    <x v="2168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x v="0"/>
    <x v="8"/>
    <x v="1"/>
    <x v="6"/>
    <x v="2169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x v="0"/>
    <x v="83"/>
    <x v="1"/>
    <x v="6"/>
    <x v="2170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x v="0"/>
    <x v="8"/>
    <x v="1"/>
    <x v="6"/>
    <x v="2171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x v="0"/>
    <x v="78"/>
    <x v="1"/>
    <x v="6"/>
    <x v="109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x v="0"/>
    <x v="63"/>
    <x v="1"/>
    <x v="6"/>
    <x v="217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x v="0"/>
    <x v="84"/>
    <x v="1"/>
    <x v="6"/>
    <x v="417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x v="0"/>
    <x v="29"/>
    <x v="1"/>
    <x v="6"/>
    <x v="37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x v="0"/>
    <x v="80"/>
    <x v="1"/>
    <x v="6"/>
    <x v="217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x v="0"/>
    <x v="80"/>
    <x v="1"/>
    <x v="6"/>
    <x v="152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x v="0"/>
    <x v="57"/>
    <x v="1"/>
    <x v="6"/>
    <x v="2174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x v="0"/>
    <x v="63"/>
    <x v="1"/>
    <x v="6"/>
    <x v="2175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x v="0"/>
    <x v="84"/>
    <x v="1"/>
    <x v="6"/>
    <x v="123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x v="0"/>
    <x v="81"/>
    <x v="1"/>
    <x v="6"/>
    <x v="178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x v="0"/>
    <x v="29"/>
    <x v="1"/>
    <x v="6"/>
    <x v="469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x v="0"/>
    <x v="29"/>
    <x v="1"/>
    <x v="6"/>
    <x v="372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x v="0"/>
    <x v="25"/>
    <x v="1"/>
    <x v="6"/>
    <x v="2176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x v="0"/>
    <x v="55"/>
    <x v="1"/>
    <x v="6"/>
    <x v="2177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x v="0"/>
    <x v="84"/>
    <x v="1"/>
    <x v="6"/>
    <x v="459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x v="0"/>
    <x v="29"/>
    <x v="1"/>
    <x v="6"/>
    <x v="524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x v="0"/>
    <x v="83"/>
    <x v="1"/>
    <x v="6"/>
    <x v="2178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x v="0"/>
    <x v="63"/>
    <x v="1"/>
    <x v="6"/>
    <x v="2179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x v="0"/>
    <x v="82"/>
    <x v="1"/>
    <x v="6"/>
    <x v="2180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x v="0"/>
    <x v="9"/>
    <x v="1"/>
    <x v="6"/>
    <x v="2181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x v="0"/>
    <x v="79"/>
    <x v="1"/>
    <x v="6"/>
    <x v="218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x v="0"/>
    <x v="62"/>
    <x v="1"/>
    <x v="6"/>
    <x v="218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x v="0"/>
    <x v="83"/>
    <x v="0"/>
    <x v="40"/>
    <x v="2184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x v="0"/>
    <x v="79"/>
    <x v="0"/>
    <x v="40"/>
    <x v="3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x v="0"/>
    <x v="73"/>
    <x v="0"/>
    <x v="40"/>
    <x v="3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x v="0"/>
    <x v="206"/>
    <x v="0"/>
    <x v="40"/>
    <x v="191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x v="0"/>
    <x v="473"/>
    <x v="0"/>
    <x v="40"/>
    <x v="2185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x v="0"/>
    <x v="133"/>
    <x v="0"/>
    <x v="40"/>
    <x v="1054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x v="0"/>
    <x v="64"/>
    <x v="0"/>
    <x v="40"/>
    <x v="2186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x v="0"/>
    <x v="54"/>
    <x v="0"/>
    <x v="40"/>
    <x v="3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x v="0"/>
    <x v="58"/>
    <x v="0"/>
    <x v="40"/>
    <x v="2187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x v="0"/>
    <x v="95"/>
    <x v="0"/>
    <x v="40"/>
    <x v="2188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x v="0"/>
    <x v="82"/>
    <x v="0"/>
    <x v="40"/>
    <x v="938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x v="0"/>
    <x v="44"/>
    <x v="0"/>
    <x v="40"/>
    <x v="218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x v="0"/>
    <x v="241"/>
    <x v="0"/>
    <x v="40"/>
    <x v="2190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x v="0"/>
    <x v="77"/>
    <x v="0"/>
    <x v="40"/>
    <x v="1277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x v="0"/>
    <x v="70"/>
    <x v="0"/>
    <x v="40"/>
    <x v="219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x v="0"/>
    <x v="69"/>
    <x v="0"/>
    <x v="40"/>
    <x v="602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x v="2933"/>
    <x v="2937"/>
    <x v="0"/>
    <x v="165"/>
    <x v="0"/>
    <x v="40"/>
    <x v="25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x v="0"/>
    <x v="58"/>
    <x v="0"/>
    <x v="40"/>
    <x v="300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x v="0"/>
    <x v="20"/>
    <x v="0"/>
    <x v="40"/>
    <x v="2192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x v="0"/>
    <x v="51"/>
    <x v="0"/>
    <x v="40"/>
    <x v="2193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x v="0"/>
    <x v="29"/>
    <x v="1"/>
    <x v="38"/>
    <x v="524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x v="0"/>
    <x v="91"/>
    <x v="1"/>
    <x v="38"/>
    <x v="2194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x v="0"/>
    <x v="78"/>
    <x v="1"/>
    <x v="38"/>
    <x v="109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x v="0"/>
    <x v="29"/>
    <x v="1"/>
    <x v="38"/>
    <x v="460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x v="0"/>
    <x v="78"/>
    <x v="1"/>
    <x v="38"/>
    <x v="109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x v="0"/>
    <x v="84"/>
    <x v="1"/>
    <x v="38"/>
    <x v="37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x v="0"/>
    <x v="62"/>
    <x v="1"/>
    <x v="38"/>
    <x v="2195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x v="0"/>
    <x v="82"/>
    <x v="1"/>
    <x v="38"/>
    <x v="2196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x v="0"/>
    <x v="84"/>
    <x v="1"/>
    <x v="38"/>
    <x v="45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x v="0"/>
    <x v="78"/>
    <x v="1"/>
    <x v="38"/>
    <x v="109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x v="0"/>
    <x v="6"/>
    <x v="1"/>
    <x v="38"/>
    <x v="21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x v="0"/>
    <x v="22"/>
    <x v="1"/>
    <x v="38"/>
    <x v="219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x v="0"/>
    <x v="83"/>
    <x v="1"/>
    <x v="38"/>
    <x v="2199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x v="0"/>
    <x v="78"/>
    <x v="1"/>
    <x v="38"/>
    <x v="109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x v="0"/>
    <x v="202"/>
    <x v="1"/>
    <x v="38"/>
    <x v="220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x v="0"/>
    <x v="9"/>
    <x v="1"/>
    <x v="38"/>
    <x v="2201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x v="0"/>
    <x v="83"/>
    <x v="1"/>
    <x v="38"/>
    <x v="220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x v="0"/>
    <x v="78"/>
    <x v="1"/>
    <x v="38"/>
    <x v="109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x v="0"/>
    <x v="78"/>
    <x v="1"/>
    <x v="38"/>
    <x v="109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x v="0"/>
    <x v="78"/>
    <x v="1"/>
    <x v="38"/>
    <x v="109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x v="0"/>
    <x v="52"/>
    <x v="0"/>
    <x v="6"/>
    <x v="2203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x v="0"/>
    <x v="9"/>
    <x v="0"/>
    <x v="6"/>
    <x v="66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x v="0"/>
    <x v="15"/>
    <x v="0"/>
    <x v="6"/>
    <x v="2204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x v="0"/>
    <x v="193"/>
    <x v="0"/>
    <x v="6"/>
    <x v="2205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x v="0"/>
    <x v="70"/>
    <x v="0"/>
    <x v="6"/>
    <x v="2206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x v="0"/>
    <x v="130"/>
    <x v="0"/>
    <x v="6"/>
    <x v="2207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x v="0"/>
    <x v="26"/>
    <x v="0"/>
    <x v="6"/>
    <x v="2208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x v="0"/>
    <x v="5"/>
    <x v="0"/>
    <x v="6"/>
    <x v="938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x v="0"/>
    <x v="57"/>
    <x v="0"/>
    <x v="6"/>
    <x v="2209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x v="0"/>
    <x v="110"/>
    <x v="0"/>
    <x v="6"/>
    <x v="938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x v="0"/>
    <x v="68"/>
    <x v="0"/>
    <x v="6"/>
    <x v="2210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x v="2968"/>
    <x v="2972"/>
    <x v="0"/>
    <x v="57"/>
    <x v="0"/>
    <x v="6"/>
    <x v="221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x v="0"/>
    <x v="51"/>
    <x v="0"/>
    <x v="6"/>
    <x v="2212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x v="0"/>
    <x v="45"/>
    <x v="0"/>
    <x v="6"/>
    <x v="607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x v="0"/>
    <x v="116"/>
    <x v="0"/>
    <x v="6"/>
    <x v="2213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x v="0"/>
    <x v="25"/>
    <x v="0"/>
    <x v="6"/>
    <x v="221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x v="0"/>
    <x v="209"/>
    <x v="0"/>
    <x v="6"/>
    <x v="2215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x v="0"/>
    <x v="38"/>
    <x v="0"/>
    <x v="6"/>
    <x v="221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x v="0"/>
    <x v="67"/>
    <x v="0"/>
    <x v="6"/>
    <x v="578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x v="0"/>
    <x v="54"/>
    <x v="0"/>
    <x v="6"/>
    <x v="221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x v="1"/>
    <x v="174"/>
    <x v="0"/>
    <x v="38"/>
    <x v="2218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x v="1"/>
    <x v="211"/>
    <x v="0"/>
    <x v="38"/>
    <x v="2219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x v="1"/>
    <x v="486"/>
    <x v="0"/>
    <x v="38"/>
    <x v="2220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x v="1"/>
    <x v="423"/>
    <x v="0"/>
    <x v="38"/>
    <x v="2221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x v="0"/>
    <x v="112"/>
    <x v="0"/>
    <x v="38"/>
    <x v="22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x v="0"/>
    <x v="66"/>
    <x v="0"/>
    <x v="38"/>
    <x v="26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x v="0"/>
    <x v="236"/>
    <x v="0"/>
    <x v="38"/>
    <x v="2223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x v="0"/>
    <x v="33"/>
    <x v="0"/>
    <x v="38"/>
    <x v="3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x v="2985"/>
    <x v="2989"/>
    <x v="0"/>
    <x v="487"/>
    <x v="0"/>
    <x v="38"/>
    <x v="2224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x v="0"/>
    <x v="74"/>
    <x v="0"/>
    <x v="38"/>
    <x v="3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x v="0"/>
    <x v="251"/>
    <x v="0"/>
    <x v="38"/>
    <x v="2225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x v="0"/>
    <x v="31"/>
    <x v="0"/>
    <x v="38"/>
    <x v="2226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x v="2989"/>
    <x v="2993"/>
    <x v="0"/>
    <x v="19"/>
    <x v="0"/>
    <x v="38"/>
    <x v="2227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x v="0"/>
    <x v="211"/>
    <x v="0"/>
    <x v="38"/>
    <x v="222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x v="0"/>
    <x v="437"/>
    <x v="0"/>
    <x v="38"/>
    <x v="2229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x v="0"/>
    <x v="413"/>
    <x v="0"/>
    <x v="38"/>
    <x v="2230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x v="0"/>
    <x v="248"/>
    <x v="0"/>
    <x v="38"/>
    <x v="223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x v="0"/>
    <x v="488"/>
    <x v="0"/>
    <x v="38"/>
    <x v="2232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x v="0"/>
    <x v="9"/>
    <x v="0"/>
    <x v="38"/>
    <x v="2233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x v="0"/>
    <x v="22"/>
    <x v="0"/>
    <x v="38"/>
    <x v="3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x v="0"/>
    <x v="489"/>
    <x v="0"/>
    <x v="38"/>
    <x v="2234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x v="0"/>
    <x v="201"/>
    <x v="0"/>
    <x v="38"/>
    <x v="2235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x v="0"/>
    <x v="57"/>
    <x v="0"/>
    <x v="38"/>
    <x v="210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x v="0"/>
    <x v="490"/>
    <x v="0"/>
    <x v="38"/>
    <x v="2236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x v="0"/>
    <x v="115"/>
    <x v="0"/>
    <x v="38"/>
    <x v="2237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x v="0"/>
    <x v="174"/>
    <x v="0"/>
    <x v="38"/>
    <x v="2133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x v="3002"/>
    <x v="3007"/>
    <x v="0"/>
    <x v="9"/>
    <x v="0"/>
    <x v="38"/>
    <x v="223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x v="0"/>
    <x v="55"/>
    <x v="0"/>
    <x v="38"/>
    <x v="210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x v="0"/>
    <x v="130"/>
    <x v="0"/>
    <x v="38"/>
    <x v="2239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x v="0"/>
    <x v="41"/>
    <x v="0"/>
    <x v="38"/>
    <x v="2240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x v="0"/>
    <x v="20"/>
    <x v="0"/>
    <x v="38"/>
    <x v="2241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x v="0"/>
    <x v="165"/>
    <x v="0"/>
    <x v="38"/>
    <x v="2242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x v="0"/>
    <x v="329"/>
    <x v="0"/>
    <x v="38"/>
    <x v="2243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x v="0"/>
    <x v="491"/>
    <x v="0"/>
    <x v="38"/>
    <x v="224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x v="0"/>
    <x v="244"/>
    <x v="0"/>
    <x v="38"/>
    <x v="2245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x v="0"/>
    <x v="17"/>
    <x v="0"/>
    <x v="38"/>
    <x v="224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x v="0"/>
    <x v="180"/>
    <x v="0"/>
    <x v="38"/>
    <x v="2247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x v="0"/>
    <x v="14"/>
    <x v="0"/>
    <x v="38"/>
    <x v="2248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x v="0"/>
    <x v="334"/>
    <x v="0"/>
    <x v="38"/>
    <x v="2249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x v="0"/>
    <x v="209"/>
    <x v="0"/>
    <x v="38"/>
    <x v="2250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x v="0"/>
    <x v="273"/>
    <x v="0"/>
    <x v="38"/>
    <x v="2251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x v="0"/>
    <x v="95"/>
    <x v="0"/>
    <x v="38"/>
    <x v="2252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x v="0"/>
    <x v="79"/>
    <x v="0"/>
    <x v="38"/>
    <x v="288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x v="0"/>
    <x v="0"/>
    <x v="0"/>
    <x v="38"/>
    <x v="2253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x v="0"/>
    <x v="108"/>
    <x v="0"/>
    <x v="38"/>
    <x v="2254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x v="0"/>
    <x v="20"/>
    <x v="0"/>
    <x v="38"/>
    <x v="2255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x v="0"/>
    <x v="492"/>
    <x v="0"/>
    <x v="38"/>
    <x v="2256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x v="0"/>
    <x v="221"/>
    <x v="0"/>
    <x v="38"/>
    <x v="2257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x v="0"/>
    <x v="493"/>
    <x v="0"/>
    <x v="38"/>
    <x v="2258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x v="0"/>
    <x v="14"/>
    <x v="0"/>
    <x v="38"/>
    <x v="225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x v="0"/>
    <x v="60"/>
    <x v="0"/>
    <x v="38"/>
    <x v="3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x v="0"/>
    <x v="20"/>
    <x v="0"/>
    <x v="38"/>
    <x v="66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x v="0"/>
    <x v="23"/>
    <x v="0"/>
    <x v="38"/>
    <x v="2260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x v="0"/>
    <x v="494"/>
    <x v="0"/>
    <x v="38"/>
    <x v="2261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x v="0"/>
    <x v="495"/>
    <x v="0"/>
    <x v="38"/>
    <x v="2262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x v="0"/>
    <x v="313"/>
    <x v="0"/>
    <x v="38"/>
    <x v="2263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x v="0"/>
    <x v="58"/>
    <x v="0"/>
    <x v="38"/>
    <x v="2264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x v="0"/>
    <x v="74"/>
    <x v="0"/>
    <x v="38"/>
    <x v="10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x v="0"/>
    <x v="163"/>
    <x v="0"/>
    <x v="38"/>
    <x v="2265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x v="0"/>
    <x v="288"/>
    <x v="0"/>
    <x v="38"/>
    <x v="1881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x v="0"/>
    <x v="195"/>
    <x v="0"/>
    <x v="38"/>
    <x v="2266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x v="0"/>
    <x v="77"/>
    <x v="0"/>
    <x v="38"/>
    <x v="602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x v="0"/>
    <x v="130"/>
    <x v="0"/>
    <x v="38"/>
    <x v="22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x v="0"/>
    <x v="239"/>
    <x v="0"/>
    <x v="38"/>
    <x v="2268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x v="0"/>
    <x v="31"/>
    <x v="0"/>
    <x v="38"/>
    <x v="2269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x v="0"/>
    <x v="6"/>
    <x v="0"/>
    <x v="38"/>
    <x v="2270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x v="0"/>
    <x v="9"/>
    <x v="0"/>
    <x v="38"/>
    <x v="2271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x v="0"/>
    <x v="5"/>
    <x v="0"/>
    <x v="38"/>
    <x v="2272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x v="0"/>
    <x v="241"/>
    <x v="0"/>
    <x v="38"/>
    <x v="313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x v="0"/>
    <x v="82"/>
    <x v="0"/>
    <x v="38"/>
    <x v="938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x v="1"/>
    <x v="2"/>
    <x v="1"/>
    <x v="38"/>
    <x v="227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x v="0"/>
    <x v="84"/>
    <x v="1"/>
    <x v="38"/>
    <x v="84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x v="0"/>
    <x v="83"/>
    <x v="1"/>
    <x v="38"/>
    <x v="177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x v="0"/>
    <x v="78"/>
    <x v="1"/>
    <x v="38"/>
    <x v="109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x v="0"/>
    <x v="29"/>
    <x v="1"/>
    <x v="38"/>
    <x v="2274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x v="0"/>
    <x v="78"/>
    <x v="1"/>
    <x v="38"/>
    <x v="109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x v="0"/>
    <x v="78"/>
    <x v="1"/>
    <x v="38"/>
    <x v="109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x v="0"/>
    <x v="83"/>
    <x v="1"/>
    <x v="38"/>
    <x v="37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x v="0"/>
    <x v="202"/>
    <x v="1"/>
    <x v="38"/>
    <x v="2275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x v="0"/>
    <x v="79"/>
    <x v="1"/>
    <x v="38"/>
    <x v="2276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x v="3056"/>
    <x v="3061"/>
    <x v="0"/>
    <x v="78"/>
    <x v="1"/>
    <x v="38"/>
    <x v="109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x v="0"/>
    <x v="85"/>
    <x v="1"/>
    <x v="38"/>
    <x v="2277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x v="0"/>
    <x v="23"/>
    <x v="1"/>
    <x v="38"/>
    <x v="2278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x v="0"/>
    <x v="250"/>
    <x v="1"/>
    <x v="38"/>
    <x v="2279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x v="0"/>
    <x v="84"/>
    <x v="1"/>
    <x v="38"/>
    <x v="167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x v="0"/>
    <x v="41"/>
    <x v="1"/>
    <x v="38"/>
    <x v="2280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x v="0"/>
    <x v="29"/>
    <x v="1"/>
    <x v="38"/>
    <x v="45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x v="0"/>
    <x v="84"/>
    <x v="1"/>
    <x v="38"/>
    <x v="2281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x v="0"/>
    <x v="63"/>
    <x v="1"/>
    <x v="38"/>
    <x v="2282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x v="0"/>
    <x v="38"/>
    <x v="1"/>
    <x v="38"/>
    <x v="228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x v="0"/>
    <x v="27"/>
    <x v="1"/>
    <x v="38"/>
    <x v="2284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x v="0"/>
    <x v="84"/>
    <x v="1"/>
    <x v="38"/>
    <x v="37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x v="0"/>
    <x v="63"/>
    <x v="1"/>
    <x v="38"/>
    <x v="2285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x v="0"/>
    <x v="83"/>
    <x v="1"/>
    <x v="38"/>
    <x v="2286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x v="0"/>
    <x v="9"/>
    <x v="1"/>
    <x v="38"/>
    <x v="2287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x v="3071"/>
    <x v="3076"/>
    <x v="0"/>
    <x v="133"/>
    <x v="1"/>
    <x v="38"/>
    <x v="2288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x v="0"/>
    <x v="84"/>
    <x v="1"/>
    <x v="38"/>
    <x v="228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x v="0"/>
    <x v="83"/>
    <x v="1"/>
    <x v="38"/>
    <x v="229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x v="0"/>
    <x v="74"/>
    <x v="1"/>
    <x v="38"/>
    <x v="229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x v="0"/>
    <x v="63"/>
    <x v="1"/>
    <x v="38"/>
    <x v="229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x v="0"/>
    <x v="81"/>
    <x v="1"/>
    <x v="38"/>
    <x v="229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x v="0"/>
    <x v="78"/>
    <x v="1"/>
    <x v="38"/>
    <x v="109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x v="0"/>
    <x v="83"/>
    <x v="1"/>
    <x v="38"/>
    <x v="1228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x v="0"/>
    <x v="79"/>
    <x v="1"/>
    <x v="38"/>
    <x v="2294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x v="0"/>
    <x v="82"/>
    <x v="1"/>
    <x v="38"/>
    <x v="2295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x v="0"/>
    <x v="83"/>
    <x v="1"/>
    <x v="38"/>
    <x v="1161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x v="0"/>
    <x v="84"/>
    <x v="1"/>
    <x v="38"/>
    <x v="89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x v="0"/>
    <x v="83"/>
    <x v="1"/>
    <x v="38"/>
    <x v="2296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x v="0"/>
    <x v="43"/>
    <x v="1"/>
    <x v="38"/>
    <x v="2297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x v="0"/>
    <x v="82"/>
    <x v="1"/>
    <x v="38"/>
    <x v="2298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x v="0"/>
    <x v="82"/>
    <x v="1"/>
    <x v="38"/>
    <x v="2299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x v="0"/>
    <x v="64"/>
    <x v="1"/>
    <x v="38"/>
    <x v="2300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x v="0"/>
    <x v="57"/>
    <x v="1"/>
    <x v="38"/>
    <x v="23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x v="0"/>
    <x v="29"/>
    <x v="1"/>
    <x v="38"/>
    <x v="1866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x v="0"/>
    <x v="29"/>
    <x v="1"/>
    <x v="38"/>
    <x v="2302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x v="0"/>
    <x v="25"/>
    <x v="1"/>
    <x v="38"/>
    <x v="2303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x v="0"/>
    <x v="288"/>
    <x v="1"/>
    <x v="38"/>
    <x v="2304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x v="0"/>
    <x v="74"/>
    <x v="1"/>
    <x v="38"/>
    <x v="2305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x v="0"/>
    <x v="81"/>
    <x v="1"/>
    <x v="38"/>
    <x v="2306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x v="0"/>
    <x v="62"/>
    <x v="1"/>
    <x v="38"/>
    <x v="2307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x v="0"/>
    <x v="8"/>
    <x v="1"/>
    <x v="38"/>
    <x v="746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x v="0"/>
    <x v="240"/>
    <x v="1"/>
    <x v="38"/>
    <x v="2308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x v="0"/>
    <x v="84"/>
    <x v="1"/>
    <x v="38"/>
    <x v="2309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x v="0"/>
    <x v="81"/>
    <x v="1"/>
    <x v="38"/>
    <x v="231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x v="0"/>
    <x v="162"/>
    <x v="1"/>
    <x v="38"/>
    <x v="2311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x v="0"/>
    <x v="80"/>
    <x v="1"/>
    <x v="38"/>
    <x v="231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x v="0"/>
    <x v="60"/>
    <x v="1"/>
    <x v="38"/>
    <x v="2313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x v="3102"/>
    <x v="3108"/>
    <x v="0"/>
    <x v="84"/>
    <x v="1"/>
    <x v="38"/>
    <x v="231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x v="0"/>
    <x v="229"/>
    <x v="1"/>
    <x v="38"/>
    <x v="231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x v="0"/>
    <x v="29"/>
    <x v="1"/>
    <x v="38"/>
    <x v="167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x v="0"/>
    <x v="88"/>
    <x v="1"/>
    <x v="38"/>
    <x v="2316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x v="0"/>
    <x v="82"/>
    <x v="1"/>
    <x v="38"/>
    <x v="2317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x v="0"/>
    <x v="77"/>
    <x v="1"/>
    <x v="38"/>
    <x v="2318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x v="0"/>
    <x v="78"/>
    <x v="1"/>
    <x v="38"/>
    <x v="109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x v="0"/>
    <x v="29"/>
    <x v="1"/>
    <x v="38"/>
    <x v="419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x v="0"/>
    <x v="73"/>
    <x v="1"/>
    <x v="38"/>
    <x v="2319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x v="0"/>
    <x v="29"/>
    <x v="1"/>
    <x v="38"/>
    <x v="37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x v="0"/>
    <x v="84"/>
    <x v="1"/>
    <x v="38"/>
    <x v="69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x v="0"/>
    <x v="29"/>
    <x v="1"/>
    <x v="38"/>
    <x v="833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x v="0"/>
    <x v="73"/>
    <x v="1"/>
    <x v="38"/>
    <x v="232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x v="0"/>
    <x v="29"/>
    <x v="1"/>
    <x v="38"/>
    <x v="886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x v="3116"/>
    <x v="3122"/>
    <x v="0"/>
    <x v="84"/>
    <x v="1"/>
    <x v="38"/>
    <x v="2321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x v="0"/>
    <x v="493"/>
    <x v="1"/>
    <x v="38"/>
    <x v="2322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x v="0"/>
    <x v="80"/>
    <x v="1"/>
    <x v="38"/>
    <x v="2323"/>
    <n v="6.5"/>
    <x v="1"/>
    <x v="38"/>
    <x v="3124"/>
    <x v="3118"/>
  </r>
  <r>
    <n v="3125"/>
    <s v="N/A (Canceled)"/>
    <s v="N/A"/>
    <x v="86"/>
    <n v="0"/>
    <x v="1"/>
    <x v="0"/>
    <s v="USD"/>
    <x v="3119"/>
    <x v="3125"/>
    <x v="0"/>
    <x v="78"/>
    <x v="1"/>
    <x v="38"/>
    <x v="109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x v="0"/>
    <x v="57"/>
    <x v="1"/>
    <x v="38"/>
    <x v="2324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x v="0"/>
    <x v="78"/>
    <x v="1"/>
    <x v="38"/>
    <x v="109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x v="0"/>
    <x v="27"/>
    <x v="1"/>
    <x v="6"/>
    <x v="2325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x v="0"/>
    <x v="29"/>
    <x v="1"/>
    <x v="6"/>
    <x v="417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x v="0"/>
    <x v="80"/>
    <x v="1"/>
    <x v="6"/>
    <x v="2326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x v="3125"/>
    <x v="3131"/>
    <x v="0"/>
    <x v="8"/>
    <x v="1"/>
    <x v="6"/>
    <x v="2327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x v="3126"/>
    <x v="3132"/>
    <x v="0"/>
    <x v="29"/>
    <x v="1"/>
    <x v="6"/>
    <x v="108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x v="0"/>
    <x v="38"/>
    <x v="1"/>
    <x v="6"/>
    <x v="1277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x v="0"/>
    <x v="8"/>
    <x v="1"/>
    <x v="6"/>
    <x v="2328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x v="0"/>
    <x v="63"/>
    <x v="1"/>
    <x v="6"/>
    <x v="232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x v="0"/>
    <x v="19"/>
    <x v="1"/>
    <x v="6"/>
    <x v="2330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x v="0"/>
    <x v="29"/>
    <x v="1"/>
    <x v="6"/>
    <x v="42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x v="0"/>
    <x v="78"/>
    <x v="1"/>
    <x v="6"/>
    <x v="109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x v="0"/>
    <x v="79"/>
    <x v="1"/>
    <x v="6"/>
    <x v="2331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x v="0"/>
    <x v="80"/>
    <x v="1"/>
    <x v="6"/>
    <x v="2332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x v="0"/>
    <x v="22"/>
    <x v="1"/>
    <x v="6"/>
    <x v="2333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x v="0"/>
    <x v="83"/>
    <x v="1"/>
    <x v="6"/>
    <x v="233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x v="0"/>
    <x v="78"/>
    <x v="1"/>
    <x v="6"/>
    <x v="109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x v="0"/>
    <x v="209"/>
    <x v="1"/>
    <x v="6"/>
    <x v="233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x v="0"/>
    <x v="78"/>
    <x v="1"/>
    <x v="6"/>
    <x v="109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x v="0"/>
    <x v="8"/>
    <x v="1"/>
    <x v="6"/>
    <x v="113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x v="1"/>
    <x v="496"/>
    <x v="0"/>
    <x v="6"/>
    <x v="2336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x v="1"/>
    <x v="7"/>
    <x v="0"/>
    <x v="6"/>
    <x v="2337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x v="1"/>
    <x v="20"/>
    <x v="0"/>
    <x v="6"/>
    <x v="87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x v="1"/>
    <x v="201"/>
    <x v="0"/>
    <x v="6"/>
    <x v="50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x v="1"/>
    <x v="69"/>
    <x v="0"/>
    <x v="6"/>
    <x v="8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x v="1"/>
    <x v="85"/>
    <x v="0"/>
    <x v="6"/>
    <x v="2338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x v="1"/>
    <x v="198"/>
    <x v="0"/>
    <x v="6"/>
    <x v="2339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x v="1"/>
    <x v="252"/>
    <x v="0"/>
    <x v="6"/>
    <x v="2340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x v="1"/>
    <x v="177"/>
    <x v="0"/>
    <x v="6"/>
    <x v="234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x v="1"/>
    <x v="30"/>
    <x v="0"/>
    <x v="6"/>
    <x v="2342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x v="3151"/>
    <x v="3157"/>
    <x v="1"/>
    <x v="14"/>
    <x v="0"/>
    <x v="6"/>
    <x v="50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x v="3152"/>
    <x v="3158"/>
    <x v="1"/>
    <x v="50"/>
    <x v="0"/>
    <x v="6"/>
    <x v="430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x v="1"/>
    <x v="47"/>
    <x v="0"/>
    <x v="6"/>
    <x v="234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x v="1"/>
    <x v="7"/>
    <x v="0"/>
    <x v="6"/>
    <x v="1400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x v="1"/>
    <x v="142"/>
    <x v="0"/>
    <x v="6"/>
    <x v="2344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x v="1"/>
    <x v="287"/>
    <x v="0"/>
    <x v="6"/>
    <x v="234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x v="1"/>
    <x v="250"/>
    <x v="0"/>
    <x v="6"/>
    <x v="234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x v="1"/>
    <x v="26"/>
    <x v="0"/>
    <x v="6"/>
    <x v="234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x v="1"/>
    <x v="64"/>
    <x v="0"/>
    <x v="6"/>
    <x v="2348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x v="1"/>
    <x v="497"/>
    <x v="0"/>
    <x v="6"/>
    <x v="2349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x v="1"/>
    <x v="165"/>
    <x v="0"/>
    <x v="6"/>
    <x v="2350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x v="1"/>
    <x v="42"/>
    <x v="0"/>
    <x v="6"/>
    <x v="2351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x v="3162"/>
    <x v="3169"/>
    <x v="1"/>
    <x v="141"/>
    <x v="0"/>
    <x v="6"/>
    <x v="235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x v="1"/>
    <x v="26"/>
    <x v="0"/>
    <x v="6"/>
    <x v="2353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x v="1"/>
    <x v="27"/>
    <x v="0"/>
    <x v="6"/>
    <x v="2354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x v="1"/>
    <x v="60"/>
    <x v="0"/>
    <x v="6"/>
    <x v="93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x v="1"/>
    <x v="142"/>
    <x v="0"/>
    <x v="6"/>
    <x v="288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x v="1"/>
    <x v="23"/>
    <x v="0"/>
    <x v="6"/>
    <x v="2355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x v="1"/>
    <x v="65"/>
    <x v="0"/>
    <x v="6"/>
    <x v="23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x v="1"/>
    <x v="165"/>
    <x v="0"/>
    <x v="6"/>
    <x v="2357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x v="1"/>
    <x v="13"/>
    <x v="0"/>
    <x v="6"/>
    <x v="2358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x v="1"/>
    <x v="76"/>
    <x v="0"/>
    <x v="6"/>
    <x v="2359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x v="1"/>
    <x v="95"/>
    <x v="0"/>
    <x v="6"/>
    <x v="2360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x v="1"/>
    <x v="43"/>
    <x v="0"/>
    <x v="6"/>
    <x v="2361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x v="1"/>
    <x v="41"/>
    <x v="0"/>
    <x v="6"/>
    <x v="2206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x v="1"/>
    <x v="299"/>
    <x v="0"/>
    <x v="6"/>
    <x v="219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x v="1"/>
    <x v="32"/>
    <x v="0"/>
    <x v="6"/>
    <x v="2206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x v="1"/>
    <x v="67"/>
    <x v="0"/>
    <x v="6"/>
    <x v="2362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x v="1"/>
    <x v="54"/>
    <x v="0"/>
    <x v="6"/>
    <x v="3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x v="1"/>
    <x v="16"/>
    <x v="0"/>
    <x v="6"/>
    <x v="2363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x v="1"/>
    <x v="138"/>
    <x v="0"/>
    <x v="6"/>
    <x v="236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x v="0"/>
    <x v="82"/>
    <x v="1"/>
    <x v="40"/>
    <x v="23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x v="0"/>
    <x v="10"/>
    <x v="1"/>
    <x v="40"/>
    <x v="236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x v="0"/>
    <x v="78"/>
    <x v="1"/>
    <x v="40"/>
    <x v="109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x v="0"/>
    <x v="80"/>
    <x v="1"/>
    <x v="40"/>
    <x v="2367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x v="0"/>
    <x v="22"/>
    <x v="1"/>
    <x v="40"/>
    <x v="39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x v="0"/>
    <x v="54"/>
    <x v="1"/>
    <x v="40"/>
    <x v="2368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x v="0"/>
    <x v="78"/>
    <x v="1"/>
    <x v="40"/>
    <x v="109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x v="0"/>
    <x v="70"/>
    <x v="1"/>
    <x v="40"/>
    <x v="236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x v="0"/>
    <x v="79"/>
    <x v="1"/>
    <x v="40"/>
    <x v="1855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x v="0"/>
    <x v="80"/>
    <x v="1"/>
    <x v="40"/>
    <x v="2370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x v="0"/>
    <x v="83"/>
    <x v="1"/>
    <x v="40"/>
    <x v="456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x v="0"/>
    <x v="28"/>
    <x v="1"/>
    <x v="40"/>
    <x v="2371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x v="0"/>
    <x v="29"/>
    <x v="1"/>
    <x v="40"/>
    <x v="13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x v="0"/>
    <x v="84"/>
    <x v="1"/>
    <x v="40"/>
    <x v="237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x v="0"/>
    <x v="20"/>
    <x v="1"/>
    <x v="40"/>
    <x v="2373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x v="0"/>
    <x v="79"/>
    <x v="1"/>
    <x v="40"/>
    <x v="180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x v="0"/>
    <x v="78"/>
    <x v="1"/>
    <x v="40"/>
    <x v="109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x v="0"/>
    <x v="8"/>
    <x v="1"/>
    <x v="40"/>
    <x v="2374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x v="0"/>
    <x v="78"/>
    <x v="1"/>
    <x v="40"/>
    <x v="109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x v="0"/>
    <x v="17"/>
    <x v="1"/>
    <x v="40"/>
    <x v="2375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x v="1"/>
    <x v="141"/>
    <x v="0"/>
    <x v="6"/>
    <x v="991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x v="1"/>
    <x v="334"/>
    <x v="0"/>
    <x v="6"/>
    <x v="2376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x v="1"/>
    <x v="65"/>
    <x v="0"/>
    <x v="6"/>
    <x v="237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x v="1"/>
    <x v="498"/>
    <x v="0"/>
    <x v="6"/>
    <x v="2378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x v="3205"/>
    <x v="3212"/>
    <x v="1"/>
    <x v="225"/>
    <x v="0"/>
    <x v="6"/>
    <x v="2379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x v="1"/>
    <x v="5"/>
    <x v="0"/>
    <x v="6"/>
    <x v="238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x v="1"/>
    <x v="248"/>
    <x v="0"/>
    <x v="6"/>
    <x v="2381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x v="1"/>
    <x v="179"/>
    <x v="0"/>
    <x v="6"/>
    <x v="2382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x v="1"/>
    <x v="2"/>
    <x v="0"/>
    <x v="6"/>
    <x v="2383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x v="1"/>
    <x v="201"/>
    <x v="0"/>
    <x v="6"/>
    <x v="2251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x v="1"/>
    <x v="192"/>
    <x v="0"/>
    <x v="6"/>
    <x v="426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x v="1"/>
    <x v="46"/>
    <x v="0"/>
    <x v="6"/>
    <x v="2384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x v="3213"/>
    <x v="3220"/>
    <x v="1"/>
    <x v="211"/>
    <x v="0"/>
    <x v="6"/>
    <x v="2385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x v="1"/>
    <x v="116"/>
    <x v="0"/>
    <x v="6"/>
    <x v="2386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x v="1"/>
    <x v="87"/>
    <x v="0"/>
    <x v="6"/>
    <x v="2387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x v="1"/>
    <x v="142"/>
    <x v="0"/>
    <x v="6"/>
    <x v="2388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x v="1"/>
    <x v="499"/>
    <x v="0"/>
    <x v="6"/>
    <x v="2389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x v="1"/>
    <x v="70"/>
    <x v="0"/>
    <x v="6"/>
    <x v="1099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x v="1"/>
    <x v="64"/>
    <x v="0"/>
    <x v="6"/>
    <x v="4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x v="0"/>
    <x v="209"/>
    <x v="0"/>
    <x v="6"/>
    <x v="1054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x v="3221"/>
    <x v="3228"/>
    <x v="1"/>
    <x v="77"/>
    <x v="0"/>
    <x v="6"/>
    <x v="2390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x v="1"/>
    <x v="91"/>
    <x v="0"/>
    <x v="6"/>
    <x v="239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x v="1"/>
    <x v="77"/>
    <x v="0"/>
    <x v="6"/>
    <x v="2392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x v="0"/>
    <x v="33"/>
    <x v="0"/>
    <x v="6"/>
    <x v="2393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x v="1"/>
    <x v="55"/>
    <x v="0"/>
    <x v="6"/>
    <x v="2394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x v="0"/>
    <x v="42"/>
    <x v="0"/>
    <x v="6"/>
    <x v="2395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x v="0"/>
    <x v="248"/>
    <x v="0"/>
    <x v="6"/>
    <x v="2396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x v="1"/>
    <x v="331"/>
    <x v="0"/>
    <x v="6"/>
    <x v="239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x v="0"/>
    <x v="238"/>
    <x v="0"/>
    <x v="6"/>
    <x v="1794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x v="1"/>
    <x v="314"/>
    <x v="0"/>
    <x v="6"/>
    <x v="2398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x v="1"/>
    <x v="1"/>
    <x v="0"/>
    <x v="6"/>
    <x v="2399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x v="1"/>
    <x v="201"/>
    <x v="0"/>
    <x v="6"/>
    <x v="2400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x v="0"/>
    <x v="69"/>
    <x v="0"/>
    <x v="6"/>
    <x v="51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x v="1"/>
    <x v="157"/>
    <x v="0"/>
    <x v="6"/>
    <x v="2401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x v="1"/>
    <x v="275"/>
    <x v="0"/>
    <x v="6"/>
    <x v="240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x v="1"/>
    <x v="26"/>
    <x v="0"/>
    <x v="6"/>
    <x v="24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x v="0"/>
    <x v="50"/>
    <x v="0"/>
    <x v="6"/>
    <x v="2404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x v="0"/>
    <x v="500"/>
    <x v="0"/>
    <x v="6"/>
    <x v="2405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x v="1"/>
    <x v="189"/>
    <x v="0"/>
    <x v="6"/>
    <x v="2406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x v="1"/>
    <x v="7"/>
    <x v="0"/>
    <x v="6"/>
    <x v="2407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x v="1"/>
    <x v="452"/>
    <x v="0"/>
    <x v="6"/>
    <x v="2408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x v="1"/>
    <x v="106"/>
    <x v="0"/>
    <x v="6"/>
    <x v="2409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x v="1"/>
    <x v="496"/>
    <x v="0"/>
    <x v="6"/>
    <x v="2410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x v="1"/>
    <x v="9"/>
    <x v="0"/>
    <x v="6"/>
    <x v="161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x v="1"/>
    <x v="133"/>
    <x v="0"/>
    <x v="6"/>
    <x v="241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x v="1"/>
    <x v="248"/>
    <x v="0"/>
    <x v="6"/>
    <x v="241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x v="1"/>
    <x v="153"/>
    <x v="0"/>
    <x v="6"/>
    <x v="241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x v="1"/>
    <x v="59"/>
    <x v="0"/>
    <x v="6"/>
    <x v="1290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x v="1"/>
    <x v="282"/>
    <x v="0"/>
    <x v="6"/>
    <x v="2414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x v="0"/>
    <x v="14"/>
    <x v="0"/>
    <x v="6"/>
    <x v="2415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x v="1"/>
    <x v="11"/>
    <x v="0"/>
    <x v="6"/>
    <x v="2416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x v="1"/>
    <x v="174"/>
    <x v="0"/>
    <x v="6"/>
    <x v="2417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x v="1"/>
    <x v="196"/>
    <x v="0"/>
    <x v="6"/>
    <x v="2418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x v="1"/>
    <x v="72"/>
    <x v="0"/>
    <x v="6"/>
    <x v="2419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x v="1"/>
    <x v="179"/>
    <x v="0"/>
    <x v="6"/>
    <x v="2420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x v="1"/>
    <x v="32"/>
    <x v="0"/>
    <x v="6"/>
    <x v="2421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x v="1"/>
    <x v="72"/>
    <x v="0"/>
    <x v="6"/>
    <x v="288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x v="1"/>
    <x v="287"/>
    <x v="0"/>
    <x v="6"/>
    <x v="2002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x v="1"/>
    <x v="430"/>
    <x v="0"/>
    <x v="6"/>
    <x v="2422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x v="1"/>
    <x v="449"/>
    <x v="0"/>
    <x v="6"/>
    <x v="426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x v="1"/>
    <x v="288"/>
    <x v="0"/>
    <x v="6"/>
    <x v="602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x v="1"/>
    <x v="16"/>
    <x v="0"/>
    <x v="6"/>
    <x v="1240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x v="1"/>
    <x v="209"/>
    <x v="0"/>
    <x v="6"/>
    <x v="658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x v="3263"/>
    <x v="3271"/>
    <x v="1"/>
    <x v="13"/>
    <x v="0"/>
    <x v="6"/>
    <x v="2129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x v="1"/>
    <x v="108"/>
    <x v="0"/>
    <x v="6"/>
    <x v="242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x v="1"/>
    <x v="64"/>
    <x v="0"/>
    <x v="6"/>
    <x v="202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x v="1"/>
    <x v="172"/>
    <x v="0"/>
    <x v="6"/>
    <x v="2424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x v="1"/>
    <x v="8"/>
    <x v="0"/>
    <x v="6"/>
    <x v="2425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x v="1"/>
    <x v="61"/>
    <x v="0"/>
    <x v="6"/>
    <x v="2426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x v="1"/>
    <x v="61"/>
    <x v="0"/>
    <x v="6"/>
    <x v="1878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x v="1"/>
    <x v="69"/>
    <x v="0"/>
    <x v="6"/>
    <x v="1936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x v="0"/>
    <x v="287"/>
    <x v="0"/>
    <x v="6"/>
    <x v="2427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x v="0"/>
    <x v="209"/>
    <x v="0"/>
    <x v="6"/>
    <x v="288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x v="0"/>
    <x v="5"/>
    <x v="0"/>
    <x v="6"/>
    <x v="2428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x v="0"/>
    <x v="186"/>
    <x v="0"/>
    <x v="6"/>
    <x v="2429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x v="0"/>
    <x v="5"/>
    <x v="0"/>
    <x v="6"/>
    <x v="2430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x v="0"/>
    <x v="41"/>
    <x v="0"/>
    <x v="6"/>
    <x v="264"/>
    <n v="203.2"/>
    <x v="1"/>
    <x v="6"/>
    <x v="3284"/>
    <x v="3276"/>
  </r>
  <r>
    <n v="3285"/>
    <s v="By Morning"/>
    <s v="A new play by Matthew Gasda"/>
    <x v="402"/>
    <n v="5604"/>
    <x v="0"/>
    <x v="0"/>
    <s v="USD"/>
    <x v="3277"/>
    <x v="3285"/>
    <x v="0"/>
    <x v="75"/>
    <x v="0"/>
    <x v="6"/>
    <x v="243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x v="0"/>
    <x v="259"/>
    <x v="0"/>
    <x v="6"/>
    <x v="243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x v="0"/>
    <x v="69"/>
    <x v="0"/>
    <x v="6"/>
    <x v="3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x v="0"/>
    <x v="447"/>
    <x v="0"/>
    <x v="6"/>
    <x v="2433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x v="0"/>
    <x v="20"/>
    <x v="0"/>
    <x v="6"/>
    <x v="2434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x v="0"/>
    <x v="250"/>
    <x v="0"/>
    <x v="6"/>
    <x v="1247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x v="0"/>
    <x v="25"/>
    <x v="0"/>
    <x v="6"/>
    <x v="430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x v="0"/>
    <x v="41"/>
    <x v="0"/>
    <x v="6"/>
    <x v="243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x v="0"/>
    <x v="110"/>
    <x v="0"/>
    <x v="6"/>
    <x v="243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x v="0"/>
    <x v="54"/>
    <x v="0"/>
    <x v="6"/>
    <x v="1237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x v="0"/>
    <x v="74"/>
    <x v="0"/>
    <x v="6"/>
    <x v="2437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x v="0"/>
    <x v="5"/>
    <x v="0"/>
    <x v="6"/>
    <x v="243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x v="0"/>
    <x v="34"/>
    <x v="0"/>
    <x v="6"/>
    <x v="2439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x v="0"/>
    <x v="250"/>
    <x v="0"/>
    <x v="6"/>
    <x v="2440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x v="0"/>
    <x v="287"/>
    <x v="0"/>
    <x v="6"/>
    <x v="2441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x v="0"/>
    <x v="106"/>
    <x v="0"/>
    <x v="6"/>
    <x v="2442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x v="0"/>
    <x v="16"/>
    <x v="0"/>
    <x v="6"/>
    <x v="1424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x v="3294"/>
    <x v="3302"/>
    <x v="0"/>
    <x v="133"/>
    <x v="0"/>
    <x v="6"/>
    <x v="244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x v="0"/>
    <x v="2"/>
    <x v="0"/>
    <x v="6"/>
    <x v="2444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x v="0"/>
    <x v="489"/>
    <x v="0"/>
    <x v="6"/>
    <x v="244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x v="0"/>
    <x v="9"/>
    <x v="0"/>
    <x v="6"/>
    <x v="2446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x v="0"/>
    <x v="241"/>
    <x v="0"/>
    <x v="6"/>
    <x v="2447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x v="0"/>
    <x v="9"/>
    <x v="0"/>
    <x v="6"/>
    <x v="244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x v="0"/>
    <x v="7"/>
    <x v="0"/>
    <x v="6"/>
    <x v="244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x v="3301"/>
    <x v="3309"/>
    <x v="0"/>
    <x v="162"/>
    <x v="0"/>
    <x v="6"/>
    <x v="2450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x v="0"/>
    <x v="162"/>
    <x v="0"/>
    <x v="6"/>
    <x v="1417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x v="0"/>
    <x v="43"/>
    <x v="0"/>
    <x v="6"/>
    <x v="2451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x v="0"/>
    <x v="14"/>
    <x v="0"/>
    <x v="6"/>
    <x v="2452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x v="0"/>
    <x v="60"/>
    <x v="0"/>
    <x v="6"/>
    <x v="2453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x v="0"/>
    <x v="6"/>
    <x v="0"/>
    <x v="6"/>
    <x v="2454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x v="0"/>
    <x v="30"/>
    <x v="0"/>
    <x v="6"/>
    <x v="1007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x v="0"/>
    <x v="207"/>
    <x v="0"/>
    <x v="6"/>
    <x v="2455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x v="0"/>
    <x v="59"/>
    <x v="0"/>
    <x v="6"/>
    <x v="2456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x v="0"/>
    <x v="58"/>
    <x v="0"/>
    <x v="6"/>
    <x v="2457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x v="0"/>
    <x v="38"/>
    <x v="0"/>
    <x v="6"/>
    <x v="1277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x v="0"/>
    <x v="44"/>
    <x v="0"/>
    <x v="6"/>
    <x v="50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x v="0"/>
    <x v="41"/>
    <x v="0"/>
    <x v="6"/>
    <x v="20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x v="0"/>
    <x v="23"/>
    <x v="0"/>
    <x v="6"/>
    <x v="2458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x v="0"/>
    <x v="72"/>
    <x v="0"/>
    <x v="6"/>
    <x v="245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x v="0"/>
    <x v="73"/>
    <x v="0"/>
    <x v="6"/>
    <x v="658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x v="0"/>
    <x v="41"/>
    <x v="0"/>
    <x v="6"/>
    <x v="2460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x v="0"/>
    <x v="7"/>
    <x v="0"/>
    <x v="6"/>
    <x v="300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x v="0"/>
    <x v="51"/>
    <x v="0"/>
    <x v="6"/>
    <x v="982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x v="0"/>
    <x v="82"/>
    <x v="0"/>
    <x v="6"/>
    <x v="2461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x v="0"/>
    <x v="55"/>
    <x v="0"/>
    <x v="6"/>
    <x v="2462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x v="0"/>
    <x v="50"/>
    <x v="0"/>
    <x v="6"/>
    <x v="2463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x v="0"/>
    <x v="71"/>
    <x v="0"/>
    <x v="6"/>
    <x v="2464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x v="0"/>
    <x v="183"/>
    <x v="0"/>
    <x v="6"/>
    <x v="3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x v="0"/>
    <x v="112"/>
    <x v="0"/>
    <x v="6"/>
    <x v="246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x v="0"/>
    <x v="67"/>
    <x v="0"/>
    <x v="6"/>
    <x v="2466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x v="0"/>
    <x v="287"/>
    <x v="0"/>
    <x v="6"/>
    <x v="2467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x v="0"/>
    <x v="82"/>
    <x v="0"/>
    <x v="6"/>
    <x v="3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x v="0"/>
    <x v="69"/>
    <x v="0"/>
    <x v="6"/>
    <x v="1097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x v="0"/>
    <x v="300"/>
    <x v="0"/>
    <x v="6"/>
    <x v="246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x v="0"/>
    <x v="5"/>
    <x v="0"/>
    <x v="6"/>
    <x v="2469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x v="0"/>
    <x v="44"/>
    <x v="0"/>
    <x v="6"/>
    <x v="2470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x v="0"/>
    <x v="33"/>
    <x v="0"/>
    <x v="6"/>
    <x v="3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x v="0"/>
    <x v="76"/>
    <x v="0"/>
    <x v="6"/>
    <x v="658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x v="0"/>
    <x v="23"/>
    <x v="0"/>
    <x v="6"/>
    <x v="2214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x v="0"/>
    <x v="244"/>
    <x v="0"/>
    <x v="6"/>
    <x v="247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x v="0"/>
    <x v="62"/>
    <x v="0"/>
    <x v="6"/>
    <x v="2129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x v="0"/>
    <x v="59"/>
    <x v="0"/>
    <x v="6"/>
    <x v="1007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x v="0"/>
    <x v="19"/>
    <x v="0"/>
    <x v="6"/>
    <x v="2472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x v="0"/>
    <x v="1"/>
    <x v="0"/>
    <x v="6"/>
    <x v="2473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x v="0"/>
    <x v="25"/>
    <x v="0"/>
    <x v="6"/>
    <x v="247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x v="0"/>
    <x v="13"/>
    <x v="0"/>
    <x v="6"/>
    <x v="2475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x v="0"/>
    <x v="241"/>
    <x v="0"/>
    <x v="6"/>
    <x v="940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x v="0"/>
    <x v="16"/>
    <x v="0"/>
    <x v="6"/>
    <x v="2476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x v="0"/>
    <x v="34"/>
    <x v="0"/>
    <x v="6"/>
    <x v="2477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x v="0"/>
    <x v="165"/>
    <x v="0"/>
    <x v="6"/>
    <x v="2478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x v="0"/>
    <x v="41"/>
    <x v="0"/>
    <x v="6"/>
    <x v="247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x v="0"/>
    <x v="74"/>
    <x v="0"/>
    <x v="6"/>
    <x v="578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x v="0"/>
    <x v="64"/>
    <x v="0"/>
    <x v="6"/>
    <x v="50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x v="0"/>
    <x v="372"/>
    <x v="0"/>
    <x v="6"/>
    <x v="2480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x v="0"/>
    <x v="23"/>
    <x v="0"/>
    <x v="6"/>
    <x v="90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x v="3352"/>
    <x v="3360"/>
    <x v="0"/>
    <x v="250"/>
    <x v="0"/>
    <x v="6"/>
    <x v="248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x v="0"/>
    <x v="32"/>
    <x v="0"/>
    <x v="6"/>
    <x v="2482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x v="0"/>
    <x v="9"/>
    <x v="0"/>
    <x v="6"/>
    <x v="67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x v="0"/>
    <x v="55"/>
    <x v="0"/>
    <x v="6"/>
    <x v="2483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x v="0"/>
    <x v="250"/>
    <x v="0"/>
    <x v="6"/>
    <x v="248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x v="0"/>
    <x v="83"/>
    <x v="0"/>
    <x v="6"/>
    <x v="87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x v="0"/>
    <x v="59"/>
    <x v="0"/>
    <x v="6"/>
    <x v="2485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x v="0"/>
    <x v="209"/>
    <x v="0"/>
    <x v="6"/>
    <x v="2486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x v="0"/>
    <x v="23"/>
    <x v="0"/>
    <x v="6"/>
    <x v="8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x v="0"/>
    <x v="241"/>
    <x v="0"/>
    <x v="6"/>
    <x v="3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x v="0"/>
    <x v="55"/>
    <x v="0"/>
    <x v="6"/>
    <x v="2487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x v="0"/>
    <x v="82"/>
    <x v="0"/>
    <x v="6"/>
    <x v="2488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x v="0"/>
    <x v="74"/>
    <x v="0"/>
    <x v="6"/>
    <x v="991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x v="0"/>
    <x v="209"/>
    <x v="0"/>
    <x v="6"/>
    <x v="598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x v="0"/>
    <x v="47"/>
    <x v="0"/>
    <x v="6"/>
    <x v="2489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x v="0"/>
    <x v="57"/>
    <x v="0"/>
    <x v="6"/>
    <x v="3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x v="0"/>
    <x v="10"/>
    <x v="0"/>
    <x v="6"/>
    <x v="77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x v="0"/>
    <x v="99"/>
    <x v="0"/>
    <x v="6"/>
    <x v="348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x v="0"/>
    <x v="64"/>
    <x v="0"/>
    <x v="6"/>
    <x v="2490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x v="0"/>
    <x v="44"/>
    <x v="0"/>
    <x v="6"/>
    <x v="2491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x v="0"/>
    <x v="33"/>
    <x v="0"/>
    <x v="6"/>
    <x v="2492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x v="0"/>
    <x v="53"/>
    <x v="0"/>
    <x v="6"/>
    <x v="1891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x v="0"/>
    <x v="67"/>
    <x v="0"/>
    <x v="6"/>
    <x v="249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x v="0"/>
    <x v="209"/>
    <x v="0"/>
    <x v="6"/>
    <x v="194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x v="0"/>
    <x v="31"/>
    <x v="0"/>
    <x v="6"/>
    <x v="2494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x v="0"/>
    <x v="41"/>
    <x v="0"/>
    <x v="6"/>
    <x v="3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x v="0"/>
    <x v="14"/>
    <x v="0"/>
    <x v="6"/>
    <x v="2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x v="0"/>
    <x v="2"/>
    <x v="0"/>
    <x v="6"/>
    <x v="2495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x v="0"/>
    <x v="43"/>
    <x v="0"/>
    <x v="6"/>
    <x v="965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x v="0"/>
    <x v="95"/>
    <x v="0"/>
    <x v="6"/>
    <x v="1444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x v="0"/>
    <x v="19"/>
    <x v="0"/>
    <x v="6"/>
    <x v="212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x v="0"/>
    <x v="59"/>
    <x v="0"/>
    <x v="6"/>
    <x v="2496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x v="0"/>
    <x v="8"/>
    <x v="0"/>
    <x v="6"/>
    <x v="3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x v="0"/>
    <x v="34"/>
    <x v="0"/>
    <x v="6"/>
    <x v="1725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x v="0"/>
    <x v="74"/>
    <x v="0"/>
    <x v="6"/>
    <x v="2497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x v="3385"/>
    <x v="3395"/>
    <x v="0"/>
    <x v="44"/>
    <x v="0"/>
    <x v="6"/>
    <x v="2498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x v="0"/>
    <x v="33"/>
    <x v="0"/>
    <x v="6"/>
    <x v="2499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x v="0"/>
    <x v="54"/>
    <x v="0"/>
    <x v="6"/>
    <x v="1990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x v="0"/>
    <x v="71"/>
    <x v="0"/>
    <x v="6"/>
    <x v="2500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x v="0"/>
    <x v="67"/>
    <x v="0"/>
    <x v="6"/>
    <x v="603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x v="0"/>
    <x v="268"/>
    <x v="0"/>
    <x v="6"/>
    <x v="250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x v="0"/>
    <x v="36"/>
    <x v="0"/>
    <x v="6"/>
    <x v="25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x v="0"/>
    <x v="111"/>
    <x v="0"/>
    <x v="6"/>
    <x v="2503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x v="0"/>
    <x v="57"/>
    <x v="0"/>
    <x v="6"/>
    <x v="3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x v="0"/>
    <x v="83"/>
    <x v="0"/>
    <x v="6"/>
    <x v="1009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x v="0"/>
    <x v="57"/>
    <x v="0"/>
    <x v="6"/>
    <x v="2504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x v="0"/>
    <x v="110"/>
    <x v="0"/>
    <x v="6"/>
    <x v="2505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x v="0"/>
    <x v="85"/>
    <x v="0"/>
    <x v="6"/>
    <x v="1088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x v="0"/>
    <x v="59"/>
    <x v="0"/>
    <x v="6"/>
    <x v="2506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x v="0"/>
    <x v="64"/>
    <x v="0"/>
    <x v="6"/>
    <x v="2507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x v="0"/>
    <x v="244"/>
    <x v="0"/>
    <x v="6"/>
    <x v="2508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x v="0"/>
    <x v="76"/>
    <x v="0"/>
    <x v="6"/>
    <x v="2509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x v="0"/>
    <x v="55"/>
    <x v="0"/>
    <x v="6"/>
    <x v="3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x v="0"/>
    <x v="25"/>
    <x v="0"/>
    <x v="6"/>
    <x v="2129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x v="0"/>
    <x v="34"/>
    <x v="0"/>
    <x v="6"/>
    <x v="991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x v="0"/>
    <x v="82"/>
    <x v="0"/>
    <x v="6"/>
    <x v="3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x v="0"/>
    <x v="209"/>
    <x v="0"/>
    <x v="6"/>
    <x v="1774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x v="0"/>
    <x v="43"/>
    <x v="0"/>
    <x v="6"/>
    <x v="251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x v="0"/>
    <x v="66"/>
    <x v="0"/>
    <x v="6"/>
    <x v="251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x v="0"/>
    <x v="67"/>
    <x v="0"/>
    <x v="6"/>
    <x v="2512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x v="0"/>
    <x v="69"/>
    <x v="0"/>
    <x v="6"/>
    <x v="2513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x v="0"/>
    <x v="15"/>
    <x v="0"/>
    <x v="6"/>
    <x v="2514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x v="0"/>
    <x v="67"/>
    <x v="0"/>
    <x v="6"/>
    <x v="107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x v="0"/>
    <x v="73"/>
    <x v="0"/>
    <x v="6"/>
    <x v="2515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x v="0"/>
    <x v="88"/>
    <x v="0"/>
    <x v="6"/>
    <x v="2062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x v="0"/>
    <x v="201"/>
    <x v="0"/>
    <x v="6"/>
    <x v="2516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x v="0"/>
    <x v="45"/>
    <x v="0"/>
    <x v="6"/>
    <x v="2517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x v="0"/>
    <x v="60"/>
    <x v="0"/>
    <x v="6"/>
    <x v="3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x v="0"/>
    <x v="13"/>
    <x v="0"/>
    <x v="6"/>
    <x v="101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x v="0"/>
    <x v="8"/>
    <x v="0"/>
    <x v="6"/>
    <x v="2129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x v="0"/>
    <x v="250"/>
    <x v="0"/>
    <x v="6"/>
    <x v="2518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x v="0"/>
    <x v="64"/>
    <x v="0"/>
    <x v="6"/>
    <x v="3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x v="0"/>
    <x v="288"/>
    <x v="0"/>
    <x v="6"/>
    <x v="2519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x v="0"/>
    <x v="26"/>
    <x v="0"/>
    <x v="6"/>
    <x v="252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x v="0"/>
    <x v="129"/>
    <x v="0"/>
    <x v="6"/>
    <x v="1442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x v="0"/>
    <x v="10"/>
    <x v="0"/>
    <x v="6"/>
    <x v="1990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x v="0"/>
    <x v="77"/>
    <x v="0"/>
    <x v="6"/>
    <x v="2521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x v="0"/>
    <x v="17"/>
    <x v="0"/>
    <x v="6"/>
    <x v="50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x v="0"/>
    <x v="25"/>
    <x v="0"/>
    <x v="6"/>
    <x v="1243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x v="0"/>
    <x v="59"/>
    <x v="0"/>
    <x v="6"/>
    <x v="2522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x v="0"/>
    <x v="141"/>
    <x v="0"/>
    <x v="6"/>
    <x v="2523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x v="0"/>
    <x v="68"/>
    <x v="0"/>
    <x v="6"/>
    <x v="94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x v="0"/>
    <x v="22"/>
    <x v="0"/>
    <x v="6"/>
    <x v="3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x v="0"/>
    <x v="43"/>
    <x v="0"/>
    <x v="6"/>
    <x v="2524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x v="0"/>
    <x v="9"/>
    <x v="0"/>
    <x v="6"/>
    <x v="2525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x v="0"/>
    <x v="162"/>
    <x v="0"/>
    <x v="6"/>
    <x v="3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x v="0"/>
    <x v="20"/>
    <x v="0"/>
    <x v="6"/>
    <x v="2123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x v="0"/>
    <x v="25"/>
    <x v="0"/>
    <x v="6"/>
    <x v="2526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x v="0"/>
    <x v="43"/>
    <x v="0"/>
    <x v="6"/>
    <x v="252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x v="0"/>
    <x v="9"/>
    <x v="0"/>
    <x v="6"/>
    <x v="2528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x v="0"/>
    <x v="70"/>
    <x v="0"/>
    <x v="6"/>
    <x v="1710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x v="0"/>
    <x v="38"/>
    <x v="0"/>
    <x v="6"/>
    <x v="2529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x v="0"/>
    <x v="77"/>
    <x v="0"/>
    <x v="6"/>
    <x v="2530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x v="0"/>
    <x v="25"/>
    <x v="0"/>
    <x v="6"/>
    <x v="2531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x v="0"/>
    <x v="64"/>
    <x v="0"/>
    <x v="6"/>
    <x v="2248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x v="0"/>
    <x v="50"/>
    <x v="0"/>
    <x v="6"/>
    <x v="2532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x v="0"/>
    <x v="38"/>
    <x v="0"/>
    <x v="6"/>
    <x v="253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x v="0"/>
    <x v="165"/>
    <x v="0"/>
    <x v="6"/>
    <x v="2534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x v="0"/>
    <x v="74"/>
    <x v="0"/>
    <x v="6"/>
    <x v="2535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x v="0"/>
    <x v="17"/>
    <x v="0"/>
    <x v="6"/>
    <x v="253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x v="0"/>
    <x v="10"/>
    <x v="0"/>
    <x v="6"/>
    <x v="2537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x v="0"/>
    <x v="8"/>
    <x v="0"/>
    <x v="6"/>
    <x v="2538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x v="0"/>
    <x v="57"/>
    <x v="0"/>
    <x v="6"/>
    <x v="2539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x v="0"/>
    <x v="229"/>
    <x v="0"/>
    <x v="6"/>
    <x v="2540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x v="0"/>
    <x v="251"/>
    <x v="0"/>
    <x v="6"/>
    <x v="2541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x v="0"/>
    <x v="17"/>
    <x v="0"/>
    <x v="6"/>
    <x v="288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x v="0"/>
    <x v="42"/>
    <x v="0"/>
    <x v="6"/>
    <x v="2542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x v="3455"/>
    <x v="3467"/>
    <x v="0"/>
    <x v="5"/>
    <x v="0"/>
    <x v="6"/>
    <x v="50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x v="0"/>
    <x v="57"/>
    <x v="0"/>
    <x v="6"/>
    <x v="2543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x v="0"/>
    <x v="287"/>
    <x v="0"/>
    <x v="6"/>
    <x v="254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x v="0"/>
    <x v="82"/>
    <x v="0"/>
    <x v="6"/>
    <x v="2111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x v="0"/>
    <x v="209"/>
    <x v="0"/>
    <x v="6"/>
    <x v="254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x v="0"/>
    <x v="23"/>
    <x v="0"/>
    <x v="6"/>
    <x v="2546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x v="0"/>
    <x v="51"/>
    <x v="0"/>
    <x v="6"/>
    <x v="3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x v="0"/>
    <x v="70"/>
    <x v="0"/>
    <x v="6"/>
    <x v="50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x v="0"/>
    <x v="57"/>
    <x v="0"/>
    <x v="6"/>
    <x v="1614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x v="0"/>
    <x v="79"/>
    <x v="0"/>
    <x v="6"/>
    <x v="87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x v="0"/>
    <x v="70"/>
    <x v="0"/>
    <x v="6"/>
    <x v="1288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x v="0"/>
    <x v="7"/>
    <x v="0"/>
    <x v="6"/>
    <x v="2547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x v="0"/>
    <x v="66"/>
    <x v="0"/>
    <x v="6"/>
    <x v="254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x v="0"/>
    <x v="62"/>
    <x v="0"/>
    <x v="6"/>
    <x v="254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x v="0"/>
    <x v="195"/>
    <x v="0"/>
    <x v="6"/>
    <x v="2395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x v="0"/>
    <x v="144"/>
    <x v="0"/>
    <x v="6"/>
    <x v="2550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x v="0"/>
    <x v="182"/>
    <x v="0"/>
    <x v="6"/>
    <x v="2551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x v="0"/>
    <x v="34"/>
    <x v="0"/>
    <x v="6"/>
    <x v="2552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x v="0"/>
    <x v="209"/>
    <x v="0"/>
    <x v="6"/>
    <x v="2553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x v="0"/>
    <x v="66"/>
    <x v="0"/>
    <x v="6"/>
    <x v="26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x v="0"/>
    <x v="36"/>
    <x v="0"/>
    <x v="6"/>
    <x v="92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x v="0"/>
    <x v="60"/>
    <x v="0"/>
    <x v="6"/>
    <x v="1247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x v="0"/>
    <x v="250"/>
    <x v="0"/>
    <x v="6"/>
    <x v="2554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x v="0"/>
    <x v="74"/>
    <x v="0"/>
    <x v="6"/>
    <x v="1901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x v="0"/>
    <x v="73"/>
    <x v="0"/>
    <x v="6"/>
    <x v="2555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x v="0"/>
    <x v="2"/>
    <x v="0"/>
    <x v="6"/>
    <x v="2556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x v="0"/>
    <x v="60"/>
    <x v="0"/>
    <x v="6"/>
    <x v="3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x v="0"/>
    <x v="62"/>
    <x v="0"/>
    <x v="6"/>
    <x v="3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x v="0"/>
    <x v="250"/>
    <x v="0"/>
    <x v="6"/>
    <x v="255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x v="0"/>
    <x v="76"/>
    <x v="0"/>
    <x v="6"/>
    <x v="2558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x v="0"/>
    <x v="72"/>
    <x v="0"/>
    <x v="6"/>
    <x v="255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x v="0"/>
    <x v="288"/>
    <x v="0"/>
    <x v="6"/>
    <x v="2560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x v="0"/>
    <x v="2"/>
    <x v="0"/>
    <x v="6"/>
    <x v="26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x v="0"/>
    <x v="288"/>
    <x v="0"/>
    <x v="6"/>
    <x v="2561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x v="0"/>
    <x v="288"/>
    <x v="0"/>
    <x v="6"/>
    <x v="1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x v="0"/>
    <x v="162"/>
    <x v="0"/>
    <x v="6"/>
    <x v="256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x v="0"/>
    <x v="44"/>
    <x v="0"/>
    <x v="6"/>
    <x v="2563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x v="0"/>
    <x v="22"/>
    <x v="0"/>
    <x v="6"/>
    <x v="3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x v="0"/>
    <x v="70"/>
    <x v="0"/>
    <x v="6"/>
    <x v="256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x v="0"/>
    <x v="60"/>
    <x v="0"/>
    <x v="6"/>
    <x v="1240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x v="0"/>
    <x v="250"/>
    <x v="0"/>
    <x v="6"/>
    <x v="2565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x v="0"/>
    <x v="41"/>
    <x v="0"/>
    <x v="6"/>
    <x v="223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x v="0"/>
    <x v="51"/>
    <x v="0"/>
    <x v="6"/>
    <x v="256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x v="0"/>
    <x v="41"/>
    <x v="0"/>
    <x v="6"/>
    <x v="2567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x v="0"/>
    <x v="10"/>
    <x v="0"/>
    <x v="6"/>
    <x v="2568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x v="0"/>
    <x v="57"/>
    <x v="0"/>
    <x v="6"/>
    <x v="3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x v="0"/>
    <x v="34"/>
    <x v="0"/>
    <x v="6"/>
    <x v="2569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x v="0"/>
    <x v="73"/>
    <x v="0"/>
    <x v="6"/>
    <x v="1007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x v="0"/>
    <x v="67"/>
    <x v="0"/>
    <x v="6"/>
    <x v="2570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x v="0"/>
    <x v="202"/>
    <x v="0"/>
    <x v="6"/>
    <x v="3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x v="0"/>
    <x v="62"/>
    <x v="0"/>
    <x v="6"/>
    <x v="3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x v="0"/>
    <x v="51"/>
    <x v="0"/>
    <x v="6"/>
    <x v="257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x v="0"/>
    <x v="33"/>
    <x v="0"/>
    <x v="6"/>
    <x v="40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x v="0"/>
    <x v="64"/>
    <x v="0"/>
    <x v="6"/>
    <x v="1266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x v="0"/>
    <x v="62"/>
    <x v="0"/>
    <x v="6"/>
    <x v="257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x v="0"/>
    <x v="69"/>
    <x v="0"/>
    <x v="6"/>
    <x v="3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x v="0"/>
    <x v="144"/>
    <x v="0"/>
    <x v="6"/>
    <x v="2573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x v="0"/>
    <x v="142"/>
    <x v="0"/>
    <x v="6"/>
    <x v="2574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x v="0"/>
    <x v="63"/>
    <x v="0"/>
    <x v="6"/>
    <x v="938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x v="0"/>
    <x v="69"/>
    <x v="0"/>
    <x v="6"/>
    <x v="607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x v="0"/>
    <x v="48"/>
    <x v="0"/>
    <x v="6"/>
    <x v="2575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x v="0"/>
    <x v="77"/>
    <x v="0"/>
    <x v="6"/>
    <x v="257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x v="0"/>
    <x v="59"/>
    <x v="0"/>
    <x v="6"/>
    <x v="2577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x v="0"/>
    <x v="19"/>
    <x v="0"/>
    <x v="6"/>
    <x v="3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x v="3518"/>
    <x v="3531"/>
    <x v="0"/>
    <x v="55"/>
    <x v="0"/>
    <x v="6"/>
    <x v="602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x v="0"/>
    <x v="74"/>
    <x v="0"/>
    <x v="6"/>
    <x v="2578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x v="0"/>
    <x v="22"/>
    <x v="0"/>
    <x v="6"/>
    <x v="2536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x v="0"/>
    <x v="386"/>
    <x v="0"/>
    <x v="6"/>
    <x v="257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x v="0"/>
    <x v="67"/>
    <x v="0"/>
    <x v="6"/>
    <x v="2580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x v="0"/>
    <x v="57"/>
    <x v="0"/>
    <x v="6"/>
    <x v="71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x v="0"/>
    <x v="33"/>
    <x v="0"/>
    <x v="6"/>
    <x v="2581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x v="0"/>
    <x v="183"/>
    <x v="0"/>
    <x v="6"/>
    <x v="2582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x v="0"/>
    <x v="62"/>
    <x v="0"/>
    <x v="6"/>
    <x v="2583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x v="0"/>
    <x v="22"/>
    <x v="0"/>
    <x v="6"/>
    <x v="2584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x v="0"/>
    <x v="58"/>
    <x v="0"/>
    <x v="6"/>
    <x v="2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x v="0"/>
    <x v="268"/>
    <x v="0"/>
    <x v="6"/>
    <x v="2585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x v="0"/>
    <x v="60"/>
    <x v="0"/>
    <x v="6"/>
    <x v="43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x v="0"/>
    <x v="54"/>
    <x v="0"/>
    <x v="6"/>
    <x v="3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x v="0"/>
    <x v="22"/>
    <x v="0"/>
    <x v="6"/>
    <x v="8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x v="0"/>
    <x v="10"/>
    <x v="0"/>
    <x v="6"/>
    <x v="2586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x v="0"/>
    <x v="226"/>
    <x v="0"/>
    <x v="6"/>
    <x v="2587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x v="0"/>
    <x v="62"/>
    <x v="0"/>
    <x v="6"/>
    <x v="2588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x v="0"/>
    <x v="288"/>
    <x v="0"/>
    <x v="6"/>
    <x v="607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x v="0"/>
    <x v="31"/>
    <x v="0"/>
    <x v="6"/>
    <x v="213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x v="0"/>
    <x v="20"/>
    <x v="0"/>
    <x v="6"/>
    <x v="2118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x v="0"/>
    <x v="9"/>
    <x v="0"/>
    <x v="6"/>
    <x v="3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x v="0"/>
    <x v="201"/>
    <x v="0"/>
    <x v="6"/>
    <x v="2589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x v="0"/>
    <x v="28"/>
    <x v="0"/>
    <x v="6"/>
    <x v="2590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x v="0"/>
    <x v="25"/>
    <x v="0"/>
    <x v="6"/>
    <x v="3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x v="0"/>
    <x v="9"/>
    <x v="0"/>
    <x v="6"/>
    <x v="2419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x v="0"/>
    <x v="501"/>
    <x v="0"/>
    <x v="6"/>
    <x v="2591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x v="0"/>
    <x v="19"/>
    <x v="0"/>
    <x v="6"/>
    <x v="2592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x v="0"/>
    <x v="54"/>
    <x v="0"/>
    <x v="6"/>
    <x v="991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x v="0"/>
    <x v="142"/>
    <x v="0"/>
    <x v="6"/>
    <x v="2593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x v="0"/>
    <x v="241"/>
    <x v="0"/>
    <x v="6"/>
    <x v="212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x v="0"/>
    <x v="162"/>
    <x v="0"/>
    <x v="6"/>
    <x v="2594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x v="0"/>
    <x v="20"/>
    <x v="0"/>
    <x v="6"/>
    <x v="2595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x v="0"/>
    <x v="57"/>
    <x v="0"/>
    <x v="6"/>
    <x v="10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x v="0"/>
    <x v="8"/>
    <x v="0"/>
    <x v="6"/>
    <x v="259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x v="0"/>
    <x v="44"/>
    <x v="0"/>
    <x v="6"/>
    <x v="2430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x v="0"/>
    <x v="14"/>
    <x v="0"/>
    <x v="6"/>
    <x v="2597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x v="0"/>
    <x v="10"/>
    <x v="0"/>
    <x v="6"/>
    <x v="2598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x v="0"/>
    <x v="14"/>
    <x v="0"/>
    <x v="6"/>
    <x v="25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x v="0"/>
    <x v="55"/>
    <x v="0"/>
    <x v="6"/>
    <x v="2600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x v="0"/>
    <x v="20"/>
    <x v="0"/>
    <x v="6"/>
    <x v="2601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x v="3558"/>
    <x v="3572"/>
    <x v="0"/>
    <x v="82"/>
    <x v="0"/>
    <x v="6"/>
    <x v="3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x v="0"/>
    <x v="76"/>
    <x v="0"/>
    <x v="6"/>
    <x v="2602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x v="0"/>
    <x v="43"/>
    <x v="0"/>
    <x v="6"/>
    <x v="2603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x v="0"/>
    <x v="332"/>
    <x v="0"/>
    <x v="6"/>
    <x v="2604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x v="0"/>
    <x v="81"/>
    <x v="0"/>
    <x v="6"/>
    <x v="3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x v="0"/>
    <x v="74"/>
    <x v="0"/>
    <x v="6"/>
    <x v="2129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x v="0"/>
    <x v="77"/>
    <x v="0"/>
    <x v="6"/>
    <x v="2605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x v="0"/>
    <x v="25"/>
    <x v="0"/>
    <x v="6"/>
    <x v="3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x v="0"/>
    <x v="74"/>
    <x v="0"/>
    <x v="6"/>
    <x v="2606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x v="0"/>
    <x v="43"/>
    <x v="0"/>
    <x v="6"/>
    <x v="3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x v="0"/>
    <x v="72"/>
    <x v="0"/>
    <x v="6"/>
    <x v="260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x v="0"/>
    <x v="54"/>
    <x v="0"/>
    <x v="6"/>
    <x v="2508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x v="0"/>
    <x v="300"/>
    <x v="0"/>
    <x v="6"/>
    <x v="2113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x v="0"/>
    <x v="23"/>
    <x v="0"/>
    <x v="6"/>
    <x v="2608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x v="3572"/>
    <x v="3586"/>
    <x v="0"/>
    <x v="241"/>
    <x v="0"/>
    <x v="6"/>
    <x v="26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x v="0"/>
    <x v="33"/>
    <x v="0"/>
    <x v="6"/>
    <x v="2610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x v="0"/>
    <x v="202"/>
    <x v="0"/>
    <x v="6"/>
    <x v="10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x v="0"/>
    <x v="95"/>
    <x v="0"/>
    <x v="6"/>
    <x v="1901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x v="0"/>
    <x v="196"/>
    <x v="0"/>
    <x v="6"/>
    <x v="2611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x v="0"/>
    <x v="59"/>
    <x v="0"/>
    <x v="6"/>
    <x v="1290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x v="0"/>
    <x v="2"/>
    <x v="0"/>
    <x v="6"/>
    <x v="2612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x v="0"/>
    <x v="68"/>
    <x v="0"/>
    <x v="6"/>
    <x v="2613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x v="0"/>
    <x v="17"/>
    <x v="0"/>
    <x v="6"/>
    <x v="2614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x v="3581"/>
    <x v="3595"/>
    <x v="0"/>
    <x v="95"/>
    <x v="0"/>
    <x v="6"/>
    <x v="23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x v="0"/>
    <x v="41"/>
    <x v="0"/>
    <x v="6"/>
    <x v="2615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x v="0"/>
    <x v="51"/>
    <x v="0"/>
    <x v="6"/>
    <x v="94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x v="0"/>
    <x v="74"/>
    <x v="0"/>
    <x v="6"/>
    <x v="2616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x v="0"/>
    <x v="57"/>
    <x v="0"/>
    <x v="6"/>
    <x v="2539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x v="3586"/>
    <x v="3600"/>
    <x v="0"/>
    <x v="80"/>
    <x v="0"/>
    <x v="6"/>
    <x v="2129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x v="0"/>
    <x v="28"/>
    <x v="0"/>
    <x v="6"/>
    <x v="2469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x v="0"/>
    <x v="72"/>
    <x v="0"/>
    <x v="6"/>
    <x v="2383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x v="0"/>
    <x v="7"/>
    <x v="0"/>
    <x v="6"/>
    <x v="2617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x v="0"/>
    <x v="50"/>
    <x v="0"/>
    <x v="6"/>
    <x v="2618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x v="0"/>
    <x v="41"/>
    <x v="0"/>
    <x v="6"/>
    <x v="2498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x v="0"/>
    <x v="31"/>
    <x v="0"/>
    <x v="6"/>
    <x v="2619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x v="0"/>
    <x v="9"/>
    <x v="0"/>
    <x v="6"/>
    <x v="2620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x v="0"/>
    <x v="74"/>
    <x v="0"/>
    <x v="6"/>
    <x v="3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x v="0"/>
    <x v="64"/>
    <x v="0"/>
    <x v="6"/>
    <x v="2621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x v="0"/>
    <x v="162"/>
    <x v="0"/>
    <x v="6"/>
    <x v="262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x v="0"/>
    <x v="13"/>
    <x v="0"/>
    <x v="6"/>
    <x v="1627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x v="0"/>
    <x v="7"/>
    <x v="0"/>
    <x v="6"/>
    <x v="2623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x v="0"/>
    <x v="9"/>
    <x v="0"/>
    <x v="6"/>
    <x v="3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x v="0"/>
    <x v="26"/>
    <x v="0"/>
    <x v="6"/>
    <x v="2624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x v="0"/>
    <x v="250"/>
    <x v="0"/>
    <x v="6"/>
    <x v="2020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x v="0"/>
    <x v="43"/>
    <x v="0"/>
    <x v="6"/>
    <x v="2387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x v="0"/>
    <x v="13"/>
    <x v="0"/>
    <x v="6"/>
    <x v="2625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x v="0"/>
    <x v="66"/>
    <x v="0"/>
    <x v="6"/>
    <x v="50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x v="0"/>
    <x v="57"/>
    <x v="0"/>
    <x v="6"/>
    <x v="1246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x v="0"/>
    <x v="438"/>
    <x v="0"/>
    <x v="6"/>
    <x v="2626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x v="0"/>
    <x v="16"/>
    <x v="0"/>
    <x v="6"/>
    <x v="2627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x v="0"/>
    <x v="64"/>
    <x v="0"/>
    <x v="6"/>
    <x v="2628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x v="0"/>
    <x v="69"/>
    <x v="0"/>
    <x v="6"/>
    <x v="43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x v="0"/>
    <x v="70"/>
    <x v="0"/>
    <x v="6"/>
    <x v="2629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x v="0"/>
    <x v="76"/>
    <x v="0"/>
    <x v="6"/>
    <x v="2570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x v="0"/>
    <x v="53"/>
    <x v="0"/>
    <x v="6"/>
    <x v="241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x v="0"/>
    <x v="60"/>
    <x v="0"/>
    <x v="6"/>
    <x v="3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x v="0"/>
    <x v="78"/>
    <x v="1"/>
    <x v="40"/>
    <x v="109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x v="0"/>
    <x v="84"/>
    <x v="1"/>
    <x v="40"/>
    <x v="263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x v="0"/>
    <x v="29"/>
    <x v="1"/>
    <x v="40"/>
    <x v="108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x v="0"/>
    <x v="211"/>
    <x v="1"/>
    <x v="40"/>
    <x v="263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x v="0"/>
    <x v="29"/>
    <x v="1"/>
    <x v="40"/>
    <x v="143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x v="0"/>
    <x v="162"/>
    <x v="1"/>
    <x v="40"/>
    <x v="2632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x v="0"/>
    <x v="59"/>
    <x v="1"/>
    <x v="40"/>
    <x v="2633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x v="3621"/>
    <x v="3635"/>
    <x v="0"/>
    <x v="73"/>
    <x v="1"/>
    <x v="40"/>
    <x v="2634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x v="0"/>
    <x v="78"/>
    <x v="1"/>
    <x v="40"/>
    <x v="109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x v="0"/>
    <x v="25"/>
    <x v="1"/>
    <x v="40"/>
    <x v="2635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x v="0"/>
    <x v="84"/>
    <x v="1"/>
    <x v="40"/>
    <x v="2636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x v="0"/>
    <x v="29"/>
    <x v="1"/>
    <x v="40"/>
    <x v="524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x v="0"/>
    <x v="83"/>
    <x v="1"/>
    <x v="40"/>
    <x v="148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x v="0"/>
    <x v="78"/>
    <x v="1"/>
    <x v="40"/>
    <x v="109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x v="0"/>
    <x v="84"/>
    <x v="1"/>
    <x v="40"/>
    <x v="2637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x v="0"/>
    <x v="78"/>
    <x v="1"/>
    <x v="40"/>
    <x v="109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x v="0"/>
    <x v="8"/>
    <x v="1"/>
    <x v="40"/>
    <x v="2638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x v="0"/>
    <x v="29"/>
    <x v="1"/>
    <x v="40"/>
    <x v="37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x v="0"/>
    <x v="22"/>
    <x v="1"/>
    <x v="40"/>
    <x v="2639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x v="0"/>
    <x v="84"/>
    <x v="1"/>
    <x v="40"/>
    <x v="733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x v="0"/>
    <x v="196"/>
    <x v="0"/>
    <x v="6"/>
    <x v="264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x v="0"/>
    <x v="22"/>
    <x v="0"/>
    <x v="6"/>
    <x v="87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x v="0"/>
    <x v="57"/>
    <x v="0"/>
    <x v="6"/>
    <x v="3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x v="0"/>
    <x v="82"/>
    <x v="0"/>
    <x v="6"/>
    <x v="87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x v="0"/>
    <x v="57"/>
    <x v="0"/>
    <x v="6"/>
    <x v="264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x v="0"/>
    <x v="51"/>
    <x v="0"/>
    <x v="6"/>
    <x v="10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x v="0"/>
    <x v="44"/>
    <x v="0"/>
    <x v="6"/>
    <x v="2642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x v="0"/>
    <x v="1"/>
    <x v="0"/>
    <x v="6"/>
    <x v="2643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x v="0"/>
    <x v="67"/>
    <x v="0"/>
    <x v="6"/>
    <x v="2644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x v="0"/>
    <x v="9"/>
    <x v="0"/>
    <x v="6"/>
    <x v="2645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x v="3644"/>
    <x v="3658"/>
    <x v="0"/>
    <x v="9"/>
    <x v="0"/>
    <x v="6"/>
    <x v="1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x v="0"/>
    <x v="62"/>
    <x v="0"/>
    <x v="6"/>
    <x v="2389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x v="0"/>
    <x v="19"/>
    <x v="0"/>
    <x v="6"/>
    <x v="3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x v="0"/>
    <x v="17"/>
    <x v="0"/>
    <x v="6"/>
    <x v="2598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x v="0"/>
    <x v="244"/>
    <x v="0"/>
    <x v="6"/>
    <x v="2646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x v="0"/>
    <x v="82"/>
    <x v="0"/>
    <x v="6"/>
    <x v="87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x v="0"/>
    <x v="10"/>
    <x v="0"/>
    <x v="6"/>
    <x v="2647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x v="0"/>
    <x v="25"/>
    <x v="0"/>
    <x v="6"/>
    <x v="2648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x v="0"/>
    <x v="44"/>
    <x v="0"/>
    <x v="6"/>
    <x v="3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x v="0"/>
    <x v="6"/>
    <x v="0"/>
    <x v="6"/>
    <x v="2649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x v="0"/>
    <x v="33"/>
    <x v="0"/>
    <x v="6"/>
    <x v="991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x v="0"/>
    <x v="57"/>
    <x v="0"/>
    <x v="6"/>
    <x v="2650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x v="0"/>
    <x v="8"/>
    <x v="0"/>
    <x v="6"/>
    <x v="2651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x v="0"/>
    <x v="244"/>
    <x v="0"/>
    <x v="6"/>
    <x v="2652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x v="0"/>
    <x v="7"/>
    <x v="0"/>
    <x v="6"/>
    <x v="1400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x v="0"/>
    <x v="229"/>
    <x v="0"/>
    <x v="6"/>
    <x v="2653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x v="0"/>
    <x v="162"/>
    <x v="0"/>
    <x v="6"/>
    <x v="3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x v="0"/>
    <x v="83"/>
    <x v="0"/>
    <x v="6"/>
    <x v="2515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x v="0"/>
    <x v="38"/>
    <x v="0"/>
    <x v="6"/>
    <x v="2654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x v="0"/>
    <x v="473"/>
    <x v="0"/>
    <x v="6"/>
    <x v="2655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x v="0"/>
    <x v="162"/>
    <x v="0"/>
    <x v="6"/>
    <x v="78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x v="0"/>
    <x v="209"/>
    <x v="0"/>
    <x v="6"/>
    <x v="2616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x v="0"/>
    <x v="69"/>
    <x v="0"/>
    <x v="6"/>
    <x v="265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x v="0"/>
    <x v="59"/>
    <x v="0"/>
    <x v="6"/>
    <x v="2657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x v="0"/>
    <x v="85"/>
    <x v="0"/>
    <x v="6"/>
    <x v="2658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x v="0"/>
    <x v="36"/>
    <x v="0"/>
    <x v="6"/>
    <x v="2659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x v="0"/>
    <x v="23"/>
    <x v="0"/>
    <x v="6"/>
    <x v="2660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x v="0"/>
    <x v="149"/>
    <x v="0"/>
    <x v="6"/>
    <x v="2661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x v="0"/>
    <x v="79"/>
    <x v="0"/>
    <x v="6"/>
    <x v="266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x v="0"/>
    <x v="20"/>
    <x v="0"/>
    <x v="6"/>
    <x v="266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x v="0"/>
    <x v="70"/>
    <x v="0"/>
    <x v="6"/>
    <x v="221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x v="0"/>
    <x v="95"/>
    <x v="0"/>
    <x v="6"/>
    <x v="1237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x v="0"/>
    <x v="162"/>
    <x v="0"/>
    <x v="6"/>
    <x v="43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x v="0"/>
    <x v="220"/>
    <x v="0"/>
    <x v="6"/>
    <x v="2664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x v="3678"/>
    <x v="3692"/>
    <x v="0"/>
    <x v="57"/>
    <x v="0"/>
    <x v="6"/>
    <x v="582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x v="0"/>
    <x v="25"/>
    <x v="0"/>
    <x v="6"/>
    <x v="2665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x v="0"/>
    <x v="65"/>
    <x v="0"/>
    <x v="6"/>
    <x v="2666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x v="0"/>
    <x v="51"/>
    <x v="0"/>
    <x v="6"/>
    <x v="2213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x v="0"/>
    <x v="76"/>
    <x v="0"/>
    <x v="6"/>
    <x v="1342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x v="0"/>
    <x v="209"/>
    <x v="0"/>
    <x v="6"/>
    <x v="1277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x v="0"/>
    <x v="327"/>
    <x v="0"/>
    <x v="6"/>
    <x v="2667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x v="0"/>
    <x v="244"/>
    <x v="0"/>
    <x v="6"/>
    <x v="2624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x v="3686"/>
    <x v="3700"/>
    <x v="0"/>
    <x v="59"/>
    <x v="0"/>
    <x v="6"/>
    <x v="1247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x v="0"/>
    <x v="70"/>
    <x v="0"/>
    <x v="6"/>
    <x v="1415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x v="0"/>
    <x v="64"/>
    <x v="0"/>
    <x v="6"/>
    <x v="221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x v="0"/>
    <x v="209"/>
    <x v="0"/>
    <x v="6"/>
    <x v="2668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x v="0"/>
    <x v="74"/>
    <x v="0"/>
    <x v="6"/>
    <x v="2669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x v="0"/>
    <x v="2"/>
    <x v="0"/>
    <x v="6"/>
    <x v="2670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x v="0"/>
    <x v="62"/>
    <x v="0"/>
    <x v="6"/>
    <x v="267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x v="0"/>
    <x v="23"/>
    <x v="0"/>
    <x v="6"/>
    <x v="2672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x v="0"/>
    <x v="70"/>
    <x v="0"/>
    <x v="6"/>
    <x v="267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x v="0"/>
    <x v="2"/>
    <x v="0"/>
    <x v="6"/>
    <x v="2674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x v="0"/>
    <x v="74"/>
    <x v="0"/>
    <x v="6"/>
    <x v="2675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x v="0"/>
    <x v="64"/>
    <x v="0"/>
    <x v="6"/>
    <x v="430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x v="0"/>
    <x v="201"/>
    <x v="0"/>
    <x v="6"/>
    <x v="2676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x v="0"/>
    <x v="10"/>
    <x v="0"/>
    <x v="6"/>
    <x v="1240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x v="0"/>
    <x v="174"/>
    <x v="0"/>
    <x v="6"/>
    <x v="1099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x v="0"/>
    <x v="74"/>
    <x v="0"/>
    <x v="6"/>
    <x v="267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x v="0"/>
    <x v="54"/>
    <x v="0"/>
    <x v="6"/>
    <x v="2678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x v="0"/>
    <x v="62"/>
    <x v="0"/>
    <x v="6"/>
    <x v="1266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x v="0"/>
    <x v="67"/>
    <x v="0"/>
    <x v="6"/>
    <x v="2679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x v="3704"/>
    <x v="3719"/>
    <x v="0"/>
    <x v="80"/>
    <x v="0"/>
    <x v="6"/>
    <x v="268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x v="0"/>
    <x v="244"/>
    <x v="0"/>
    <x v="6"/>
    <x v="2681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x v="0"/>
    <x v="34"/>
    <x v="0"/>
    <x v="6"/>
    <x v="2624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x v="0"/>
    <x v="2"/>
    <x v="0"/>
    <x v="6"/>
    <x v="2682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x v="3708"/>
    <x v="3723"/>
    <x v="0"/>
    <x v="287"/>
    <x v="0"/>
    <x v="6"/>
    <x v="2683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x v="0"/>
    <x v="30"/>
    <x v="0"/>
    <x v="6"/>
    <x v="2684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x v="0"/>
    <x v="41"/>
    <x v="0"/>
    <x v="6"/>
    <x v="74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x v="0"/>
    <x v="67"/>
    <x v="0"/>
    <x v="6"/>
    <x v="2685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x v="0"/>
    <x v="51"/>
    <x v="0"/>
    <x v="6"/>
    <x v="1266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x v="0"/>
    <x v="162"/>
    <x v="1"/>
    <x v="6"/>
    <x v="2686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x v="0"/>
    <x v="81"/>
    <x v="1"/>
    <x v="6"/>
    <x v="268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x v="0"/>
    <x v="29"/>
    <x v="1"/>
    <x v="6"/>
    <x v="70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x v="0"/>
    <x v="8"/>
    <x v="1"/>
    <x v="6"/>
    <x v="2688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x v="0"/>
    <x v="80"/>
    <x v="1"/>
    <x v="6"/>
    <x v="2689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x v="0"/>
    <x v="78"/>
    <x v="1"/>
    <x v="6"/>
    <x v="109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x v="0"/>
    <x v="63"/>
    <x v="1"/>
    <x v="6"/>
    <x v="2690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x v="0"/>
    <x v="84"/>
    <x v="1"/>
    <x v="6"/>
    <x v="2691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x v="0"/>
    <x v="29"/>
    <x v="1"/>
    <x v="6"/>
    <x v="886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x v="0"/>
    <x v="80"/>
    <x v="1"/>
    <x v="6"/>
    <x v="2692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x v="0"/>
    <x v="79"/>
    <x v="1"/>
    <x v="6"/>
    <x v="2693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x v="0"/>
    <x v="22"/>
    <x v="1"/>
    <x v="6"/>
    <x v="2694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x v="0"/>
    <x v="25"/>
    <x v="1"/>
    <x v="6"/>
    <x v="2695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x v="0"/>
    <x v="78"/>
    <x v="1"/>
    <x v="6"/>
    <x v="109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x v="0"/>
    <x v="80"/>
    <x v="1"/>
    <x v="6"/>
    <x v="17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x v="0"/>
    <x v="78"/>
    <x v="1"/>
    <x v="6"/>
    <x v="109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x v="0"/>
    <x v="78"/>
    <x v="1"/>
    <x v="6"/>
    <x v="109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x v="0"/>
    <x v="29"/>
    <x v="1"/>
    <x v="6"/>
    <x v="709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x v="0"/>
    <x v="29"/>
    <x v="1"/>
    <x v="6"/>
    <x v="2696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x v="0"/>
    <x v="29"/>
    <x v="1"/>
    <x v="6"/>
    <x v="460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x v="0"/>
    <x v="47"/>
    <x v="0"/>
    <x v="40"/>
    <x v="2697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x v="0"/>
    <x v="63"/>
    <x v="0"/>
    <x v="40"/>
    <x v="2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x v="0"/>
    <x v="33"/>
    <x v="0"/>
    <x v="40"/>
    <x v="1004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x v="0"/>
    <x v="202"/>
    <x v="0"/>
    <x v="40"/>
    <x v="2698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x v="0"/>
    <x v="41"/>
    <x v="0"/>
    <x v="40"/>
    <x v="1246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x v="0"/>
    <x v="209"/>
    <x v="0"/>
    <x v="40"/>
    <x v="2699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x v="0"/>
    <x v="74"/>
    <x v="0"/>
    <x v="40"/>
    <x v="43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x v="0"/>
    <x v="33"/>
    <x v="0"/>
    <x v="40"/>
    <x v="270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x v="0"/>
    <x v="57"/>
    <x v="0"/>
    <x v="40"/>
    <x v="27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x v="0"/>
    <x v="133"/>
    <x v="0"/>
    <x v="40"/>
    <x v="270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x v="3743"/>
    <x v="3758"/>
    <x v="0"/>
    <x v="55"/>
    <x v="0"/>
    <x v="40"/>
    <x v="2703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x v="3744"/>
    <x v="3759"/>
    <x v="0"/>
    <x v="106"/>
    <x v="0"/>
    <x v="40"/>
    <x v="2704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x v="0"/>
    <x v="110"/>
    <x v="0"/>
    <x v="40"/>
    <x v="2705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x v="0"/>
    <x v="83"/>
    <x v="0"/>
    <x v="40"/>
    <x v="3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x v="0"/>
    <x v="33"/>
    <x v="0"/>
    <x v="40"/>
    <x v="27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x v="0"/>
    <x v="99"/>
    <x v="0"/>
    <x v="40"/>
    <x v="3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x v="0"/>
    <x v="74"/>
    <x v="0"/>
    <x v="40"/>
    <x v="3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x v="0"/>
    <x v="329"/>
    <x v="0"/>
    <x v="40"/>
    <x v="2707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x v="0"/>
    <x v="93"/>
    <x v="0"/>
    <x v="40"/>
    <x v="2708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x v="0"/>
    <x v="66"/>
    <x v="0"/>
    <x v="40"/>
    <x v="2709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x v="0"/>
    <x v="6"/>
    <x v="0"/>
    <x v="40"/>
    <x v="2710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x v="0"/>
    <x v="41"/>
    <x v="0"/>
    <x v="40"/>
    <x v="3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x v="0"/>
    <x v="9"/>
    <x v="0"/>
    <x v="40"/>
    <x v="3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x v="3755"/>
    <x v="3771"/>
    <x v="0"/>
    <x v="44"/>
    <x v="0"/>
    <x v="40"/>
    <x v="2711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x v="0"/>
    <x v="51"/>
    <x v="0"/>
    <x v="40"/>
    <x v="1097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x v="3757"/>
    <x v="3773"/>
    <x v="0"/>
    <x v="7"/>
    <x v="0"/>
    <x v="40"/>
    <x v="2123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x v="0"/>
    <x v="20"/>
    <x v="0"/>
    <x v="40"/>
    <x v="3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x v="0"/>
    <x v="25"/>
    <x v="0"/>
    <x v="40"/>
    <x v="598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x v="0"/>
    <x v="225"/>
    <x v="0"/>
    <x v="40"/>
    <x v="2712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x v="0"/>
    <x v="211"/>
    <x v="0"/>
    <x v="40"/>
    <x v="2713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x v="3762"/>
    <x v="3778"/>
    <x v="0"/>
    <x v="17"/>
    <x v="0"/>
    <x v="40"/>
    <x v="2714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x v="0"/>
    <x v="248"/>
    <x v="0"/>
    <x v="40"/>
    <x v="2715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x v="0"/>
    <x v="209"/>
    <x v="0"/>
    <x v="40"/>
    <x v="43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x v="0"/>
    <x v="47"/>
    <x v="0"/>
    <x v="40"/>
    <x v="2716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x v="0"/>
    <x v="74"/>
    <x v="0"/>
    <x v="40"/>
    <x v="1409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x v="0"/>
    <x v="54"/>
    <x v="0"/>
    <x v="40"/>
    <x v="2717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x v="0"/>
    <x v="73"/>
    <x v="0"/>
    <x v="40"/>
    <x v="93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x v="0"/>
    <x v="209"/>
    <x v="0"/>
    <x v="40"/>
    <x v="2718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x v="0"/>
    <x v="26"/>
    <x v="0"/>
    <x v="40"/>
    <x v="2719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x v="0"/>
    <x v="73"/>
    <x v="0"/>
    <x v="40"/>
    <x v="272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x v="0"/>
    <x v="29"/>
    <x v="1"/>
    <x v="40"/>
    <x v="886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x v="0"/>
    <x v="80"/>
    <x v="1"/>
    <x v="40"/>
    <x v="2721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x v="0"/>
    <x v="78"/>
    <x v="1"/>
    <x v="40"/>
    <x v="109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x v="0"/>
    <x v="78"/>
    <x v="1"/>
    <x v="40"/>
    <x v="109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x v="3775"/>
    <x v="3792"/>
    <x v="0"/>
    <x v="84"/>
    <x v="1"/>
    <x v="40"/>
    <x v="1228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x v="0"/>
    <x v="54"/>
    <x v="1"/>
    <x v="40"/>
    <x v="2722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x v="0"/>
    <x v="29"/>
    <x v="1"/>
    <x v="40"/>
    <x v="460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x v="0"/>
    <x v="84"/>
    <x v="1"/>
    <x v="40"/>
    <x v="131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x v="0"/>
    <x v="29"/>
    <x v="1"/>
    <x v="40"/>
    <x v="272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x v="0"/>
    <x v="77"/>
    <x v="1"/>
    <x v="40"/>
    <x v="2724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x v="0"/>
    <x v="81"/>
    <x v="1"/>
    <x v="40"/>
    <x v="2725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x v="0"/>
    <x v="80"/>
    <x v="1"/>
    <x v="40"/>
    <x v="272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x v="0"/>
    <x v="38"/>
    <x v="1"/>
    <x v="40"/>
    <x v="2727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x v="0"/>
    <x v="82"/>
    <x v="1"/>
    <x v="40"/>
    <x v="2728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x v="0"/>
    <x v="78"/>
    <x v="1"/>
    <x v="40"/>
    <x v="109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x v="0"/>
    <x v="244"/>
    <x v="1"/>
    <x v="40"/>
    <x v="272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x v="0"/>
    <x v="78"/>
    <x v="1"/>
    <x v="40"/>
    <x v="109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x v="0"/>
    <x v="84"/>
    <x v="1"/>
    <x v="40"/>
    <x v="13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x v="0"/>
    <x v="29"/>
    <x v="1"/>
    <x v="40"/>
    <x v="273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x v="0"/>
    <x v="82"/>
    <x v="1"/>
    <x v="40"/>
    <x v="2731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x v="0"/>
    <x v="54"/>
    <x v="0"/>
    <x v="6"/>
    <x v="3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x v="0"/>
    <x v="44"/>
    <x v="0"/>
    <x v="6"/>
    <x v="982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x v="0"/>
    <x v="55"/>
    <x v="0"/>
    <x v="6"/>
    <x v="273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x v="0"/>
    <x v="10"/>
    <x v="0"/>
    <x v="6"/>
    <x v="273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x v="0"/>
    <x v="202"/>
    <x v="0"/>
    <x v="6"/>
    <x v="1708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x v="0"/>
    <x v="74"/>
    <x v="0"/>
    <x v="6"/>
    <x v="273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x v="0"/>
    <x v="69"/>
    <x v="0"/>
    <x v="6"/>
    <x v="2735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x v="0"/>
    <x v="9"/>
    <x v="0"/>
    <x v="6"/>
    <x v="2736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x v="0"/>
    <x v="77"/>
    <x v="0"/>
    <x v="6"/>
    <x v="2737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x v="0"/>
    <x v="9"/>
    <x v="0"/>
    <x v="6"/>
    <x v="7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x v="0"/>
    <x v="73"/>
    <x v="0"/>
    <x v="6"/>
    <x v="273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x v="0"/>
    <x v="55"/>
    <x v="0"/>
    <x v="6"/>
    <x v="2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x v="0"/>
    <x v="9"/>
    <x v="0"/>
    <x v="6"/>
    <x v="225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x v="0"/>
    <x v="67"/>
    <x v="0"/>
    <x v="6"/>
    <x v="2739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x v="0"/>
    <x v="88"/>
    <x v="0"/>
    <x v="6"/>
    <x v="274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x v="0"/>
    <x v="14"/>
    <x v="0"/>
    <x v="6"/>
    <x v="938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x v="0"/>
    <x v="63"/>
    <x v="0"/>
    <x v="6"/>
    <x v="1277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x v="0"/>
    <x v="72"/>
    <x v="0"/>
    <x v="6"/>
    <x v="2741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x v="0"/>
    <x v="55"/>
    <x v="0"/>
    <x v="6"/>
    <x v="650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x v="0"/>
    <x v="71"/>
    <x v="0"/>
    <x v="6"/>
    <x v="2742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x v="0"/>
    <x v="33"/>
    <x v="0"/>
    <x v="6"/>
    <x v="3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x v="0"/>
    <x v="22"/>
    <x v="0"/>
    <x v="6"/>
    <x v="20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x v="0"/>
    <x v="83"/>
    <x v="0"/>
    <x v="6"/>
    <x v="2743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x v="0"/>
    <x v="82"/>
    <x v="0"/>
    <x v="6"/>
    <x v="2744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x v="0"/>
    <x v="82"/>
    <x v="0"/>
    <x v="6"/>
    <x v="43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x v="0"/>
    <x v="9"/>
    <x v="0"/>
    <x v="6"/>
    <x v="988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x v="0"/>
    <x v="7"/>
    <x v="0"/>
    <x v="6"/>
    <x v="2745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x v="0"/>
    <x v="22"/>
    <x v="0"/>
    <x v="6"/>
    <x v="583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x v="0"/>
    <x v="25"/>
    <x v="0"/>
    <x v="6"/>
    <x v="2460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x v="0"/>
    <x v="57"/>
    <x v="0"/>
    <x v="6"/>
    <x v="426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x v="0"/>
    <x v="61"/>
    <x v="0"/>
    <x v="6"/>
    <x v="2746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x v="0"/>
    <x v="58"/>
    <x v="0"/>
    <x v="6"/>
    <x v="982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x v="0"/>
    <x v="83"/>
    <x v="0"/>
    <x v="6"/>
    <x v="2747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x v="1"/>
    <x v="69"/>
    <x v="1"/>
    <x v="6"/>
    <x v="2748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x v="1"/>
    <x v="23"/>
    <x v="1"/>
    <x v="6"/>
    <x v="2749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x v="1"/>
    <x v="10"/>
    <x v="1"/>
    <x v="6"/>
    <x v="2750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x v="1"/>
    <x v="133"/>
    <x v="1"/>
    <x v="6"/>
    <x v="275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x v="1"/>
    <x v="8"/>
    <x v="1"/>
    <x v="6"/>
    <x v="275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x v="1"/>
    <x v="22"/>
    <x v="1"/>
    <x v="6"/>
    <x v="83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x v="1"/>
    <x v="82"/>
    <x v="1"/>
    <x v="6"/>
    <x v="2753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x v="1"/>
    <x v="68"/>
    <x v="1"/>
    <x v="6"/>
    <x v="2754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x v="1"/>
    <x v="33"/>
    <x v="1"/>
    <x v="6"/>
    <x v="2755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x v="1"/>
    <x v="80"/>
    <x v="1"/>
    <x v="6"/>
    <x v="2756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x v="1"/>
    <x v="54"/>
    <x v="1"/>
    <x v="6"/>
    <x v="2757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x v="0"/>
    <x v="84"/>
    <x v="1"/>
    <x v="6"/>
    <x v="41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x v="0"/>
    <x v="84"/>
    <x v="1"/>
    <x v="6"/>
    <x v="2758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x v="0"/>
    <x v="9"/>
    <x v="1"/>
    <x v="6"/>
    <x v="2759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x v="0"/>
    <x v="29"/>
    <x v="1"/>
    <x v="6"/>
    <x v="45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x v="0"/>
    <x v="29"/>
    <x v="1"/>
    <x v="6"/>
    <x v="459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x v="0"/>
    <x v="80"/>
    <x v="1"/>
    <x v="6"/>
    <x v="2760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x v="0"/>
    <x v="29"/>
    <x v="1"/>
    <x v="6"/>
    <x v="17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x v="0"/>
    <x v="29"/>
    <x v="1"/>
    <x v="6"/>
    <x v="167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x v="0"/>
    <x v="62"/>
    <x v="1"/>
    <x v="6"/>
    <x v="2761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x v="3842"/>
    <x v="3861"/>
    <x v="0"/>
    <x v="29"/>
    <x v="1"/>
    <x v="6"/>
    <x v="152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x v="3843"/>
    <x v="3862"/>
    <x v="0"/>
    <x v="29"/>
    <x v="1"/>
    <x v="6"/>
    <x v="473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x v="0"/>
    <x v="78"/>
    <x v="1"/>
    <x v="6"/>
    <x v="109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x v="0"/>
    <x v="83"/>
    <x v="1"/>
    <x v="6"/>
    <x v="444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x v="0"/>
    <x v="25"/>
    <x v="1"/>
    <x v="6"/>
    <x v="2762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x v="0"/>
    <x v="84"/>
    <x v="1"/>
    <x v="6"/>
    <x v="1219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x v="0"/>
    <x v="81"/>
    <x v="1"/>
    <x v="6"/>
    <x v="2763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x v="3849"/>
    <x v="3868"/>
    <x v="0"/>
    <x v="29"/>
    <x v="1"/>
    <x v="40"/>
    <x v="418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x v="0"/>
    <x v="41"/>
    <x v="1"/>
    <x v="40"/>
    <x v="2764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x v="0"/>
    <x v="73"/>
    <x v="1"/>
    <x v="40"/>
    <x v="2154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x v="0"/>
    <x v="83"/>
    <x v="1"/>
    <x v="40"/>
    <x v="129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x v="0"/>
    <x v="78"/>
    <x v="1"/>
    <x v="40"/>
    <x v="109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x v="0"/>
    <x v="78"/>
    <x v="1"/>
    <x v="40"/>
    <x v="109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x v="0"/>
    <x v="78"/>
    <x v="1"/>
    <x v="40"/>
    <x v="109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x v="0"/>
    <x v="78"/>
    <x v="1"/>
    <x v="40"/>
    <x v="109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x v="0"/>
    <x v="67"/>
    <x v="1"/>
    <x v="40"/>
    <x v="2765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x v="0"/>
    <x v="25"/>
    <x v="1"/>
    <x v="40"/>
    <x v="2766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x v="0"/>
    <x v="29"/>
    <x v="1"/>
    <x v="40"/>
    <x v="2767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x v="0"/>
    <x v="78"/>
    <x v="1"/>
    <x v="40"/>
    <x v="109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x v="0"/>
    <x v="57"/>
    <x v="1"/>
    <x v="40"/>
    <x v="2768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x v="0"/>
    <x v="29"/>
    <x v="1"/>
    <x v="40"/>
    <x v="152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x v="0"/>
    <x v="78"/>
    <x v="1"/>
    <x v="40"/>
    <x v="109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x v="0"/>
    <x v="78"/>
    <x v="1"/>
    <x v="40"/>
    <x v="109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x v="0"/>
    <x v="78"/>
    <x v="1"/>
    <x v="40"/>
    <x v="109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x v="0"/>
    <x v="78"/>
    <x v="1"/>
    <x v="40"/>
    <x v="109"/>
    <e v="#DIV/0!"/>
    <x v="1"/>
    <x v="40"/>
    <x v="3885"/>
    <x v="3865"/>
  </r>
  <r>
    <n v="3886"/>
    <s v="a (Canceled)"/>
    <n v="1"/>
    <x v="3"/>
    <n v="0"/>
    <x v="1"/>
    <x v="2"/>
    <s v="AUD"/>
    <x v="3866"/>
    <x v="3886"/>
    <x v="0"/>
    <x v="78"/>
    <x v="1"/>
    <x v="40"/>
    <x v="109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x v="0"/>
    <x v="84"/>
    <x v="1"/>
    <x v="40"/>
    <x v="192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x v="0"/>
    <x v="25"/>
    <x v="1"/>
    <x v="6"/>
    <x v="2769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x v="0"/>
    <x v="82"/>
    <x v="1"/>
    <x v="6"/>
    <x v="2770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x v="0"/>
    <x v="22"/>
    <x v="1"/>
    <x v="6"/>
    <x v="2771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x v="3871"/>
    <x v="3891"/>
    <x v="0"/>
    <x v="63"/>
    <x v="1"/>
    <x v="6"/>
    <x v="2164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x v="0"/>
    <x v="78"/>
    <x v="1"/>
    <x v="6"/>
    <x v="109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x v="0"/>
    <x v="87"/>
    <x v="1"/>
    <x v="6"/>
    <x v="277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x v="0"/>
    <x v="202"/>
    <x v="1"/>
    <x v="6"/>
    <x v="277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x v="0"/>
    <x v="29"/>
    <x v="1"/>
    <x v="6"/>
    <x v="152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x v="0"/>
    <x v="80"/>
    <x v="1"/>
    <x v="6"/>
    <x v="277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x v="0"/>
    <x v="73"/>
    <x v="1"/>
    <x v="6"/>
    <x v="2775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x v="0"/>
    <x v="38"/>
    <x v="1"/>
    <x v="6"/>
    <x v="397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x v="0"/>
    <x v="84"/>
    <x v="1"/>
    <x v="6"/>
    <x v="237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x v="0"/>
    <x v="81"/>
    <x v="1"/>
    <x v="6"/>
    <x v="2331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x v="0"/>
    <x v="29"/>
    <x v="1"/>
    <x v="6"/>
    <x v="186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x v="0"/>
    <x v="162"/>
    <x v="1"/>
    <x v="6"/>
    <x v="277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x v="0"/>
    <x v="78"/>
    <x v="1"/>
    <x v="6"/>
    <x v="109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x v="3884"/>
    <x v="3904"/>
    <x v="0"/>
    <x v="84"/>
    <x v="1"/>
    <x v="6"/>
    <x v="479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x v="0"/>
    <x v="63"/>
    <x v="1"/>
    <x v="6"/>
    <x v="2777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x v="0"/>
    <x v="38"/>
    <x v="1"/>
    <x v="6"/>
    <x v="2778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x v="0"/>
    <x v="80"/>
    <x v="1"/>
    <x v="6"/>
    <x v="277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x v="0"/>
    <x v="80"/>
    <x v="1"/>
    <x v="6"/>
    <x v="2780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x v="0"/>
    <x v="80"/>
    <x v="1"/>
    <x v="6"/>
    <x v="278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x v="0"/>
    <x v="83"/>
    <x v="1"/>
    <x v="6"/>
    <x v="278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x v="0"/>
    <x v="17"/>
    <x v="1"/>
    <x v="6"/>
    <x v="2783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x v="0"/>
    <x v="29"/>
    <x v="1"/>
    <x v="6"/>
    <x v="44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x v="0"/>
    <x v="63"/>
    <x v="1"/>
    <x v="6"/>
    <x v="709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x v="0"/>
    <x v="74"/>
    <x v="1"/>
    <x v="6"/>
    <x v="2784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x v="0"/>
    <x v="29"/>
    <x v="1"/>
    <x v="6"/>
    <x v="119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x v="0"/>
    <x v="78"/>
    <x v="1"/>
    <x v="6"/>
    <x v="109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x v="0"/>
    <x v="29"/>
    <x v="1"/>
    <x v="6"/>
    <x v="2785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x v="0"/>
    <x v="83"/>
    <x v="1"/>
    <x v="6"/>
    <x v="41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x v="0"/>
    <x v="83"/>
    <x v="1"/>
    <x v="6"/>
    <x v="2786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x v="0"/>
    <x v="83"/>
    <x v="1"/>
    <x v="6"/>
    <x v="2331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x v="0"/>
    <x v="78"/>
    <x v="1"/>
    <x v="6"/>
    <x v="109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x v="0"/>
    <x v="79"/>
    <x v="1"/>
    <x v="6"/>
    <x v="2787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x v="0"/>
    <x v="57"/>
    <x v="1"/>
    <x v="6"/>
    <x v="2788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x v="0"/>
    <x v="244"/>
    <x v="1"/>
    <x v="6"/>
    <x v="2789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x v="0"/>
    <x v="83"/>
    <x v="1"/>
    <x v="6"/>
    <x v="709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x v="0"/>
    <x v="29"/>
    <x v="1"/>
    <x v="6"/>
    <x v="715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x v="0"/>
    <x v="84"/>
    <x v="1"/>
    <x v="6"/>
    <x v="460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x v="0"/>
    <x v="63"/>
    <x v="1"/>
    <x v="6"/>
    <x v="2790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x v="0"/>
    <x v="25"/>
    <x v="1"/>
    <x v="6"/>
    <x v="279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x v="0"/>
    <x v="78"/>
    <x v="1"/>
    <x v="6"/>
    <x v="109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x v="0"/>
    <x v="78"/>
    <x v="1"/>
    <x v="6"/>
    <x v="109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x v="0"/>
    <x v="29"/>
    <x v="1"/>
    <x v="6"/>
    <x v="2792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x v="0"/>
    <x v="8"/>
    <x v="1"/>
    <x v="6"/>
    <x v="2793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x v="0"/>
    <x v="8"/>
    <x v="1"/>
    <x v="6"/>
    <x v="1324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x v="0"/>
    <x v="23"/>
    <x v="1"/>
    <x v="6"/>
    <x v="279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x v="0"/>
    <x v="78"/>
    <x v="1"/>
    <x v="6"/>
    <x v="109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x v="0"/>
    <x v="73"/>
    <x v="1"/>
    <x v="6"/>
    <x v="2795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x v="0"/>
    <x v="81"/>
    <x v="1"/>
    <x v="6"/>
    <x v="2796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x v="0"/>
    <x v="29"/>
    <x v="1"/>
    <x v="6"/>
    <x v="37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x v="0"/>
    <x v="84"/>
    <x v="1"/>
    <x v="6"/>
    <x v="881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x v="0"/>
    <x v="84"/>
    <x v="1"/>
    <x v="6"/>
    <x v="957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x v="0"/>
    <x v="78"/>
    <x v="1"/>
    <x v="6"/>
    <x v="109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x v="0"/>
    <x v="62"/>
    <x v="1"/>
    <x v="6"/>
    <x v="2797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x v="0"/>
    <x v="78"/>
    <x v="1"/>
    <x v="6"/>
    <x v="109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x v="0"/>
    <x v="29"/>
    <x v="1"/>
    <x v="6"/>
    <x v="1161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x v="0"/>
    <x v="81"/>
    <x v="1"/>
    <x v="6"/>
    <x v="140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x v="0"/>
    <x v="84"/>
    <x v="1"/>
    <x v="6"/>
    <x v="279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x v="0"/>
    <x v="78"/>
    <x v="1"/>
    <x v="6"/>
    <x v="109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x v="0"/>
    <x v="58"/>
    <x v="1"/>
    <x v="6"/>
    <x v="2799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x v="0"/>
    <x v="29"/>
    <x v="1"/>
    <x v="6"/>
    <x v="89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x v="0"/>
    <x v="29"/>
    <x v="1"/>
    <x v="6"/>
    <x v="280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x v="0"/>
    <x v="29"/>
    <x v="1"/>
    <x v="6"/>
    <x v="280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x v="0"/>
    <x v="78"/>
    <x v="1"/>
    <x v="6"/>
    <x v="109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x v="0"/>
    <x v="78"/>
    <x v="1"/>
    <x v="6"/>
    <x v="109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x v="0"/>
    <x v="22"/>
    <x v="1"/>
    <x v="6"/>
    <x v="2802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x v="0"/>
    <x v="78"/>
    <x v="1"/>
    <x v="6"/>
    <x v="109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x v="0"/>
    <x v="29"/>
    <x v="1"/>
    <x v="6"/>
    <x v="1866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x v="0"/>
    <x v="38"/>
    <x v="1"/>
    <x v="6"/>
    <x v="2803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x v="0"/>
    <x v="8"/>
    <x v="1"/>
    <x v="6"/>
    <x v="69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x v="0"/>
    <x v="80"/>
    <x v="1"/>
    <x v="6"/>
    <x v="183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x v="0"/>
    <x v="84"/>
    <x v="1"/>
    <x v="6"/>
    <x v="714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x v="0"/>
    <x v="83"/>
    <x v="1"/>
    <x v="6"/>
    <x v="280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x v="0"/>
    <x v="78"/>
    <x v="1"/>
    <x v="6"/>
    <x v="109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x v="0"/>
    <x v="83"/>
    <x v="1"/>
    <x v="6"/>
    <x v="2805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x v="0"/>
    <x v="80"/>
    <x v="1"/>
    <x v="6"/>
    <x v="2100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x v="0"/>
    <x v="84"/>
    <x v="1"/>
    <x v="6"/>
    <x v="722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x v="0"/>
    <x v="73"/>
    <x v="1"/>
    <x v="6"/>
    <x v="2806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x v="0"/>
    <x v="202"/>
    <x v="1"/>
    <x v="6"/>
    <x v="2807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x v="0"/>
    <x v="79"/>
    <x v="1"/>
    <x v="6"/>
    <x v="2808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x v="0"/>
    <x v="84"/>
    <x v="1"/>
    <x v="6"/>
    <x v="2809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x v="0"/>
    <x v="79"/>
    <x v="1"/>
    <x v="6"/>
    <x v="2810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x v="0"/>
    <x v="22"/>
    <x v="1"/>
    <x v="6"/>
    <x v="281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x v="0"/>
    <x v="77"/>
    <x v="1"/>
    <x v="6"/>
    <x v="2812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x v="0"/>
    <x v="202"/>
    <x v="1"/>
    <x v="6"/>
    <x v="2149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x v="0"/>
    <x v="78"/>
    <x v="1"/>
    <x v="6"/>
    <x v="109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x v="0"/>
    <x v="73"/>
    <x v="1"/>
    <x v="6"/>
    <x v="281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x v="0"/>
    <x v="79"/>
    <x v="1"/>
    <x v="6"/>
    <x v="281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x v="0"/>
    <x v="22"/>
    <x v="1"/>
    <x v="6"/>
    <x v="2815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x v="0"/>
    <x v="79"/>
    <x v="1"/>
    <x v="6"/>
    <x v="2816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x v="0"/>
    <x v="63"/>
    <x v="1"/>
    <x v="6"/>
    <x v="2693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x v="0"/>
    <x v="63"/>
    <x v="1"/>
    <x v="6"/>
    <x v="2817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x v="0"/>
    <x v="81"/>
    <x v="1"/>
    <x v="6"/>
    <x v="143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x v="0"/>
    <x v="67"/>
    <x v="1"/>
    <x v="6"/>
    <x v="2818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x v="0"/>
    <x v="73"/>
    <x v="1"/>
    <x v="6"/>
    <x v="281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x v="0"/>
    <x v="10"/>
    <x v="1"/>
    <x v="6"/>
    <x v="2803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x v="0"/>
    <x v="62"/>
    <x v="1"/>
    <x v="6"/>
    <x v="282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x v="0"/>
    <x v="62"/>
    <x v="1"/>
    <x v="6"/>
    <x v="2821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x v="0"/>
    <x v="80"/>
    <x v="1"/>
    <x v="6"/>
    <x v="282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x v="0"/>
    <x v="78"/>
    <x v="1"/>
    <x v="6"/>
    <x v="109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x v="0"/>
    <x v="83"/>
    <x v="1"/>
    <x v="6"/>
    <x v="2823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x v="0"/>
    <x v="29"/>
    <x v="1"/>
    <x v="6"/>
    <x v="143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x v="0"/>
    <x v="82"/>
    <x v="1"/>
    <x v="6"/>
    <x v="2824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x v="0"/>
    <x v="29"/>
    <x v="1"/>
    <x v="6"/>
    <x v="13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x v="0"/>
    <x v="29"/>
    <x v="1"/>
    <x v="6"/>
    <x v="1161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x v="0"/>
    <x v="80"/>
    <x v="1"/>
    <x v="6"/>
    <x v="282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x v="0"/>
    <x v="57"/>
    <x v="1"/>
    <x v="6"/>
    <x v="282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x v="0"/>
    <x v="78"/>
    <x v="1"/>
    <x v="6"/>
    <x v="109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x v="0"/>
    <x v="8"/>
    <x v="1"/>
    <x v="6"/>
    <x v="282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x v="0"/>
    <x v="25"/>
    <x v="1"/>
    <x v="6"/>
    <x v="2828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x v="3980"/>
    <x v="4000"/>
    <x v="0"/>
    <x v="29"/>
    <x v="1"/>
    <x v="6"/>
    <x v="41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x v="0"/>
    <x v="25"/>
    <x v="1"/>
    <x v="6"/>
    <x v="2821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x v="0"/>
    <x v="80"/>
    <x v="1"/>
    <x v="6"/>
    <x v="1861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x v="0"/>
    <x v="84"/>
    <x v="1"/>
    <x v="6"/>
    <x v="2829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x v="3983"/>
    <x v="4004"/>
    <x v="0"/>
    <x v="29"/>
    <x v="1"/>
    <x v="6"/>
    <x v="41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x v="0"/>
    <x v="84"/>
    <x v="1"/>
    <x v="6"/>
    <x v="84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x v="0"/>
    <x v="29"/>
    <x v="1"/>
    <x v="6"/>
    <x v="44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x v="0"/>
    <x v="29"/>
    <x v="1"/>
    <x v="6"/>
    <x v="1161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x v="0"/>
    <x v="80"/>
    <x v="1"/>
    <x v="6"/>
    <x v="733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x v="0"/>
    <x v="83"/>
    <x v="1"/>
    <x v="6"/>
    <x v="2830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x v="0"/>
    <x v="44"/>
    <x v="1"/>
    <x v="6"/>
    <x v="2831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x v="0"/>
    <x v="80"/>
    <x v="1"/>
    <x v="6"/>
    <x v="283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x v="0"/>
    <x v="78"/>
    <x v="1"/>
    <x v="6"/>
    <x v="109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x v="0"/>
    <x v="84"/>
    <x v="1"/>
    <x v="6"/>
    <x v="698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x v="0"/>
    <x v="78"/>
    <x v="1"/>
    <x v="6"/>
    <x v="109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x v="0"/>
    <x v="29"/>
    <x v="1"/>
    <x v="6"/>
    <x v="107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x v="0"/>
    <x v="63"/>
    <x v="1"/>
    <x v="6"/>
    <x v="11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x v="0"/>
    <x v="84"/>
    <x v="1"/>
    <x v="6"/>
    <x v="857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x v="0"/>
    <x v="80"/>
    <x v="1"/>
    <x v="6"/>
    <x v="2780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x v="0"/>
    <x v="80"/>
    <x v="1"/>
    <x v="6"/>
    <x v="283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x v="0"/>
    <x v="83"/>
    <x v="1"/>
    <x v="6"/>
    <x v="283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x v="0"/>
    <x v="84"/>
    <x v="1"/>
    <x v="6"/>
    <x v="186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x v="0"/>
    <x v="438"/>
    <x v="1"/>
    <x v="6"/>
    <x v="2835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x v="0"/>
    <x v="78"/>
    <x v="1"/>
    <x v="6"/>
    <x v="109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x v="0"/>
    <x v="29"/>
    <x v="1"/>
    <x v="6"/>
    <x v="237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x v="0"/>
    <x v="80"/>
    <x v="1"/>
    <x v="6"/>
    <x v="152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x v="0"/>
    <x v="78"/>
    <x v="1"/>
    <x v="6"/>
    <x v="109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x v="0"/>
    <x v="63"/>
    <x v="1"/>
    <x v="6"/>
    <x v="2836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x v="0"/>
    <x v="202"/>
    <x v="1"/>
    <x v="6"/>
    <x v="2837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x v="0"/>
    <x v="78"/>
    <x v="1"/>
    <x v="6"/>
    <x v="109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x v="0"/>
    <x v="79"/>
    <x v="1"/>
    <x v="6"/>
    <x v="149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x v="0"/>
    <x v="78"/>
    <x v="1"/>
    <x v="6"/>
    <x v="109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x v="0"/>
    <x v="63"/>
    <x v="1"/>
    <x v="6"/>
    <x v="2838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x v="0"/>
    <x v="225"/>
    <x v="1"/>
    <x v="6"/>
    <x v="2839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x v="0"/>
    <x v="84"/>
    <x v="1"/>
    <x v="6"/>
    <x v="2840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x v="0"/>
    <x v="20"/>
    <x v="1"/>
    <x v="6"/>
    <x v="2841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x v="0"/>
    <x v="57"/>
    <x v="1"/>
    <x v="6"/>
    <x v="2842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x v="0"/>
    <x v="84"/>
    <x v="1"/>
    <x v="6"/>
    <x v="2843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x v="0"/>
    <x v="80"/>
    <x v="1"/>
    <x v="6"/>
    <x v="284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x v="0"/>
    <x v="81"/>
    <x v="1"/>
    <x v="6"/>
    <x v="137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x v="0"/>
    <x v="84"/>
    <x v="1"/>
    <x v="6"/>
    <x v="1296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x v="0"/>
    <x v="84"/>
    <x v="1"/>
    <x v="6"/>
    <x v="714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x v="0"/>
    <x v="83"/>
    <x v="1"/>
    <x v="6"/>
    <x v="2845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x v="0"/>
    <x v="78"/>
    <x v="1"/>
    <x v="6"/>
    <x v="109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x v="0"/>
    <x v="80"/>
    <x v="1"/>
    <x v="6"/>
    <x v="2846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x v="0"/>
    <x v="29"/>
    <x v="1"/>
    <x v="6"/>
    <x v="459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x v="0"/>
    <x v="8"/>
    <x v="1"/>
    <x v="6"/>
    <x v="2847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x v="0"/>
    <x v="80"/>
    <x v="1"/>
    <x v="6"/>
    <x v="72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x v="0"/>
    <x v="110"/>
    <x v="1"/>
    <x v="6"/>
    <x v="284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x v="0"/>
    <x v="29"/>
    <x v="1"/>
    <x v="6"/>
    <x v="123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x v="0"/>
    <x v="29"/>
    <x v="1"/>
    <x v="6"/>
    <x v="273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x v="0"/>
    <x v="78"/>
    <x v="1"/>
    <x v="6"/>
    <x v="109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x v="0"/>
    <x v="62"/>
    <x v="1"/>
    <x v="6"/>
    <x v="284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x v="0"/>
    <x v="84"/>
    <x v="1"/>
    <x v="6"/>
    <x v="2850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x v="0"/>
    <x v="78"/>
    <x v="1"/>
    <x v="6"/>
    <x v="109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x v="0"/>
    <x v="64"/>
    <x v="1"/>
    <x v="6"/>
    <x v="2851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x v="0"/>
    <x v="82"/>
    <x v="1"/>
    <x v="6"/>
    <x v="2852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x v="0"/>
    <x v="79"/>
    <x v="1"/>
    <x v="6"/>
    <x v="2853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x v="0"/>
    <x v="80"/>
    <x v="1"/>
    <x v="6"/>
    <x v="2854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x v="0"/>
    <x v="63"/>
    <x v="1"/>
    <x v="6"/>
    <x v="45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x v="0"/>
    <x v="81"/>
    <x v="1"/>
    <x v="6"/>
    <x v="285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x v="0"/>
    <x v="78"/>
    <x v="1"/>
    <x v="6"/>
    <x v="109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x v="0"/>
    <x v="83"/>
    <x v="1"/>
    <x v="6"/>
    <x v="2856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x v="0"/>
    <x v="82"/>
    <x v="1"/>
    <x v="6"/>
    <x v="2857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x v="0"/>
    <x v="79"/>
    <x v="1"/>
    <x v="6"/>
    <x v="2858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x v="0"/>
    <x v="80"/>
    <x v="1"/>
    <x v="6"/>
    <x v="2859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x v="0"/>
    <x v="29"/>
    <x v="1"/>
    <x v="6"/>
    <x v="874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x v="0"/>
    <x v="57"/>
    <x v="1"/>
    <x v="6"/>
    <x v="2860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x v="0"/>
    <x v="29"/>
    <x v="1"/>
    <x v="6"/>
    <x v="460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x v="0"/>
    <x v="62"/>
    <x v="1"/>
    <x v="6"/>
    <x v="2861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x v="0"/>
    <x v="79"/>
    <x v="1"/>
    <x v="6"/>
    <x v="2862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x v="0"/>
    <x v="78"/>
    <x v="1"/>
    <x v="6"/>
    <x v="109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x v="0"/>
    <x v="84"/>
    <x v="1"/>
    <x v="6"/>
    <x v="177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x v="0"/>
    <x v="84"/>
    <x v="1"/>
    <x v="6"/>
    <x v="2863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x v="0"/>
    <x v="64"/>
    <x v="1"/>
    <x v="6"/>
    <x v="2864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x v="0"/>
    <x v="62"/>
    <x v="1"/>
    <x v="6"/>
    <x v="2865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x v="0"/>
    <x v="78"/>
    <x v="1"/>
    <x v="6"/>
    <x v="109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x v="0"/>
    <x v="79"/>
    <x v="1"/>
    <x v="6"/>
    <x v="115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x v="0"/>
    <x v="78"/>
    <x v="1"/>
    <x v="6"/>
    <x v="109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x v="0"/>
    <x v="29"/>
    <x v="1"/>
    <x v="6"/>
    <x v="874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x v="0"/>
    <x v="78"/>
    <x v="1"/>
    <x v="6"/>
    <x v="109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x v="0"/>
    <x v="8"/>
    <x v="1"/>
    <x v="6"/>
    <x v="286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x v="0"/>
    <x v="84"/>
    <x v="1"/>
    <x v="6"/>
    <x v="17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x v="0"/>
    <x v="79"/>
    <x v="1"/>
    <x v="6"/>
    <x v="286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x v="0"/>
    <x v="29"/>
    <x v="1"/>
    <x v="6"/>
    <x v="119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x v="0"/>
    <x v="29"/>
    <x v="1"/>
    <x v="6"/>
    <x v="2785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x v="0"/>
    <x v="81"/>
    <x v="1"/>
    <x v="6"/>
    <x v="609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x v="4065"/>
    <x v="4087"/>
    <x v="0"/>
    <x v="78"/>
    <x v="1"/>
    <x v="6"/>
    <x v="109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x v="0"/>
    <x v="83"/>
    <x v="1"/>
    <x v="6"/>
    <x v="286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x v="0"/>
    <x v="22"/>
    <x v="1"/>
    <x v="6"/>
    <x v="2869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x v="0"/>
    <x v="83"/>
    <x v="1"/>
    <x v="6"/>
    <x v="416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x v="0"/>
    <x v="22"/>
    <x v="1"/>
    <x v="6"/>
    <x v="782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x v="0"/>
    <x v="29"/>
    <x v="1"/>
    <x v="6"/>
    <x v="287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x v="0"/>
    <x v="80"/>
    <x v="1"/>
    <x v="6"/>
    <x v="365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x v="0"/>
    <x v="22"/>
    <x v="1"/>
    <x v="6"/>
    <x v="2176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x v="0"/>
    <x v="29"/>
    <x v="1"/>
    <x v="6"/>
    <x v="129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x v="0"/>
    <x v="81"/>
    <x v="1"/>
    <x v="6"/>
    <x v="2843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x v="0"/>
    <x v="78"/>
    <x v="1"/>
    <x v="6"/>
    <x v="109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x v="0"/>
    <x v="78"/>
    <x v="1"/>
    <x v="6"/>
    <x v="109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x v="0"/>
    <x v="29"/>
    <x v="1"/>
    <x v="6"/>
    <x v="287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x v="0"/>
    <x v="78"/>
    <x v="1"/>
    <x v="6"/>
    <x v="109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x v="0"/>
    <x v="78"/>
    <x v="1"/>
    <x v="6"/>
    <x v="109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x v="0"/>
    <x v="79"/>
    <x v="1"/>
    <x v="6"/>
    <x v="287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x v="0"/>
    <x v="79"/>
    <x v="1"/>
    <x v="6"/>
    <x v="709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x v="0"/>
    <x v="25"/>
    <x v="1"/>
    <x v="6"/>
    <x v="2873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x v="0"/>
    <x v="79"/>
    <x v="1"/>
    <x v="6"/>
    <x v="2874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x v="0"/>
    <x v="51"/>
    <x v="1"/>
    <x v="6"/>
    <x v="2875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x v="0"/>
    <x v="80"/>
    <x v="1"/>
    <x v="6"/>
    <x v="2876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x v="0"/>
    <x v="29"/>
    <x v="1"/>
    <x v="6"/>
    <x v="2877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x v="0"/>
    <x v="78"/>
    <x v="1"/>
    <x v="6"/>
    <x v="109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x v="0"/>
    <x v="79"/>
    <x v="1"/>
    <x v="6"/>
    <x v="287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x v="0"/>
    <x v="79"/>
    <x v="1"/>
    <x v="6"/>
    <x v="2879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x v="0"/>
    <x v="29"/>
    <x v="1"/>
    <x v="6"/>
    <x v="167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x v="0"/>
    <x v="83"/>
    <x v="1"/>
    <x v="6"/>
    <x v="418"/>
    <n v="1"/>
    <x v="1"/>
    <x v="6"/>
    <x v="4113"/>
    <x v="4091"/>
  </r>
  <r>
    <m/>
    <m/>
    <m/>
    <x v="445"/>
    <m/>
    <x v="4"/>
    <x v="21"/>
    <m/>
    <x v="4092"/>
    <x v="4114"/>
    <x v="2"/>
    <x v="502"/>
    <x v="2"/>
    <x v="41"/>
    <x v="2880"/>
    <m/>
    <x v="9"/>
    <x v="41"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s v="FALSE"/>
    <x v="0"/>
    <b v="1"/>
    <x v="0"/>
    <n v="136.85882352941178"/>
    <n v="63.917582417582416"/>
    <s v="film &amp; video"/>
    <x v="0"/>
    <x v="0"/>
    <d v="2015-07-22T22:00:00"/>
    <s v="FALSE"/>
    <n v="2"/>
    <n v="1"/>
    <n v="1"/>
    <x v="0"/>
    <n v="11633"/>
  </r>
  <r>
    <n v="1"/>
    <s v="FannibalFest Fan Convention"/>
    <s v="A Hannibal TV Show Fan Convention and Art Collective"/>
    <x v="1"/>
    <n v="14653"/>
    <x v="0"/>
    <x v="0"/>
    <s v="USD"/>
    <n v="1488464683"/>
    <n v="1485872683"/>
    <s v="FALSE"/>
    <x v="1"/>
    <b v="1"/>
    <x v="0"/>
    <n v="142.60827250608273"/>
    <n v="185.48101265822785"/>
    <s v="film &amp; video"/>
    <x v="0"/>
    <x v="1"/>
    <d v="2017-03-02T09:24:43"/>
    <s v="FALSE"/>
    <n v="2"/>
    <n v="1"/>
    <n v="1"/>
    <x v="1"/>
    <n v="1465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s v="FALSE"/>
    <x v="2"/>
    <b v="1"/>
    <x v="0"/>
    <n v="105"/>
    <n v="15"/>
    <s v="film &amp; video"/>
    <x v="0"/>
    <x v="2"/>
    <d v="2016-02-15T11:51:23"/>
    <s v="FALSE"/>
    <n v="2"/>
    <n v="1"/>
    <n v="1.28"/>
    <x v="2"/>
    <n v="67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s v="FALSE"/>
    <x v="3"/>
    <b v="1"/>
    <x v="0"/>
    <n v="103.89999999999999"/>
    <n v="69.266666666666666"/>
    <s v="film &amp; video"/>
    <x v="0"/>
    <x v="3"/>
    <d v="2014-08-07T07:21:47"/>
    <s v="FALSE"/>
    <n v="2"/>
    <n v="1"/>
    <n v="1"/>
    <x v="3"/>
    <n v="1039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n v="122.99154545454545"/>
    <n v="190.55028169014085"/>
    <s v="film &amp; video"/>
    <x v="0"/>
    <x v="4"/>
    <d v="2015-12-19T15:01:19"/>
    <s v="FALSE"/>
    <n v="2"/>
    <n v="1"/>
    <n v="1"/>
    <x v="4"/>
    <n v="54116.28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n v="109.77744436109028"/>
    <n v="93.40425531914893"/>
    <s v="film &amp; video"/>
    <x v="0"/>
    <x v="5"/>
    <d v="2016-07-29T00:35:00"/>
    <s v="FALSE"/>
    <n v="2"/>
    <n v="1"/>
    <n v="1"/>
    <x v="5"/>
    <n v="439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n v="106.4875"/>
    <n v="146.87931034482759"/>
    <s v="film &amp; video"/>
    <x v="0"/>
    <x v="6"/>
    <d v="2014-06-13T20:44:10"/>
    <s v="FALSE"/>
    <n v="2"/>
    <n v="1"/>
    <n v="1"/>
    <x v="6"/>
    <n v="8519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n v="101.22222222222221"/>
    <n v="159.82456140350877"/>
    <s v="film &amp; video"/>
    <x v="0"/>
    <x v="7"/>
    <d v="2016-07-04T20:07:47"/>
    <s v="FALSE"/>
    <n v="2"/>
    <n v="1"/>
    <n v="1"/>
    <x v="7"/>
    <n v="911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n v="100.04342857142856"/>
    <n v="291.79333333333335"/>
    <s v="film &amp; video"/>
    <x v="0"/>
    <x v="8"/>
    <d v="2016-04-15T16:00:00"/>
    <s v="FALSE"/>
    <n v="2"/>
    <n v="1"/>
    <n v="1"/>
    <x v="8"/>
    <n v="3501.5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n v="125.998"/>
    <n v="31.499500000000001"/>
    <s v="film &amp; video"/>
    <x v="0"/>
    <x v="9"/>
    <d v="2016-04-16T21:29:04"/>
    <s v="FALSE"/>
    <n v="2"/>
    <n v="1"/>
    <n v="1"/>
    <x v="9"/>
    <n v="629.9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n v="100.49999999999999"/>
    <n v="158.68421052631578"/>
    <s v="film &amp; video"/>
    <x v="0"/>
    <x v="10"/>
    <d v="2014-06-24T20:37:59"/>
    <s v="FALSE"/>
    <n v="2"/>
    <n v="1"/>
    <n v="1"/>
    <x v="10"/>
    <n v="301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n v="120.5"/>
    <n v="80.333333333333329"/>
    <s v="film &amp; video"/>
    <x v="0"/>
    <x v="11"/>
    <d v="2016-08-21T22:00:00"/>
    <s v="FALSE"/>
    <n v="2"/>
    <n v="1"/>
    <n v="1"/>
    <x v="11"/>
    <n v="6025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n v="165.29333333333335"/>
    <n v="59.961305925030231"/>
    <s v="film &amp; video"/>
    <x v="0"/>
    <x v="12"/>
    <d v="2014-07-15T22:00:00"/>
    <s v="FALSE"/>
    <n v="2"/>
    <n v="1"/>
    <n v="1"/>
    <x v="12"/>
    <n v="49588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n v="159.97142857142856"/>
    <n v="109.78431372549019"/>
    <s v="film &amp; video"/>
    <x v="0"/>
    <x v="13"/>
    <d v="2016-06-23T15:27:00"/>
    <s v="FALSE"/>
    <n v="2"/>
    <n v="1"/>
    <n v="1"/>
    <x v="8"/>
    <n v="5599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n v="100.93333333333334"/>
    <n v="147.70731707317074"/>
    <s v="film &amp; video"/>
    <x v="0"/>
    <x v="14"/>
    <d v="2014-07-13T08:59:00"/>
    <s v="FALSE"/>
    <n v="2"/>
    <n v="1"/>
    <n v="0.72"/>
    <x v="13"/>
    <n v="4360.32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n v="106.60000000000001"/>
    <n v="21.755102040816325"/>
    <s v="film &amp; video"/>
    <x v="0"/>
    <x v="15"/>
    <d v="2015-09-27T15:14:00"/>
    <s v="FALSE"/>
    <n v="2"/>
    <n v="1"/>
    <n v="1.1299999999999999"/>
    <x v="14"/>
    <n v="2409.16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n v="100.24166666666667"/>
    <n v="171.84285714285716"/>
    <s v="film &amp; video"/>
    <x v="0"/>
    <x v="16"/>
    <d v="2014-06-16T00:30:00"/>
    <s v="FALSE"/>
    <n v="2"/>
    <n v="1"/>
    <n v="1"/>
    <x v="15"/>
    <n v="12029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n v="100.66666666666666"/>
    <n v="41.944444444444443"/>
    <s v="film &amp; video"/>
    <x v="0"/>
    <x v="17"/>
    <d v="2014-11-04T13:33:42"/>
    <s v="FALSE"/>
    <n v="2"/>
    <n v="1"/>
    <n v="1.28"/>
    <x v="16"/>
    <n v="1932.8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n v="106.32110000000002"/>
    <n v="93.264122807017543"/>
    <s v="film &amp; video"/>
    <x v="0"/>
    <x v="18"/>
    <d v="2014-09-17T08:00:56"/>
    <s v="FALSE"/>
    <n v="2"/>
    <n v="1"/>
    <n v="1"/>
    <x v="12"/>
    <n v="31896.3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n v="145.29411764705881"/>
    <n v="56.136363636363633"/>
    <s v="film &amp; video"/>
    <x v="0"/>
    <x v="19"/>
    <d v="2015-07-20T14:35:34"/>
    <s v="FALSE"/>
    <n v="2"/>
    <n v="1"/>
    <n v="1"/>
    <x v="17"/>
    <n v="1235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n v="100.2"/>
    <n v="80.16"/>
    <s v="film &amp; video"/>
    <x v="0"/>
    <x v="20"/>
    <d v="2015-09-13T13:11:52"/>
    <s v="FALSE"/>
    <n v="2"/>
    <n v="1"/>
    <n v="1"/>
    <x v="18"/>
    <n v="200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n v="109.13513513513513"/>
    <n v="199.9009900990099"/>
    <s v="film &amp; video"/>
    <x v="0"/>
    <x v="21"/>
    <d v="2014-09-26T10:03:09"/>
    <s v="FALSE"/>
    <n v="2"/>
    <n v="1"/>
    <n v="1"/>
    <x v="19"/>
    <n v="2019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n v="117.14285714285715"/>
    <n v="51.25"/>
    <s v="film &amp; video"/>
    <x v="0"/>
    <x v="22"/>
    <d v="2015-01-01T02:59:00"/>
    <s v="FALSE"/>
    <n v="2"/>
    <n v="1"/>
    <n v="1"/>
    <x v="20"/>
    <n v="41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n v="118.5"/>
    <n v="103.04347826086956"/>
    <s v="film &amp; video"/>
    <x v="0"/>
    <x v="23"/>
    <d v="2015-04-30T10:20:00"/>
    <s v="FALSE"/>
    <n v="2"/>
    <n v="1"/>
    <n v="1"/>
    <x v="18"/>
    <n v="237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n v="108.80768571428572"/>
    <n v="66.346149825783982"/>
    <s v="film &amp; video"/>
    <x v="0"/>
    <x v="24"/>
    <d v="2015-09-15T14:39:00"/>
    <s v="FALSE"/>
    <n v="2"/>
    <n v="1"/>
    <n v="1"/>
    <x v="21"/>
    <n v="38082.69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n v="133.33333333333331"/>
    <n v="57.142857142857146"/>
    <s v="film &amp; video"/>
    <x v="0"/>
    <x v="25"/>
    <d v="2016-01-08T19:36:01"/>
    <s v="FALSE"/>
    <n v="2"/>
    <n v="1"/>
    <n v="1"/>
    <x v="22"/>
    <n v="80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n v="155.20000000000002"/>
    <n v="102.10526315789474"/>
    <s v="film &amp; video"/>
    <x v="0"/>
    <x v="26"/>
    <d v="2014-08-17T07:22:24"/>
    <s v="FALSE"/>
    <n v="2"/>
    <n v="1"/>
    <n v="1"/>
    <x v="23"/>
    <n v="19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n v="111.72500000000001"/>
    <n v="148.96666666666667"/>
    <s v="film &amp; video"/>
    <x v="0"/>
    <x v="27"/>
    <d v="2014-11-15T23:57:13"/>
    <s v="FALSE"/>
    <n v="2"/>
    <n v="1"/>
    <n v="0.68"/>
    <x v="24"/>
    <n v="15194.6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n v="100.35000000000001"/>
    <n v="169.6056338028169"/>
    <s v="film &amp; video"/>
    <x v="0"/>
    <x v="28"/>
    <d v="2015-12-16T18:08:04"/>
    <s v="FALSE"/>
    <n v="2"/>
    <n v="1"/>
    <n v="1"/>
    <x v="15"/>
    <n v="12042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n v="123.33333333333334"/>
    <n v="31.623931623931625"/>
    <s v="film &amp; video"/>
    <x v="0"/>
    <x v="29"/>
    <d v="2014-07-22T11:09:28"/>
    <s v="FALSE"/>
    <n v="2"/>
    <n v="1"/>
    <n v="1.28"/>
    <x v="25"/>
    <n v="4736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n v="101.29975"/>
    <n v="76.45264150943396"/>
    <s v="film &amp; video"/>
    <x v="0"/>
    <x v="30"/>
    <d v="2014-08-21T02:01:55"/>
    <s v="FALSE"/>
    <n v="2"/>
    <n v="1"/>
    <n v="1"/>
    <x v="26"/>
    <n v="4051.99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n v="100"/>
    <n v="13"/>
    <s v="film &amp; video"/>
    <x v="0"/>
    <x v="31"/>
    <d v="2016-01-25T14:00:34"/>
    <s v="FALSE"/>
    <n v="2"/>
    <n v="1"/>
    <n v="1"/>
    <x v="27"/>
    <n v="13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n v="100.24604569420035"/>
    <n v="320.44943820224717"/>
    <s v="film &amp; video"/>
    <x v="0"/>
    <x v="32"/>
    <d v="2016-05-12T22:59:00"/>
    <s v="FALSE"/>
    <n v="2"/>
    <n v="1"/>
    <n v="1"/>
    <x v="28"/>
    <n v="2852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n v="102.0952380952381"/>
    <n v="83.75"/>
    <s v="film &amp; video"/>
    <x v="0"/>
    <x v="33"/>
    <d v="2015-11-08T11:51:41"/>
    <s v="FALSE"/>
    <n v="2"/>
    <n v="1"/>
    <n v="1"/>
    <x v="29"/>
    <n v="536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n v="130.46153846153845"/>
    <n v="49.882352941176471"/>
    <s v="film &amp; video"/>
    <x v="0"/>
    <x v="34"/>
    <d v="2014-08-05T02:43:21"/>
    <s v="FALSE"/>
    <n v="2"/>
    <n v="1"/>
    <n v="1"/>
    <x v="30"/>
    <n v="3392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n v="166.5"/>
    <n v="59.464285714285715"/>
    <s v="film &amp; video"/>
    <x v="0"/>
    <x v="35"/>
    <d v="2015-04-27T19:00:00"/>
    <s v="FALSE"/>
    <n v="2"/>
    <n v="1"/>
    <n v="1"/>
    <x v="31"/>
    <n v="166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n v="142.15"/>
    <n v="193.84090909090909"/>
    <s v="film &amp; video"/>
    <x v="0"/>
    <x v="36"/>
    <d v="2015-04-04T01:22:05"/>
    <s v="FALSE"/>
    <n v="2"/>
    <n v="1"/>
    <n v="1"/>
    <x v="32"/>
    <n v="8529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n v="183.44090909090909"/>
    <n v="159.51383399209487"/>
    <s v="film &amp; video"/>
    <x v="0"/>
    <x v="37"/>
    <d v="2015-02-27T11:37:59"/>
    <s v="FALSE"/>
    <n v="2"/>
    <n v="1"/>
    <n v="1"/>
    <x v="33"/>
    <n v="4035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n v="110.04"/>
    <n v="41.68181818181818"/>
    <s v="film &amp; video"/>
    <x v="0"/>
    <x v="38"/>
    <d v="2013-05-10T20:22:24"/>
    <s v="FALSE"/>
    <n v="2"/>
    <n v="1"/>
    <n v="1"/>
    <x v="34"/>
    <n v="2751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n v="130.98000000000002"/>
    <n v="150.89861751152074"/>
    <s v="film &amp; video"/>
    <x v="0"/>
    <x v="39"/>
    <d v="2014-05-25T17:59:00"/>
    <s v="FALSE"/>
    <n v="2"/>
    <n v="1"/>
    <n v="1.28"/>
    <x v="35"/>
    <n v="41913.59999999999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n v="101.35000000000001"/>
    <n v="126.6875"/>
    <s v="film &amp; video"/>
    <x v="0"/>
    <x v="40"/>
    <d v="2014-06-18T23:00:00"/>
    <s v="FALSE"/>
    <n v="2"/>
    <n v="1"/>
    <n v="1"/>
    <x v="18"/>
    <n v="202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n v="100"/>
    <n v="105.26315789473684"/>
    <s v="film &amp; video"/>
    <x v="0"/>
    <x v="41"/>
    <d v="2014-10-05T08:39:14"/>
    <s v="FALSE"/>
    <n v="2"/>
    <n v="1"/>
    <n v="1"/>
    <x v="18"/>
    <n v="200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n v="141.85714285714286"/>
    <n v="117.51479289940828"/>
    <s v="film &amp; video"/>
    <x v="0"/>
    <x v="42"/>
    <d v="2014-12-28T10:20:26"/>
    <s v="FALSE"/>
    <n v="2"/>
    <n v="1"/>
    <n v="1"/>
    <x v="36"/>
    <n v="1986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n v="308.65999999999997"/>
    <n v="117.36121673003802"/>
    <s v="film &amp; video"/>
    <x v="0"/>
    <x v="43"/>
    <d v="2014-07-12T19:00:00"/>
    <s v="FALSE"/>
    <n v="2"/>
    <n v="1"/>
    <n v="1"/>
    <x v="3"/>
    <n v="30866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n v="100"/>
    <n v="133.33333333333334"/>
    <s v="film &amp; video"/>
    <x v="0"/>
    <x v="44"/>
    <d v="2014-10-06T21:22:17"/>
    <s v="FALSE"/>
    <n v="2"/>
    <n v="1"/>
    <n v="1"/>
    <x v="18"/>
    <n v="200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n v="120"/>
    <n v="98.360655737704917"/>
    <s v="film &amp; video"/>
    <x v="0"/>
    <x v="45"/>
    <d v="2016-04-27T09:58:27"/>
    <s v="FALSE"/>
    <n v="2"/>
    <n v="1"/>
    <n v="1"/>
    <x v="11"/>
    <n v="600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n v="104.16666666666667"/>
    <n v="194.44444444444446"/>
    <s v="film &amp; video"/>
    <x v="0"/>
    <x v="46"/>
    <d v="2015-12-15T18:09:34"/>
    <s v="FALSE"/>
    <n v="2"/>
    <n v="1"/>
    <n v="0.72"/>
    <x v="37"/>
    <n v="630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n v="107.61100000000002"/>
    <n v="76.865000000000009"/>
    <s v="film &amp; video"/>
    <x v="0"/>
    <x v="47"/>
    <d v="2014-12-19T15:40:07"/>
    <s v="FALSE"/>
    <n v="2"/>
    <n v="1"/>
    <n v="1"/>
    <x v="11"/>
    <n v="5380.55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n v="107.94999999999999"/>
    <n v="56.815789473684212"/>
    <s v="film &amp; video"/>
    <x v="0"/>
    <x v="48"/>
    <d v="2015-03-01T07:00:00"/>
    <s v="FALSE"/>
    <n v="2"/>
    <n v="1"/>
    <n v="1.28"/>
    <x v="38"/>
    <n v="2763.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n v="100"/>
    <n v="137.93103448275863"/>
    <s v="film &amp; video"/>
    <x v="0"/>
    <x v="49"/>
    <d v="2015-10-23T23:14:05"/>
    <s v="FALSE"/>
    <n v="2"/>
    <n v="1"/>
    <n v="1"/>
    <x v="15"/>
    <n v="1200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n v="100"/>
    <n v="27.272727272727273"/>
    <s v="film &amp; video"/>
    <x v="0"/>
    <x v="50"/>
    <d v="2015-01-30T12:00:00"/>
    <s v="FALSE"/>
    <n v="2"/>
    <n v="1"/>
    <n v="1.28"/>
    <x v="39"/>
    <n v="768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n v="128.0181818181818"/>
    <n v="118.33613445378151"/>
    <s v="film &amp; video"/>
    <x v="0"/>
    <x v="51"/>
    <d v="2015-08-10T17:17:17"/>
    <s v="FALSE"/>
    <n v="2"/>
    <n v="1"/>
    <n v="1"/>
    <x v="40"/>
    <n v="14082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n v="116.21"/>
    <n v="223.48076923076923"/>
    <s v="film &amp; video"/>
    <x v="0"/>
    <x v="52"/>
    <d v="2014-07-17T11:50:46"/>
    <s v="FALSE"/>
    <n v="2"/>
    <n v="1"/>
    <n v="1"/>
    <x v="3"/>
    <n v="11621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n v="109.63333333333334"/>
    <n v="28.111111111111111"/>
    <s v="film &amp; video"/>
    <x v="0"/>
    <x v="53"/>
    <d v="2014-04-04T17:00:00"/>
    <s v="FALSE"/>
    <n v="2"/>
    <n v="1"/>
    <n v="1"/>
    <x v="10"/>
    <n v="3289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n v="101"/>
    <n v="194.23076923076923"/>
    <s v="film &amp; video"/>
    <x v="0"/>
    <x v="54"/>
    <d v="2015-12-25T12:07:01"/>
    <s v="FALSE"/>
    <n v="2"/>
    <n v="1"/>
    <n v="1"/>
    <x v="3"/>
    <n v="1010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n v="128.95348837209301"/>
    <n v="128.95348837209303"/>
    <s v="film &amp; video"/>
    <x v="0"/>
    <x v="55"/>
    <d v="2016-05-27T18:15:16"/>
    <s v="FALSE"/>
    <n v="2"/>
    <n v="1"/>
    <n v="1"/>
    <x v="41"/>
    <n v="1109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n v="107.26249999999999"/>
    <n v="49.316091954022987"/>
    <s v="film &amp; video"/>
    <x v="0"/>
    <x v="56"/>
    <d v="2015-06-08T11:00:00"/>
    <s v="FALSE"/>
    <n v="2"/>
    <n v="1"/>
    <n v="1.28"/>
    <x v="42"/>
    <n v="10983.68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n v="101.89999999999999"/>
    <n v="221.52173913043478"/>
    <s v="film &amp; video"/>
    <x v="0"/>
    <x v="57"/>
    <d v="2015-04-25T14:59:22"/>
    <s v="FALSE"/>
    <n v="2"/>
    <n v="1"/>
    <n v="1"/>
    <x v="43"/>
    <n v="1528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n v="102.91"/>
    <n v="137.21333333333334"/>
    <s v="film &amp; video"/>
    <x v="0"/>
    <x v="58"/>
    <d v="2014-11-19T13:52:52"/>
    <s v="FALSE"/>
    <n v="2"/>
    <n v="1"/>
    <n v="1"/>
    <x v="3"/>
    <n v="1029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n v="100.12570000000001"/>
    <n v="606.82242424242418"/>
    <s v="film &amp; video"/>
    <x v="0"/>
    <x v="59"/>
    <d v="2015-09-14T16:00:00"/>
    <s v="FALSE"/>
    <n v="2"/>
    <n v="1"/>
    <n v="1"/>
    <x v="44"/>
    <n v="20025.14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n v="103.29622222222221"/>
    <n v="43.040092592592593"/>
    <s v="film &amp; video"/>
    <x v="1"/>
    <x v="60"/>
    <d v="2014-03-22T19:00:00"/>
    <s v="FALSE"/>
    <n v="2"/>
    <n v="1"/>
    <n v="1.28"/>
    <x v="45"/>
    <n v="5949.862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n v="148.30000000000001"/>
    <n v="322.39130434782606"/>
    <s v="film &amp; video"/>
    <x v="1"/>
    <x v="61"/>
    <d v="2013-06-06T14:32:37"/>
    <s v="FALSE"/>
    <n v="2"/>
    <n v="1"/>
    <n v="1"/>
    <x v="11"/>
    <n v="7415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n v="154.73333333333332"/>
    <n v="96.708333333333329"/>
    <s v="film &amp; video"/>
    <x v="1"/>
    <x v="62"/>
    <d v="2013-03-03T14:11:18"/>
    <s v="FALSE"/>
    <n v="2"/>
    <n v="1"/>
    <n v="1"/>
    <x v="10"/>
    <n v="464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n v="113.51849999999999"/>
    <n v="35.474531249999998"/>
    <s v="film &amp; video"/>
    <x v="1"/>
    <x v="63"/>
    <d v="2013-12-27T23:59:00"/>
    <s v="FALSE"/>
    <n v="2"/>
    <n v="1"/>
    <n v="1"/>
    <x v="18"/>
    <n v="2270.3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n v="173.33333333333334"/>
    <n v="86.666666666666671"/>
    <s v="film &amp; video"/>
    <x v="1"/>
    <x v="64"/>
    <d v="2013-07-07T19:26:21"/>
    <s v="FALSE"/>
    <n v="2"/>
    <n v="1"/>
    <n v="1"/>
    <x v="46"/>
    <n v="208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n v="107.52857142857141"/>
    <n v="132.05263157894737"/>
    <s v="film &amp; video"/>
    <x v="1"/>
    <x v="65"/>
    <d v="2014-08-11T00:59:00"/>
    <s v="FALSE"/>
    <n v="2"/>
    <n v="1"/>
    <n v="0.76"/>
    <x v="47"/>
    <n v="5720.5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n v="118.6"/>
    <n v="91.230769230769226"/>
    <s v="film &amp; video"/>
    <x v="1"/>
    <x v="66"/>
    <d v="2016-07-18T15:23:40"/>
    <s v="FALSE"/>
    <n v="2"/>
    <n v="1"/>
    <n v="1"/>
    <x v="18"/>
    <n v="237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n v="116.25000000000001"/>
    <n v="116.25"/>
    <s v="film &amp; video"/>
    <x v="1"/>
    <x v="67"/>
    <d v="2012-07-15T09:00:04"/>
    <s v="FALSE"/>
    <n v="2"/>
    <n v="1"/>
    <n v="1"/>
    <x v="18"/>
    <n v="232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n v="127.16666666666667"/>
    <n v="21.194444444444443"/>
    <s v="film &amp; video"/>
    <x v="1"/>
    <x v="68"/>
    <d v="2014-02-23T08:39:51"/>
    <s v="FALSE"/>
    <n v="2"/>
    <n v="1"/>
    <n v="1.28"/>
    <x v="39"/>
    <n v="976.64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n v="110.9423"/>
    <n v="62.327134831460668"/>
    <s v="film &amp; video"/>
    <x v="1"/>
    <x v="69"/>
    <d v="2011-10-02T01:59:00"/>
    <s v="FALSE"/>
    <n v="2"/>
    <n v="1"/>
    <n v="1"/>
    <x v="3"/>
    <n v="11094.23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n v="127.2"/>
    <n v="37.411764705882355"/>
    <s v="film &amp; video"/>
    <x v="1"/>
    <x v="70"/>
    <d v="2011-09-04T16:30:45"/>
    <s v="FALSE"/>
    <n v="2"/>
    <n v="1"/>
    <n v="1"/>
    <x v="9"/>
    <n v="63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n v="123.94444444444443"/>
    <n v="69.71875"/>
    <s v="film &amp; video"/>
    <x v="1"/>
    <x v="71"/>
    <d v="2012-05-28T01:30:57"/>
    <s v="FALSE"/>
    <n v="2"/>
    <n v="1"/>
    <n v="1"/>
    <x v="48"/>
    <n v="223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n v="108.40909090909091"/>
    <n v="58.170731707317074"/>
    <s v="film &amp; video"/>
    <x v="1"/>
    <x v="72"/>
    <d v="2012-11-14T19:00:00"/>
    <s v="FALSE"/>
    <n v="2"/>
    <n v="1"/>
    <n v="1"/>
    <x v="49"/>
    <n v="238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n v="100"/>
    <n v="50"/>
    <s v="film &amp; video"/>
    <x v="1"/>
    <x v="73"/>
    <d v="2011-05-02T22:59:00"/>
    <s v="FALSE"/>
    <n v="2"/>
    <n v="1"/>
    <n v="1"/>
    <x v="50"/>
    <n v="9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n v="112.93199999999999"/>
    <n v="19.471034482758618"/>
    <s v="film &amp; video"/>
    <x v="1"/>
    <x v="74"/>
    <d v="2016-01-21T06:41:35"/>
    <s v="FALSE"/>
    <n v="2"/>
    <n v="1"/>
    <n v="1.1299999999999999"/>
    <x v="51"/>
    <n v="638.0657999999998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n v="115.42857142857143"/>
    <n v="85.957446808510639"/>
    <s v="film &amp; video"/>
    <x v="1"/>
    <x v="75"/>
    <d v="2013-04-23T00:01:12"/>
    <s v="FALSE"/>
    <n v="2"/>
    <n v="1"/>
    <n v="1"/>
    <x v="8"/>
    <n v="404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n v="153.33333333333334"/>
    <n v="30.666666666666668"/>
    <s v="film &amp; video"/>
    <x v="1"/>
    <x v="76"/>
    <d v="2011-12-27T12:35:58"/>
    <s v="FALSE"/>
    <n v="2"/>
    <n v="1"/>
    <n v="1"/>
    <x v="52"/>
    <n v="46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n v="392.5"/>
    <n v="60.384615384615387"/>
    <s v="film &amp; video"/>
    <x v="1"/>
    <x v="77"/>
    <d v="2012-05-20T21:59:00"/>
    <s v="FALSE"/>
    <n v="2"/>
    <n v="1"/>
    <n v="1"/>
    <x v="53"/>
    <n v="157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n v="2702"/>
    <n v="38.6"/>
    <s v="film &amp; video"/>
    <x v="1"/>
    <x v="78"/>
    <d v="2016-09-01T12:32:01"/>
    <s v="FALSE"/>
    <n v="2"/>
    <n v="1"/>
    <n v="1.1299999999999999"/>
    <x v="54"/>
    <n v="1526.6299999999999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n v="127"/>
    <n v="40.268292682926827"/>
    <s v="film &amp; video"/>
    <x v="1"/>
    <x v="79"/>
    <d v="2014-04-25T13:38:13"/>
    <s v="FALSE"/>
    <n v="2"/>
    <n v="1"/>
    <n v="1.28"/>
    <x v="55"/>
    <n v="2113.2800000000002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n v="107.25"/>
    <n v="273.82978723404256"/>
    <s v="film &amp; video"/>
    <x v="1"/>
    <x v="80"/>
    <d v="2013-12-09T21:00:56"/>
    <s v="FALSE"/>
    <n v="2"/>
    <n v="1"/>
    <n v="1"/>
    <x v="15"/>
    <n v="1287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n v="198"/>
    <n v="53.035714285714285"/>
    <s v="film &amp; video"/>
    <x v="1"/>
    <x v="81"/>
    <d v="2012-07-13T22:02:00"/>
    <s v="FALSE"/>
    <n v="2"/>
    <n v="1"/>
    <n v="1"/>
    <x v="56"/>
    <n v="148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n v="100.01249999999999"/>
    <n v="40.005000000000003"/>
    <s v="film &amp; video"/>
    <x v="1"/>
    <x v="82"/>
    <d v="2011-10-09T14:41:01"/>
    <s v="FALSE"/>
    <n v="2"/>
    <n v="1"/>
    <n v="1"/>
    <x v="26"/>
    <n v="4000.5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n v="102.49999999999999"/>
    <n v="15.76923076923077"/>
    <s v="film &amp; video"/>
    <x v="1"/>
    <x v="83"/>
    <d v="2015-02-22T06:30:00"/>
    <s v="FALSE"/>
    <n v="2"/>
    <n v="1"/>
    <n v="1.28"/>
    <x v="57"/>
    <n v="262.39999999999998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n v="100"/>
    <n v="71.428571428571431"/>
    <s v="film &amp; video"/>
    <x v="1"/>
    <x v="84"/>
    <d v="2011-05-15T13:11:26"/>
    <s v="FALSE"/>
    <n v="2"/>
    <n v="1"/>
    <n v="1"/>
    <x v="9"/>
    <n v="50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n v="125.49999999999999"/>
    <n v="71.714285714285708"/>
    <s v="film &amp; video"/>
    <x v="1"/>
    <x v="85"/>
    <d v="2011-09-22T22:00:37"/>
    <s v="FALSE"/>
    <n v="2"/>
    <n v="1"/>
    <n v="1"/>
    <x v="46"/>
    <n v="150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n v="106.46666666666667"/>
    <n v="375.76470588235293"/>
    <s v="film &amp; video"/>
    <x v="1"/>
    <x v="86"/>
    <d v="2015-12-27T09:20:45"/>
    <s v="FALSE"/>
    <n v="2"/>
    <n v="1"/>
    <n v="1.1299999999999999"/>
    <x v="58"/>
    <n v="7218.44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n v="104.60000000000001"/>
    <n v="104.6"/>
    <s v="film &amp; video"/>
    <x v="1"/>
    <x v="87"/>
    <d v="2010-06-02T20:41:00"/>
    <s v="FALSE"/>
    <n v="2"/>
    <n v="1"/>
    <n v="1"/>
    <x v="34"/>
    <n v="2615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n v="102.85714285714285"/>
    <n v="60"/>
    <s v="film &amp; video"/>
    <x v="1"/>
    <x v="88"/>
    <d v="2014-06-22T10:48:51"/>
    <s v="FALSE"/>
    <n v="2"/>
    <n v="1"/>
    <n v="1"/>
    <x v="8"/>
    <n v="360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n v="115.06666666666668"/>
    <n v="123.28571428571429"/>
    <s v="film &amp; video"/>
    <x v="1"/>
    <x v="89"/>
    <d v="2013-06-02T13:03:12"/>
    <s v="FALSE"/>
    <n v="2"/>
    <n v="1"/>
    <n v="1"/>
    <x v="32"/>
    <n v="690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n v="100.4"/>
    <n v="31.375"/>
    <s v="film &amp; video"/>
    <x v="1"/>
    <x v="90"/>
    <d v="2011-07-12T02:08:19"/>
    <s v="FALSE"/>
    <n v="2"/>
    <n v="1"/>
    <n v="1"/>
    <x v="9"/>
    <n v="502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n v="120"/>
    <n v="78.260869565217391"/>
    <s v="film &amp; video"/>
    <x v="1"/>
    <x v="91"/>
    <d v="2011-05-17T04:39:24"/>
    <s v="FALSE"/>
    <n v="2"/>
    <n v="1"/>
    <n v="1"/>
    <x v="10"/>
    <n v="360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n v="105.2"/>
    <n v="122.32558139534883"/>
    <s v="film &amp; video"/>
    <x v="1"/>
    <x v="92"/>
    <d v="2017-02-01T03:00:00"/>
    <s v="FALSE"/>
    <n v="2"/>
    <n v="1"/>
    <n v="0.76"/>
    <x v="59"/>
    <n v="3997.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n v="110.60000000000001"/>
    <n v="73.733333333333334"/>
    <s v="film &amp; video"/>
    <x v="1"/>
    <x v="93"/>
    <d v="2012-07-03T16:00:00"/>
    <s v="FALSE"/>
    <n v="2"/>
    <n v="1"/>
    <n v="1"/>
    <x v="31"/>
    <n v="1106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n v="104"/>
    <n v="21.666666666666668"/>
    <s v="film &amp; video"/>
    <x v="1"/>
    <x v="94"/>
    <d v="2014-04-07T12:13:42"/>
    <s v="FALSE"/>
    <n v="2"/>
    <n v="1"/>
    <n v="1.28"/>
    <x v="60"/>
    <n v="332.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n v="131.42857142857142"/>
    <n v="21.904761904761905"/>
    <s v="film &amp; video"/>
    <x v="1"/>
    <x v="95"/>
    <d v="2012-02-25T19:07:21"/>
    <s v="FALSE"/>
    <n v="2"/>
    <n v="1"/>
    <n v="1"/>
    <x v="20"/>
    <n v="46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n v="114.66666666666667"/>
    <n v="50.588235294117645"/>
    <s v="film &amp; video"/>
    <x v="1"/>
    <x v="96"/>
    <d v="2010-07-31T22:00:00"/>
    <s v="FALSE"/>
    <n v="2"/>
    <n v="1"/>
    <n v="1"/>
    <x v="61"/>
    <n v="172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n v="106.25"/>
    <n v="53.125"/>
    <s v="film &amp; video"/>
    <x v="1"/>
    <x v="97"/>
    <d v="2011-07-11T22:14:42"/>
    <s v="FALSE"/>
    <n v="2"/>
    <n v="1"/>
    <n v="1"/>
    <x v="53"/>
    <n v="425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n v="106.25"/>
    <n v="56.666666666666664"/>
    <s v="film &amp; video"/>
    <x v="1"/>
    <x v="98"/>
    <d v="2012-12-07T18:30:00"/>
    <s v="FALSE"/>
    <n v="2"/>
    <n v="1"/>
    <n v="1"/>
    <x v="62"/>
    <n v="34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n v="106.01933333333334"/>
    <n v="40.776666666666664"/>
    <s v="film &amp; video"/>
    <x v="1"/>
    <x v="99"/>
    <d v="2014-01-22T16:39:59"/>
    <s v="FALSE"/>
    <n v="2"/>
    <n v="1"/>
    <n v="1"/>
    <x v="61"/>
    <n v="1590.2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n v="100"/>
    <n v="192.30769230769232"/>
    <s v="film &amp; video"/>
    <x v="1"/>
    <x v="100"/>
    <d v="2012-11-04T14:04:46"/>
    <s v="FALSE"/>
    <n v="2"/>
    <n v="1"/>
    <n v="1"/>
    <x v="11"/>
    <n v="50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n v="100"/>
    <n v="100"/>
    <s v="film &amp; video"/>
    <x v="1"/>
    <x v="101"/>
    <d v="2013-01-24T13:38:30"/>
    <s v="FALSE"/>
    <n v="2"/>
    <n v="1"/>
    <n v="1"/>
    <x v="8"/>
    <n v="35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n v="127.75000000000001"/>
    <n v="117.92307692307692"/>
    <s v="film &amp; video"/>
    <x v="1"/>
    <x v="102"/>
    <d v="2010-12-22T22:08:53"/>
    <s v="FALSE"/>
    <n v="2"/>
    <n v="1"/>
    <n v="1"/>
    <x v="32"/>
    <n v="7665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n v="105.15384615384616"/>
    <n v="27.897959183673468"/>
    <s v="film &amp; video"/>
    <x v="1"/>
    <x v="103"/>
    <d v="2014-03-07T14:20:30"/>
    <s v="FALSE"/>
    <n v="2"/>
    <n v="1"/>
    <n v="1.28"/>
    <x v="55"/>
    <n v="1749.76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n v="120"/>
    <n v="60"/>
    <s v="film &amp; video"/>
    <x v="1"/>
    <x v="104"/>
    <d v="2011-04-02T20:00:00"/>
    <s v="FALSE"/>
    <n v="2"/>
    <n v="1"/>
    <n v="1"/>
    <x v="9"/>
    <n v="6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n v="107.40909090909089"/>
    <n v="39.383333333333333"/>
    <s v="film &amp; video"/>
    <x v="1"/>
    <x v="105"/>
    <d v="2016-05-13T19:00:00"/>
    <s v="FALSE"/>
    <n v="2"/>
    <n v="1"/>
    <n v="1"/>
    <x v="49"/>
    <n v="2363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n v="100.49999999999999"/>
    <n v="186.11111111111111"/>
    <s v="film &amp; video"/>
    <x v="1"/>
    <x v="106"/>
    <d v="2012-04-02T13:38:21"/>
    <s v="FALSE"/>
    <n v="2"/>
    <n v="1"/>
    <n v="1"/>
    <x v="11"/>
    <n v="502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n v="102.46666666666667"/>
    <n v="111.37681159420291"/>
    <s v="film &amp; video"/>
    <x v="1"/>
    <x v="107"/>
    <d v="2011-04-24T18:34:47"/>
    <s v="FALSE"/>
    <n v="2"/>
    <n v="1"/>
    <n v="1"/>
    <x v="63"/>
    <n v="7685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n v="246.66666666666669"/>
    <n v="78.723404255319153"/>
    <s v="film &amp; video"/>
    <x v="1"/>
    <x v="108"/>
    <d v="2013-05-31T09:42:50"/>
    <s v="FALSE"/>
    <n v="2"/>
    <n v="1"/>
    <n v="1"/>
    <x v="61"/>
    <n v="370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n v="219.49999999999997"/>
    <n v="46.702127659574465"/>
    <s v="film &amp; video"/>
    <x v="1"/>
    <x v="109"/>
    <d v="2011-02-25T19:37:10"/>
    <s v="FALSE"/>
    <n v="2"/>
    <n v="1"/>
    <n v="1"/>
    <x v="31"/>
    <n v="2195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n v="130.76923076923077"/>
    <n v="65.384615384615387"/>
    <s v="film &amp; video"/>
    <x v="1"/>
    <x v="110"/>
    <d v="2013-11-14T00:59:00"/>
    <s v="FALSE"/>
    <n v="2"/>
    <n v="1"/>
    <n v="1"/>
    <x v="64"/>
    <n v="17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n v="154.57142857142858"/>
    <n v="102.0754716981132"/>
    <s v="film &amp; video"/>
    <x v="1"/>
    <x v="111"/>
    <d v="2015-05-31T02:59:47"/>
    <s v="FALSE"/>
    <n v="2"/>
    <n v="1"/>
    <n v="0.72"/>
    <x v="65"/>
    <n v="3895.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n v="104"/>
    <n v="64.197530864197532"/>
    <s v="film &amp; video"/>
    <x v="1"/>
    <x v="112"/>
    <d v="2014-04-12T21:00:00"/>
    <s v="FALSE"/>
    <n v="2"/>
    <n v="1"/>
    <n v="1"/>
    <x v="11"/>
    <n v="52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n v="141"/>
    <n v="90.384615384615387"/>
    <s v="film &amp; video"/>
    <x v="1"/>
    <x v="113"/>
    <d v="2011-08-06T10:00:00"/>
    <s v="FALSE"/>
    <n v="2"/>
    <n v="1"/>
    <n v="1"/>
    <x v="11"/>
    <n v="705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n v="103.33333333333334"/>
    <n v="88.571428571428569"/>
    <s v="film &amp; video"/>
    <x v="1"/>
    <x v="114"/>
    <d v="2012-01-13T01:34:48"/>
    <s v="FALSE"/>
    <n v="2"/>
    <n v="1"/>
    <n v="1"/>
    <x v="10"/>
    <n v="310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n v="140.44444444444443"/>
    <n v="28.727272727272727"/>
    <s v="film &amp; video"/>
    <x v="1"/>
    <x v="115"/>
    <d v="2012-02-04T12:44:04"/>
    <s v="FALSE"/>
    <n v="2"/>
    <n v="1"/>
    <n v="1"/>
    <x v="66"/>
    <n v="63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n v="113.65714285714286"/>
    <n v="69.78947368421052"/>
    <s v="film &amp; video"/>
    <x v="1"/>
    <x v="116"/>
    <d v="2011-04-08T05:55:55"/>
    <s v="FALSE"/>
    <n v="2"/>
    <n v="1"/>
    <n v="1"/>
    <x v="8"/>
    <n v="3978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n v="100.49377777777779"/>
    <n v="167.48962962962963"/>
    <s v="film &amp; video"/>
    <x v="1"/>
    <x v="117"/>
    <d v="2010-06-09T14:00:00"/>
    <s v="FALSE"/>
    <n v="2"/>
    <n v="1"/>
    <n v="1"/>
    <x v="67"/>
    <n v="4522.22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n v="113.03159999999998"/>
    <n v="144.91230769230768"/>
    <s v="film &amp; video"/>
    <x v="1"/>
    <x v="118"/>
    <d v="2011-07-28T20:17:16"/>
    <s v="FALSE"/>
    <n v="2"/>
    <n v="1"/>
    <n v="1"/>
    <x v="11"/>
    <n v="5651.5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n v="104.55692307692308"/>
    <n v="91.840540540540545"/>
    <s v="film &amp; video"/>
    <x v="1"/>
    <x v="119"/>
    <d v="2011-08-13T18:00:00"/>
    <s v="FALSE"/>
    <n v="2"/>
    <n v="1"/>
    <n v="1"/>
    <x v="68"/>
    <n v="3398.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n v="1.4285714285714287E-2"/>
    <n v="10"/>
    <s v="film &amp; video"/>
    <x v="2"/>
    <x v="120"/>
    <d v="2016-10-02T20:11:47"/>
    <s v="FALSE"/>
    <n v="2"/>
    <n v="3"/>
    <n v="0.13"/>
    <x v="69"/>
    <n v="1.3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n v="3.3333333333333333E-2"/>
    <n v="1"/>
    <s v="film &amp; video"/>
    <x v="2"/>
    <x v="121"/>
    <d v="2015-04-18T05:16:00"/>
    <s v="FALSE"/>
    <n v="2"/>
    <n v="3"/>
    <n v="1"/>
    <x v="10"/>
    <n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n v="0"/>
    <n v="0"/>
    <s v="film &amp; video"/>
    <x v="2"/>
    <x v="122"/>
    <d v="2016-10-10T05:21:47"/>
    <s v="FALSE"/>
    <n v="2"/>
    <n v="3"/>
    <n v="1"/>
    <x v="70"/>
    <n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n v="0.27454545454545454"/>
    <n v="25.166666666666668"/>
    <s v="film &amp; video"/>
    <x v="2"/>
    <x v="123"/>
    <d v="2014-10-28T17:00:00"/>
    <s v="FALSE"/>
    <n v="2"/>
    <n v="3"/>
    <n v="1"/>
    <x v="71"/>
    <n v="151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n v="0"/>
    <n v="0"/>
    <s v="film &amp; video"/>
    <x v="2"/>
    <x v="124"/>
    <d v="2015-05-15T17:17:22"/>
    <s v="FALSE"/>
    <n v="2"/>
    <n v="3"/>
    <n v="1"/>
    <x v="26"/>
    <n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n v="14.000000000000002"/>
    <n v="11.666666666666666"/>
    <s v="film &amp; video"/>
    <x v="2"/>
    <x v="125"/>
    <d v="2017-02-03T18:51:20"/>
    <s v="FALSE"/>
    <n v="2"/>
    <n v="3"/>
    <n v="0.76"/>
    <x v="72"/>
    <n v="53.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n v="5.548"/>
    <n v="106.69230769230769"/>
    <s v="film &amp; video"/>
    <x v="2"/>
    <x v="126"/>
    <d v="2015-06-10T21:00:00"/>
    <s v="FALSE"/>
    <n v="2"/>
    <n v="3"/>
    <n v="1"/>
    <x v="73"/>
    <n v="1387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n v="2.375"/>
    <n v="47.5"/>
    <s v="film &amp; video"/>
    <x v="2"/>
    <x v="127"/>
    <d v="2015-04-03T08:59:01"/>
    <s v="FALSE"/>
    <n v="2"/>
    <n v="3"/>
    <n v="1"/>
    <x v="6"/>
    <n v="19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n v="1.867"/>
    <n v="311.16666666666669"/>
    <s v="film &amp; video"/>
    <x v="2"/>
    <x v="128"/>
    <d v="2016-10-20T00:28:13"/>
    <s v="FALSE"/>
    <n v="2"/>
    <n v="3"/>
    <n v="1"/>
    <x v="74"/>
    <n v="1867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n v="0"/>
    <n v="0"/>
    <s v="film &amp; video"/>
    <x v="2"/>
    <x v="129"/>
    <d v="2014-10-30T17:29:43"/>
    <s v="FALSE"/>
    <n v="2"/>
    <n v="3"/>
    <n v="1"/>
    <x v="44"/>
    <n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n v="0"/>
    <n v="0"/>
    <s v="film &amp; video"/>
    <x v="2"/>
    <x v="130"/>
    <d v="2014-06-16T15:16:00"/>
    <s v="FALSE"/>
    <n v="2"/>
    <n v="3"/>
    <n v="1.28"/>
    <x v="39"/>
    <n v="0"/>
  </r>
  <r>
    <n v="131"/>
    <s v="I (Canceled)"/>
    <s v="I"/>
    <x v="38"/>
    <n v="0"/>
    <x v="1"/>
    <x v="0"/>
    <s v="USD"/>
    <n v="1467763200"/>
    <n v="1466453161"/>
    <b v="0"/>
    <x v="78"/>
    <b v="0"/>
    <x v="2"/>
    <n v="0"/>
    <n v="0"/>
    <s v="film &amp; video"/>
    <x v="2"/>
    <x v="131"/>
    <d v="2016-07-05T19:00:00"/>
    <s v="FALSE"/>
    <n v="2"/>
    <n v="3"/>
    <n v="1"/>
    <x v="46"/>
    <n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n v="9.5687499999999996"/>
    <n v="94.506172839506178"/>
    <s v="film &amp; video"/>
    <x v="2"/>
    <x v="132"/>
    <d v="2014-11-07T15:30:07"/>
    <s v="FALSE"/>
    <n v="2"/>
    <n v="3"/>
    <n v="1"/>
    <x v="75"/>
    <n v="7655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n v="0"/>
    <n v="0"/>
    <s v="film &amp; video"/>
    <x v="2"/>
    <x v="133"/>
    <d v="2016-05-31T12:31:00"/>
    <s v="FALSE"/>
    <n v="2"/>
    <n v="3"/>
    <n v="1"/>
    <x v="76"/>
    <n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n v="0"/>
    <n v="0"/>
    <s v="film &amp; video"/>
    <x v="2"/>
    <x v="134"/>
    <d v="2015-09-04T12:00:00"/>
    <s v="FALSE"/>
    <n v="2"/>
    <n v="3"/>
    <n v="1"/>
    <x v="11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n v="13.433333333333334"/>
    <n v="80.599999999999994"/>
    <s v="film &amp; video"/>
    <x v="2"/>
    <x v="135"/>
    <d v="2014-07-01T14:00:00"/>
    <s v="FALSE"/>
    <n v="2"/>
    <n v="3"/>
    <n v="1"/>
    <x v="10"/>
    <n v="40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n v="0"/>
    <n v="0"/>
    <s v="film &amp; video"/>
    <x v="2"/>
    <x v="136"/>
    <d v="2015-05-16T05:16:00"/>
    <s v="FALSE"/>
    <n v="2"/>
    <n v="3"/>
    <n v="1"/>
    <x v="10"/>
    <n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n v="0"/>
    <n v="0"/>
    <s v="film &amp; video"/>
    <x v="2"/>
    <x v="137"/>
    <d v="2015-10-12T08:46:33"/>
    <s v="FALSE"/>
    <n v="2"/>
    <n v="3"/>
    <n v="0.15"/>
    <x v="77"/>
    <n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n v="3.1413333333333333"/>
    <n v="81.241379310344826"/>
    <s v="film &amp; video"/>
    <x v="2"/>
    <x v="138"/>
    <d v="2015-07-31T23:59:00"/>
    <s v="FALSE"/>
    <n v="2"/>
    <n v="3"/>
    <n v="1"/>
    <x v="78"/>
    <n v="471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n v="100"/>
    <n v="500"/>
    <s v="film &amp; video"/>
    <x v="2"/>
    <x v="139"/>
    <d v="2015-07-12T17:06:12"/>
    <s v="FALSE"/>
    <n v="2"/>
    <n v="3"/>
    <n v="1"/>
    <x v="9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n v="0"/>
    <n v="0"/>
    <s v="film &amp; video"/>
    <x v="2"/>
    <x v="140"/>
    <d v="2015-03-19T22:45:32"/>
    <s v="FALSE"/>
    <n v="2"/>
    <n v="3"/>
    <n v="1"/>
    <x v="79"/>
    <n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n v="10.775"/>
    <n v="46.178571428571431"/>
    <s v="film &amp; video"/>
    <x v="2"/>
    <x v="141"/>
    <d v="2015-05-30T22:40:23"/>
    <s v="FALSE"/>
    <n v="2"/>
    <n v="3"/>
    <n v="1"/>
    <x v="15"/>
    <n v="129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n v="0.33333333333333337"/>
    <n v="10"/>
    <s v="film &amp; video"/>
    <x v="2"/>
    <x v="142"/>
    <d v="2014-11-16T17:26:18"/>
    <s v="FALSE"/>
    <n v="2"/>
    <n v="3"/>
    <n v="1"/>
    <x v="10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n v="0"/>
    <n v="0"/>
    <s v="film &amp; video"/>
    <x v="2"/>
    <x v="143"/>
    <d v="2016-09-03T00:55:00"/>
    <s v="FALSE"/>
    <n v="2"/>
    <n v="3"/>
    <n v="0.72"/>
    <x v="80"/>
    <n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n v="27.6"/>
    <n v="55.945945945945944"/>
    <s v="film &amp; video"/>
    <x v="2"/>
    <x v="144"/>
    <d v="2015-04-13T12:17:52"/>
    <s v="FALSE"/>
    <n v="2"/>
    <n v="3"/>
    <n v="0.76"/>
    <x v="81"/>
    <n v="1573.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n v="7.5111111111111111"/>
    <n v="37.555555555555557"/>
    <s v="film &amp; video"/>
    <x v="2"/>
    <x v="145"/>
    <d v="2015-08-11T08:00:52"/>
    <s v="FALSE"/>
    <n v="2"/>
    <n v="3"/>
    <n v="1"/>
    <x v="67"/>
    <n v="338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n v="0.57499999999999996"/>
    <n v="38.333333333333336"/>
    <s v="film &amp; video"/>
    <x v="2"/>
    <x v="146"/>
    <d v="2017-01-17T19:23:18"/>
    <s v="FALSE"/>
    <n v="2"/>
    <n v="3"/>
    <n v="1"/>
    <x v="44"/>
    <n v="115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n v="0"/>
    <n v="0"/>
    <s v="film &amp; video"/>
    <x v="2"/>
    <x v="147"/>
    <d v="2015-01-08T13:18:00"/>
    <s v="FALSE"/>
    <n v="2"/>
    <n v="3"/>
    <n v="1.28"/>
    <x v="82"/>
    <n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n v="0.08"/>
    <n v="20"/>
    <s v="film &amp; video"/>
    <x v="2"/>
    <x v="148"/>
    <d v="2016-02-27T01:45:36"/>
    <s v="FALSE"/>
    <n v="2"/>
    <n v="3"/>
    <n v="1"/>
    <x v="83"/>
    <n v="4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n v="0.91999999999999993"/>
    <n v="15.333333333333334"/>
    <s v="film &amp; video"/>
    <x v="2"/>
    <x v="149"/>
    <d v="2014-12-25T03:00:00"/>
    <s v="FALSE"/>
    <n v="2"/>
    <n v="3"/>
    <n v="1"/>
    <x v="3"/>
    <n v="9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n v="23.163076923076922"/>
    <n v="449.43283582089555"/>
    <s v="film &amp; video"/>
    <x v="2"/>
    <x v="150"/>
    <d v="2015-05-25T22:53:02"/>
    <s v="FALSE"/>
    <n v="2"/>
    <n v="3"/>
    <n v="1"/>
    <x v="84"/>
    <n v="3011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n v="5.5999999999999994E-2"/>
    <n v="28"/>
    <s v="film &amp; video"/>
    <x v="2"/>
    <x v="151"/>
    <d v="2015-06-18T08:13:11"/>
    <s v="FALSE"/>
    <n v="2"/>
    <n v="3"/>
    <n v="0.72"/>
    <x v="85"/>
    <n v="100.8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n v="7.8947368421052634E-3"/>
    <n v="15"/>
    <s v="film &amp; video"/>
    <x v="2"/>
    <x v="152"/>
    <d v="2014-09-22T20:51:40"/>
    <s v="FALSE"/>
    <n v="2"/>
    <n v="3"/>
    <n v="1"/>
    <x v="86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n v="0.71799999999999997"/>
    <n v="35.9"/>
    <s v="film &amp; video"/>
    <x v="2"/>
    <x v="153"/>
    <d v="2014-12-02T10:04:04"/>
    <s v="FALSE"/>
    <n v="2"/>
    <n v="3"/>
    <n v="1"/>
    <x v="83"/>
    <n v="359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n v="2.666666666666667"/>
    <n v="13.333333333333334"/>
    <s v="film &amp; video"/>
    <x v="2"/>
    <x v="154"/>
    <d v="2015-06-03T08:08:15"/>
    <s v="FALSE"/>
    <n v="2"/>
    <n v="3"/>
    <n v="1"/>
    <x v="61"/>
    <n v="4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n v="6.0000000000000001E-3"/>
    <n v="20.25"/>
    <s v="film &amp; video"/>
    <x v="2"/>
    <x v="155"/>
    <d v="2015-07-23T08:25:35"/>
    <s v="FALSE"/>
    <n v="2"/>
    <n v="3"/>
    <n v="1"/>
    <x v="87"/>
    <n v="81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n v="5.0999999999999996"/>
    <n v="119"/>
    <s v="film &amp; video"/>
    <x v="2"/>
    <x v="156"/>
    <d v="2014-08-02T21:59:56"/>
    <s v="FALSE"/>
    <n v="2"/>
    <n v="3"/>
    <n v="0.76"/>
    <x v="88"/>
    <n v="1356.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n v="0.26711185308848079"/>
    <n v="4"/>
    <s v="film &amp; video"/>
    <x v="2"/>
    <x v="157"/>
    <d v="2016-02-26T16:52:52"/>
    <s v="FALSE"/>
    <n v="2"/>
    <n v="3"/>
    <n v="1"/>
    <x v="89"/>
    <n v="8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n v="0"/>
    <n v="0"/>
    <s v="film &amp; video"/>
    <x v="2"/>
    <x v="158"/>
    <d v="2014-10-21T20:50:28"/>
    <s v="FALSE"/>
    <n v="2"/>
    <n v="3"/>
    <n v="1"/>
    <x v="11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n v="2E-3"/>
    <n v="10"/>
    <s v="film &amp; video"/>
    <x v="2"/>
    <x v="159"/>
    <d v="2016-07-03T05:25:45"/>
    <s v="FALSE"/>
    <n v="2"/>
    <n v="3"/>
    <n v="1"/>
    <x v="90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n v="0"/>
    <n v="0"/>
    <s v="film &amp; video"/>
    <x v="3"/>
    <x v="160"/>
    <d v="2015-08-15T16:54:51"/>
    <s v="FALSE"/>
    <n v="2"/>
    <n v="2"/>
    <n v="1"/>
    <x v="11"/>
    <n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n v="0.01"/>
    <n v="5"/>
    <s v="film &amp; video"/>
    <x v="3"/>
    <x v="161"/>
    <d v="2014-07-02T11:29:55"/>
    <s v="FALSE"/>
    <n v="2"/>
    <n v="2"/>
    <n v="1"/>
    <x v="83"/>
    <n v="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n v="15.535714285714286"/>
    <n v="43.5"/>
    <s v="film &amp; video"/>
    <x v="3"/>
    <x v="162"/>
    <d v="2014-08-16T18:42:00"/>
    <s v="FALSE"/>
    <n v="2"/>
    <n v="2"/>
    <n v="1"/>
    <x v="91"/>
    <n v="43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n v="0"/>
    <n v="0"/>
    <s v="film &amp; video"/>
    <x v="3"/>
    <x v="163"/>
    <d v="2015-09-30T19:00:00"/>
    <s v="FALSE"/>
    <n v="2"/>
    <n v="2"/>
    <n v="1"/>
    <x v="92"/>
    <n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n v="0.53333333333333333"/>
    <n v="91.428571428571431"/>
    <s v="film &amp; video"/>
    <x v="3"/>
    <x v="164"/>
    <d v="2014-09-19T13:18:21"/>
    <s v="FALSE"/>
    <n v="2"/>
    <n v="2"/>
    <n v="1"/>
    <x v="93"/>
    <n v="64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n v="0"/>
    <n v="0"/>
    <s v="film &amp; video"/>
    <x v="3"/>
    <x v="165"/>
    <d v="2016-01-12T10:48:44"/>
    <s v="FALSE"/>
    <n v="2"/>
    <n v="2"/>
    <n v="1.28"/>
    <x v="94"/>
    <n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n v="60"/>
    <n v="3000"/>
    <s v="film &amp; video"/>
    <x v="3"/>
    <x v="166"/>
    <d v="2017-01-15T20:49:22"/>
    <s v="FALSE"/>
    <n v="2"/>
    <n v="2"/>
    <n v="1"/>
    <x v="11"/>
    <n v="30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n v="0.01"/>
    <n v="5.5"/>
    <s v="film &amp; video"/>
    <x v="3"/>
    <x v="167"/>
    <d v="2015-08-04T17:15:35"/>
    <s v="FALSE"/>
    <n v="2"/>
    <n v="2"/>
    <n v="1"/>
    <x v="95"/>
    <n v="11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n v="4.0625"/>
    <n v="108.33333333333333"/>
    <s v="film &amp; video"/>
    <x v="3"/>
    <x v="168"/>
    <d v="2015-03-19T14:02:50"/>
    <s v="FALSE"/>
    <n v="2"/>
    <n v="2"/>
    <n v="1"/>
    <x v="6"/>
    <n v="325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n v="22.400000000000002"/>
    <n v="56"/>
    <s v="film &amp; video"/>
    <x v="3"/>
    <x v="169"/>
    <d v="2014-10-18T07:07:39"/>
    <s v="FALSE"/>
    <n v="2"/>
    <n v="2"/>
    <n v="1.28"/>
    <x v="62"/>
    <n v="716.80000000000007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n v="3.25"/>
    <n v="32.5"/>
    <s v="film &amp; video"/>
    <x v="3"/>
    <x v="170"/>
    <d v="2015-08-30T00:28:00"/>
    <s v="FALSE"/>
    <n v="2"/>
    <n v="2"/>
    <n v="1"/>
    <x v="3"/>
    <n v="32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n v="2E-3"/>
    <n v="1"/>
    <s v="film &amp; video"/>
    <x v="3"/>
    <x v="171"/>
    <d v="2016-08-11T23:20:14"/>
    <s v="FALSE"/>
    <n v="2"/>
    <n v="2"/>
    <n v="1"/>
    <x v="83"/>
    <n v="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n v="0"/>
    <n v="0"/>
    <s v="film &amp; video"/>
    <x v="3"/>
    <x v="172"/>
    <d v="2015-03-19T03:28:43"/>
    <s v="FALSE"/>
    <n v="2"/>
    <n v="2"/>
    <n v="1"/>
    <x v="96"/>
    <n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n v="0"/>
    <n v="0"/>
    <s v="film &amp; video"/>
    <x v="3"/>
    <x v="173"/>
    <d v="2015-02-28T08:45:08"/>
    <s v="FALSE"/>
    <n v="2"/>
    <n v="2"/>
    <n v="1.28"/>
    <x v="97"/>
    <n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n v="0"/>
    <n v="0"/>
    <s v="film &amp; video"/>
    <x v="3"/>
    <x v="174"/>
    <d v="2015-05-08T13:12:56"/>
    <s v="FALSE"/>
    <n v="2"/>
    <n v="2"/>
    <n v="1.1299999999999999"/>
    <x v="58"/>
    <n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n v="6.4850000000000003"/>
    <n v="49.884615384615387"/>
    <s v="film &amp; video"/>
    <x v="3"/>
    <x v="175"/>
    <d v="2014-08-29T13:40:11"/>
    <s v="FALSE"/>
    <n v="2"/>
    <n v="2"/>
    <n v="1.28"/>
    <x v="98"/>
    <n v="1660.16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n v="0"/>
    <n v="0"/>
    <s v="film &amp; video"/>
    <x v="3"/>
    <x v="176"/>
    <d v="2015-08-05T14:46:39"/>
    <s v="FALSE"/>
    <n v="2"/>
    <n v="2"/>
    <n v="1"/>
    <x v="61"/>
    <n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n v="40"/>
    <n v="25.714285714285715"/>
    <s v="film &amp; video"/>
    <x v="3"/>
    <x v="177"/>
    <d v="2015-03-23T19:08:46"/>
    <s v="FALSE"/>
    <n v="2"/>
    <n v="2"/>
    <n v="1"/>
    <x v="66"/>
    <n v="18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n v="0"/>
    <n v="0"/>
    <s v="film &amp; video"/>
    <x v="3"/>
    <x v="178"/>
    <d v="2015-11-26T18:55:45"/>
    <s v="FALSE"/>
    <n v="2"/>
    <n v="2"/>
    <n v="1.1299999999999999"/>
    <x v="99"/>
    <n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n v="20"/>
    <n v="100"/>
    <s v="film &amp; video"/>
    <x v="3"/>
    <x v="179"/>
    <d v="2016-03-03T20:55:55"/>
    <s v="FALSE"/>
    <n v="2"/>
    <n v="2"/>
    <n v="1"/>
    <x v="31"/>
    <n v="2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n v="33.416666666666664"/>
    <n v="30.846153846153847"/>
    <s v="film &amp; video"/>
    <x v="3"/>
    <x v="180"/>
    <d v="2015-04-13T14:00:00"/>
    <s v="FALSE"/>
    <n v="2"/>
    <n v="2"/>
    <n v="1.28"/>
    <x v="100"/>
    <n v="513.28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n v="21.092608822670172"/>
    <n v="180.5"/>
    <s v="film &amp; video"/>
    <x v="3"/>
    <x v="181"/>
    <d v="2015-06-22T12:48:15"/>
    <s v="FALSE"/>
    <n v="2"/>
    <n v="2"/>
    <n v="1.28"/>
    <x v="101"/>
    <n v="924.16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n v="0"/>
    <n v="0"/>
    <s v="film &amp; video"/>
    <x v="3"/>
    <x v="182"/>
    <d v="2017-01-06T19:17:12"/>
    <s v="FALSE"/>
    <n v="2"/>
    <n v="2"/>
    <n v="1"/>
    <x v="31"/>
    <n v="0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n v="35.856000000000002"/>
    <n v="373.5"/>
    <s v="film &amp; video"/>
    <x v="3"/>
    <x v="183"/>
    <d v="2014-11-26T15:26:50"/>
    <s v="FALSE"/>
    <n v="2"/>
    <n v="2"/>
    <n v="1.28"/>
    <x v="102"/>
    <n v="5736.96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n v="3.4000000000000004"/>
    <n v="25.5"/>
    <s v="film &amp; video"/>
    <x v="3"/>
    <x v="184"/>
    <d v="2014-08-31T22:59:00"/>
    <s v="FALSE"/>
    <n v="2"/>
    <n v="2"/>
    <n v="0.76"/>
    <x v="103"/>
    <n v="38.76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x v="3"/>
    <n v="5.5"/>
    <n v="220"/>
    <s v="film &amp; video"/>
    <x v="3"/>
    <x v="185"/>
    <d v="2016-08-18T16:52:19"/>
    <s v="FALSE"/>
    <n v="2"/>
    <n v="2"/>
    <n v="0.12"/>
    <x v="104"/>
    <n v="264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n v="0"/>
    <n v="0"/>
    <s v="film &amp; video"/>
    <x v="3"/>
    <x v="186"/>
    <d v="2017-03-03T15:00:00"/>
    <s v="FALSE"/>
    <n v="2"/>
    <n v="2"/>
    <n v="1"/>
    <x v="11"/>
    <n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n v="16"/>
    <n v="160"/>
    <s v="film &amp; video"/>
    <x v="3"/>
    <x v="187"/>
    <d v="2015-07-21T01:59:00"/>
    <s v="FALSE"/>
    <n v="2"/>
    <n v="2"/>
    <n v="1"/>
    <x v="11"/>
    <n v="8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n v="0"/>
    <n v="0"/>
    <s v="film &amp; video"/>
    <x v="3"/>
    <x v="188"/>
    <d v="2014-09-04T23:23:35"/>
    <s v="FALSE"/>
    <n v="2"/>
    <n v="2"/>
    <n v="1"/>
    <x v="61"/>
    <n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n v="6.8999999999999992E-2"/>
    <n v="69"/>
    <s v="film &amp; video"/>
    <x v="3"/>
    <x v="189"/>
    <d v="2016-09-03T11:34:37"/>
    <s v="FALSE"/>
    <n v="2"/>
    <n v="2"/>
    <n v="1"/>
    <x v="90"/>
    <n v="345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n v="0.41666666666666669"/>
    <n v="50"/>
    <s v="film &amp; video"/>
    <x v="3"/>
    <x v="190"/>
    <d v="2016-06-16T10:37:26"/>
    <s v="FALSE"/>
    <n v="2"/>
    <n v="2"/>
    <n v="1"/>
    <x v="15"/>
    <n v="5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n v="5"/>
    <n v="83.333333333333329"/>
    <s v="film &amp; video"/>
    <x v="3"/>
    <x v="191"/>
    <d v="2015-10-02T05:35:38"/>
    <s v="FALSE"/>
    <n v="2"/>
    <n v="2"/>
    <n v="0.72"/>
    <x v="105"/>
    <n v="18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n v="1.6999999999999999E-3"/>
    <n v="5.666666666666667"/>
    <s v="film &amp; video"/>
    <x v="3"/>
    <x v="192"/>
    <d v="2014-10-17T14:00:32"/>
    <s v="FALSE"/>
    <n v="2"/>
    <n v="2"/>
    <n v="1"/>
    <x v="106"/>
    <n v="1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n v="0"/>
    <n v="0"/>
    <s v="film &amp; video"/>
    <x v="3"/>
    <x v="193"/>
    <d v="2014-11-28T18:26:06"/>
    <s v="FALSE"/>
    <n v="2"/>
    <n v="2"/>
    <n v="1.28"/>
    <x v="107"/>
    <n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n v="0.12"/>
    <n v="1"/>
    <s v="film &amp; video"/>
    <x v="3"/>
    <x v="194"/>
    <d v="2016-03-06T18:55:31"/>
    <s v="FALSE"/>
    <n v="2"/>
    <n v="2"/>
    <n v="1.28"/>
    <x v="62"/>
    <n v="3.8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n v="0"/>
    <n v="0"/>
    <s v="film &amp; video"/>
    <x v="3"/>
    <x v="195"/>
    <d v="2015-07-10T11:05:32"/>
    <s v="FALSE"/>
    <n v="2"/>
    <n v="2"/>
    <n v="1"/>
    <x v="92"/>
    <n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n v="41.857142857142861"/>
    <n v="77.10526315789474"/>
    <s v="film &amp; video"/>
    <x v="3"/>
    <x v="196"/>
    <d v="2015-10-10T16:00:00"/>
    <s v="FALSE"/>
    <n v="2"/>
    <n v="2"/>
    <n v="1.28"/>
    <x v="108"/>
    <n v="1875.2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n v="10.48"/>
    <n v="32.75"/>
    <s v="film &amp; video"/>
    <x v="3"/>
    <x v="197"/>
    <d v="2017-02-17T16:00:00"/>
    <s v="FALSE"/>
    <n v="2"/>
    <n v="2"/>
    <n v="1.28"/>
    <x v="62"/>
    <n v="335.36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n v="1.1159999999999999"/>
    <n v="46.5"/>
    <s v="film &amp; video"/>
    <x v="3"/>
    <x v="198"/>
    <d v="2014-10-05T04:12:02"/>
    <s v="FALSE"/>
    <n v="2"/>
    <n v="2"/>
    <n v="1"/>
    <x v="73"/>
    <n v="279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n v="0"/>
    <n v="0"/>
    <s v="film &amp; video"/>
    <x v="3"/>
    <x v="199"/>
    <d v="2016-08-31T21:58:22"/>
    <s v="FALSE"/>
    <n v="2"/>
    <n v="2"/>
    <n v="1"/>
    <x v="3"/>
    <n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n v="26.192500000000003"/>
    <n v="87.308333333333337"/>
    <s v="film &amp; video"/>
    <x v="3"/>
    <x v="200"/>
    <d v="2014-09-14T21:00:03"/>
    <s v="FALSE"/>
    <n v="2"/>
    <n v="2"/>
    <n v="1"/>
    <x v="32"/>
    <n v="1571.55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n v="58.461538461538467"/>
    <n v="54.285714285714285"/>
    <s v="film &amp; video"/>
    <x v="3"/>
    <x v="201"/>
    <d v="2015-02-08T14:38:49"/>
    <s v="FALSE"/>
    <n v="2"/>
    <n v="2"/>
    <n v="1"/>
    <x v="109"/>
    <n v="380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n v="0"/>
    <n v="0"/>
    <s v="film &amp; video"/>
    <x v="3"/>
    <x v="202"/>
    <d v="2015-10-08T15:59:00"/>
    <s v="FALSE"/>
    <n v="2"/>
    <n v="2"/>
    <n v="1"/>
    <x v="32"/>
    <n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n v="29.84"/>
    <n v="93.25"/>
    <s v="film &amp; video"/>
    <x v="3"/>
    <x v="203"/>
    <d v="2015-01-29T15:21:04"/>
    <s v="FALSE"/>
    <n v="2"/>
    <n v="2"/>
    <n v="1.28"/>
    <x v="62"/>
    <n v="954.88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n v="50.721666666666664"/>
    <n v="117.68368136117556"/>
    <s v="film &amp; video"/>
    <x v="3"/>
    <x v="204"/>
    <d v="2016-08-04T09:00:03"/>
    <s v="FALSE"/>
    <n v="2"/>
    <n v="2"/>
    <n v="0.72"/>
    <x v="110"/>
    <n v="109558.8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n v="16.25"/>
    <n v="76.470588235294116"/>
    <s v="film &amp; video"/>
    <x v="3"/>
    <x v="205"/>
    <d v="2015-10-06T10:10:22"/>
    <s v="FALSE"/>
    <n v="2"/>
    <n v="2"/>
    <n v="1"/>
    <x v="6"/>
    <n v="130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n v="0"/>
    <n v="0"/>
    <s v="film &amp; video"/>
    <x v="3"/>
    <x v="206"/>
    <d v="2016-08-05T19:06:23"/>
    <s v="FALSE"/>
    <n v="2"/>
    <n v="2"/>
    <n v="1"/>
    <x v="111"/>
    <n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n v="15.214285714285714"/>
    <n v="163.84615384615384"/>
    <s v="film &amp; video"/>
    <x v="3"/>
    <x v="207"/>
    <d v="2015-01-03T23:43:58"/>
    <s v="FALSE"/>
    <n v="2"/>
    <n v="2"/>
    <n v="0.76"/>
    <x v="112"/>
    <n v="1618.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n v="0"/>
    <n v="0"/>
    <s v="film &amp; video"/>
    <x v="3"/>
    <x v="208"/>
    <d v="2014-12-16T03:52:47"/>
    <s v="FALSE"/>
    <n v="2"/>
    <n v="2"/>
    <n v="0.72"/>
    <x v="113"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n v="0"/>
    <n v="0"/>
    <s v="film &amp; video"/>
    <x v="3"/>
    <x v="209"/>
    <d v="2015-07-10T17:08:55"/>
    <s v="FALSE"/>
    <n v="2"/>
    <n v="2"/>
    <n v="1"/>
    <x v="73"/>
    <n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n v="25.25"/>
    <n v="91.818181818181813"/>
    <s v="film &amp; video"/>
    <x v="3"/>
    <x v="210"/>
    <d v="2015-10-01T00:00:00"/>
    <s v="FALSE"/>
    <n v="2"/>
    <n v="2"/>
    <n v="1"/>
    <x v="15"/>
    <n v="303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n v="44.6"/>
    <n v="185.83333333333334"/>
    <s v="film &amp; video"/>
    <x v="3"/>
    <x v="211"/>
    <d v="2015-09-18T22:50:17"/>
    <s v="FALSE"/>
    <n v="2"/>
    <n v="2"/>
    <n v="1"/>
    <x v="11"/>
    <n v="22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n v="1.5873015873015872E-2"/>
    <n v="1"/>
    <s v="film &amp; video"/>
    <x v="3"/>
    <x v="212"/>
    <d v="2016-04-16T15:08:40"/>
    <s v="FALSE"/>
    <n v="2"/>
    <n v="2"/>
    <n v="1"/>
    <x v="114"/>
    <n v="1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n v="0.04"/>
    <n v="20"/>
    <s v="film &amp; video"/>
    <x v="3"/>
    <x v="213"/>
    <d v="2015-08-16T09:06:41"/>
    <s v="FALSE"/>
    <n v="2"/>
    <n v="2"/>
    <n v="1"/>
    <x v="83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n v="8.0000000000000002E-3"/>
    <n v="1"/>
    <s v="film &amp; video"/>
    <x v="3"/>
    <x v="214"/>
    <d v="2015-03-06T10:22:29"/>
    <s v="FALSE"/>
    <n v="2"/>
    <n v="2"/>
    <n v="1"/>
    <x v="115"/>
    <n v="1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n v="0.22727272727272727"/>
    <n v="10"/>
    <s v="film &amp; video"/>
    <x v="3"/>
    <x v="215"/>
    <d v="2016-02-17T18:59:00"/>
    <s v="FALSE"/>
    <n v="2"/>
    <n v="2"/>
    <n v="1.28"/>
    <x v="116"/>
    <n v="12.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n v="55.698440000000005"/>
    <n v="331.53833333333336"/>
    <s v="film &amp; video"/>
    <x v="3"/>
    <x v="216"/>
    <d v="2015-04-22T17:00:37"/>
    <s v="FALSE"/>
    <n v="2"/>
    <n v="2"/>
    <n v="1"/>
    <x v="83"/>
    <n v="27849.22"/>
  </r>
  <r>
    <n v="217"/>
    <s v="Bitch"/>
    <s v="A roadmovie by paw"/>
    <x v="57"/>
    <n v="11943"/>
    <x v="2"/>
    <x v="11"/>
    <s v="SEK"/>
    <n v="1419780149"/>
    <n v="1417101749"/>
    <b v="0"/>
    <x v="44"/>
    <b v="0"/>
    <x v="3"/>
    <n v="11.943"/>
    <n v="314.28947368421052"/>
    <s v="film &amp; video"/>
    <x v="3"/>
    <x v="217"/>
    <d v="2014-12-28T10:22:29"/>
    <s v="FALSE"/>
    <n v="2"/>
    <n v="2"/>
    <n v="0.11"/>
    <x v="40"/>
    <n v="1313.7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n v="2"/>
    <n v="100"/>
    <s v="film &amp; video"/>
    <x v="3"/>
    <x v="218"/>
    <d v="2015-05-15T10:04:49"/>
    <s v="FALSE"/>
    <n v="2"/>
    <n v="2"/>
    <n v="1"/>
    <x v="11"/>
    <n v="10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n v="17.630000000000003"/>
    <n v="115.98684210526316"/>
    <s v="film &amp; video"/>
    <x v="3"/>
    <x v="219"/>
    <d v="2016-04-01T01:59:00"/>
    <s v="FALSE"/>
    <n v="2"/>
    <n v="2"/>
    <n v="1"/>
    <x v="83"/>
    <n v="8815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n v="0.72"/>
    <n v="120"/>
    <s v="film &amp; video"/>
    <x v="3"/>
    <x v="220"/>
    <d v="2015-08-20T15:06:00"/>
    <s v="FALSE"/>
    <n v="2"/>
    <n v="2"/>
    <n v="1"/>
    <x v="83"/>
    <n v="36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n v="0"/>
    <n v="0"/>
    <s v="film &amp; video"/>
    <x v="3"/>
    <x v="221"/>
    <d v="2015-03-28T14:06:04"/>
    <s v="FALSE"/>
    <n v="2"/>
    <n v="2"/>
    <n v="1"/>
    <x v="83"/>
    <n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n v="13"/>
    <n v="65"/>
    <s v="film &amp; video"/>
    <x v="3"/>
    <x v="222"/>
    <d v="2015-03-26T21:39:00"/>
    <s v="FALSE"/>
    <n v="2"/>
    <n v="2"/>
    <n v="1"/>
    <x v="31"/>
    <n v="13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n v="0"/>
    <n v="0"/>
    <s v="film &amp; video"/>
    <x v="3"/>
    <x v="223"/>
    <d v="2016-05-21T20:05:00"/>
    <s v="FALSE"/>
    <n v="2"/>
    <n v="2"/>
    <n v="1"/>
    <x v="117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n v="0"/>
    <n v="0"/>
    <s v="film &amp; video"/>
    <x v="3"/>
    <x v="224"/>
    <d v="2015-07-10T00:38:46"/>
    <s v="FALSE"/>
    <n v="2"/>
    <n v="2"/>
    <n v="0.72"/>
    <x v="118"/>
    <m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n v="0"/>
    <n v="0"/>
    <s v="film &amp; video"/>
    <x v="3"/>
    <x v="225"/>
    <d v="2016-04-08T17:04:14"/>
    <s v="FALSE"/>
    <n v="2"/>
    <n v="2"/>
    <n v="1"/>
    <x v="119"/>
    <n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n v="0.86206896551724133"/>
    <n v="125"/>
    <s v="film &amp; video"/>
    <x v="3"/>
    <x v="226"/>
    <d v="2015-05-31T04:29:00"/>
    <s v="FALSE"/>
    <n v="2"/>
    <n v="2"/>
    <n v="1.28"/>
    <x v="120"/>
    <n v="32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n v="0"/>
    <n v="0"/>
    <s v="film &amp; video"/>
    <x v="3"/>
    <x v="227"/>
    <d v="2015-07-09T16:27:21"/>
    <s v="FALSE"/>
    <n v="2"/>
    <n v="2"/>
    <n v="1"/>
    <x v="121"/>
    <n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n v="0"/>
    <n v="0"/>
    <s v="film &amp; video"/>
    <x v="3"/>
    <x v="228"/>
    <d v="2015-06-01T11:28:25"/>
    <s v="FALSE"/>
    <n v="2"/>
    <n v="2"/>
    <n v="1.28"/>
    <x v="42"/>
    <n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n v="0"/>
    <n v="0"/>
    <s v="film &amp; video"/>
    <x v="3"/>
    <x v="229"/>
    <d v="2016-02-13T17:24:57"/>
    <s v="FALSE"/>
    <n v="2"/>
    <n v="2"/>
    <n v="1.1299999999999999"/>
    <x v="122"/>
    <n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n v="0.4"/>
    <n v="30"/>
    <s v="film &amp; video"/>
    <x v="3"/>
    <x v="230"/>
    <d v="2015-06-04T13:39:11"/>
    <s v="FALSE"/>
    <n v="2"/>
    <n v="2"/>
    <n v="1"/>
    <x v="43"/>
    <n v="6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n v="0"/>
    <n v="0"/>
    <s v="film &amp; video"/>
    <x v="3"/>
    <x v="231"/>
    <d v="2016-01-02T18:00:51"/>
    <s v="FALSE"/>
    <n v="2"/>
    <n v="2"/>
    <n v="1"/>
    <x v="117"/>
    <n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n v="2.75"/>
    <n v="15.714285714285714"/>
    <s v="film &amp; video"/>
    <x v="3"/>
    <x v="232"/>
    <d v="2015-02-27T14:49:06"/>
    <s v="FALSE"/>
    <n v="2"/>
    <n v="2"/>
    <n v="1.28"/>
    <x v="123"/>
    <n v="140.8000000000000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n v="0"/>
    <n v="0"/>
    <s v="film &amp; video"/>
    <x v="3"/>
    <x v="233"/>
    <d v="2016-09-29T16:52:52"/>
    <s v="FALSE"/>
    <n v="2"/>
    <n v="2"/>
    <n v="1"/>
    <x v="124"/>
    <n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n v="40.1"/>
    <n v="80.2"/>
    <s v="film &amp; video"/>
    <x v="3"/>
    <x v="234"/>
    <d v="2015-06-20T19:50:59"/>
    <s v="FALSE"/>
    <n v="2"/>
    <n v="2"/>
    <n v="1"/>
    <x v="31"/>
    <n v="401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n v="0"/>
    <n v="0"/>
    <s v="film &amp; video"/>
    <x v="3"/>
    <x v="235"/>
    <d v="2015-07-09T16:48:17"/>
    <s v="FALSE"/>
    <n v="2"/>
    <n v="2"/>
    <n v="1"/>
    <x v="3"/>
    <n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n v="0"/>
    <n v="0"/>
    <s v="film &amp; video"/>
    <x v="3"/>
    <x v="236"/>
    <d v="2016-01-04T19:00:00"/>
    <s v="FALSE"/>
    <n v="2"/>
    <n v="2"/>
    <n v="1"/>
    <x v="78"/>
    <n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n v="0.33333333333333337"/>
    <n v="50"/>
    <s v="film &amp; video"/>
    <x v="3"/>
    <x v="237"/>
    <d v="2016-03-08T08:51:09"/>
    <s v="FALSE"/>
    <n v="2"/>
    <n v="2"/>
    <n v="1"/>
    <x v="43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n v="0"/>
    <n v="0"/>
    <s v="film &amp; video"/>
    <x v="3"/>
    <x v="238"/>
    <d v="2016-12-30T04:00:00"/>
    <s v="FALSE"/>
    <n v="2"/>
    <n v="2"/>
    <n v="1"/>
    <x v="125"/>
    <n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n v="25"/>
    <n v="50"/>
    <s v="film &amp; video"/>
    <x v="3"/>
    <x v="239"/>
    <d v="2015-11-08T07:00:00"/>
    <s v="FALSE"/>
    <n v="2"/>
    <n v="2"/>
    <n v="0.72"/>
    <x v="126"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n v="107.63413333333334"/>
    <n v="117.84759124087591"/>
    <s v="film &amp; video"/>
    <x v="4"/>
    <x v="240"/>
    <d v="2013-05-05T12:00:11"/>
    <s v="TRUE"/>
    <n v="1"/>
    <n v="1"/>
    <n v="1"/>
    <x v="43"/>
    <n v="16145.12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n v="112.63736263736264"/>
    <n v="109.04255319148936"/>
    <s v="film &amp; video"/>
    <x v="4"/>
    <x v="241"/>
    <d v="2014-12-21T11:45:04"/>
    <s v="TRUE"/>
    <n v="1"/>
    <n v="1"/>
    <n v="1"/>
    <x v="127"/>
    <n v="4100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n v="113.46153846153845"/>
    <n v="73.019801980198025"/>
    <s v="film &amp; video"/>
    <x v="4"/>
    <x v="242"/>
    <d v="2011-12-20T06:49:50"/>
    <s v="TRUE"/>
    <n v="1"/>
    <n v="1"/>
    <n v="1"/>
    <x v="128"/>
    <n v="147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n v="102.592"/>
    <n v="78.195121951219505"/>
    <s v="film &amp; video"/>
    <x v="4"/>
    <x v="243"/>
    <d v="2014-02-21T20:08:24"/>
    <s v="TRUE"/>
    <n v="1"/>
    <n v="1"/>
    <n v="1"/>
    <x v="73"/>
    <n v="25648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n v="113.75714285714287"/>
    <n v="47.398809523809526"/>
    <s v="film &amp; video"/>
    <x v="4"/>
    <x v="244"/>
    <d v="2010-03-16T02:06:00"/>
    <s v="TRUE"/>
    <n v="1"/>
    <n v="1"/>
    <n v="1"/>
    <x v="8"/>
    <n v="3981.5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n v="103.71999999999998"/>
    <n v="54.020833333333336"/>
    <s v="film &amp; video"/>
    <x v="4"/>
    <x v="245"/>
    <d v="2012-08-15T20:16:25"/>
    <s v="TRUE"/>
    <n v="1"/>
    <n v="1"/>
    <n v="1"/>
    <x v="11"/>
    <n v="5186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n v="305.46000000000004"/>
    <n v="68.488789237668158"/>
    <s v="film &amp; video"/>
    <x v="4"/>
    <x v="246"/>
    <d v="2010-12-18T04:43:25"/>
    <s v="TRUE"/>
    <n v="1"/>
    <n v="1"/>
    <n v="1"/>
    <x v="11"/>
    <n v="15273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n v="134.1"/>
    <n v="108.14516129032258"/>
    <s v="film &amp; video"/>
    <x v="4"/>
    <x v="247"/>
    <d v="2010-10-15T22:39:00"/>
    <s v="TRUE"/>
    <n v="1"/>
    <n v="1"/>
    <n v="1"/>
    <x v="11"/>
    <n v="6705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n v="101.33294117647058"/>
    <n v="589.95205479452056"/>
    <s v="film &amp; video"/>
    <x v="4"/>
    <x v="248"/>
    <d v="2012-01-07T13:35:09"/>
    <s v="TRUE"/>
    <n v="1"/>
    <n v="1"/>
    <n v="1"/>
    <x v="129"/>
    <n v="86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n v="112.92"/>
    <n v="48.051063829787232"/>
    <s v="film &amp; video"/>
    <x v="4"/>
    <x v="249"/>
    <d v="2010-08-22T12:40:00"/>
    <s v="TRUE"/>
    <n v="1"/>
    <n v="1"/>
    <n v="1"/>
    <x v="3"/>
    <n v="11292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n v="105.58333333333334"/>
    <n v="72.482837528604122"/>
    <s v="film &amp; video"/>
    <x v="4"/>
    <x v="250"/>
    <d v="2013-06-06T08:34:51"/>
    <s v="TRUE"/>
    <n v="1"/>
    <n v="1"/>
    <n v="1"/>
    <x v="12"/>
    <n v="31675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n v="125.57142857142858"/>
    <n v="57.077922077922075"/>
    <s v="film &amp; video"/>
    <x v="4"/>
    <x v="251"/>
    <d v="2012-05-16T14:00:00"/>
    <s v="TRUE"/>
    <n v="1"/>
    <n v="1"/>
    <n v="1"/>
    <x v="8"/>
    <n v="439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n v="184.56"/>
    <n v="85.444444444444443"/>
    <s v="film &amp; video"/>
    <x v="4"/>
    <x v="252"/>
    <d v="2010-05-31T22:59:00"/>
    <s v="TRUE"/>
    <n v="1"/>
    <n v="1"/>
    <n v="1"/>
    <x v="11"/>
    <n v="922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n v="100.73333333333335"/>
    <n v="215.85714285714286"/>
    <s v="film &amp; video"/>
    <x v="4"/>
    <x v="253"/>
    <d v="2012-02-15T10:37:15"/>
    <s v="TRUE"/>
    <n v="1"/>
    <n v="1"/>
    <n v="1"/>
    <x v="61"/>
    <n v="1511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n v="116.94725"/>
    <n v="89.38643312101911"/>
    <s v="film &amp; video"/>
    <x v="4"/>
    <x v="254"/>
    <d v="2015-10-16T21:00:00"/>
    <s v="TRUE"/>
    <n v="1"/>
    <n v="1"/>
    <n v="1"/>
    <x v="130"/>
    <n v="28067.3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n v="106.73325"/>
    <n v="45.418404255319146"/>
    <s v="film &amp; video"/>
    <x v="4"/>
    <x v="255"/>
    <d v="2011-03-16T06:38:02"/>
    <s v="TRUE"/>
    <n v="1"/>
    <n v="1"/>
    <n v="1"/>
    <x v="6"/>
    <n v="8538.6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n v="139.1"/>
    <n v="65.756363636363631"/>
    <s v="film &amp; video"/>
    <x v="4"/>
    <x v="256"/>
    <d v="2013-03-16T13:27:47"/>
    <s v="TRUE"/>
    <n v="1"/>
    <n v="1"/>
    <n v="1"/>
    <x v="128"/>
    <n v="1808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n v="106.72648571428572"/>
    <n v="66.70405357142856"/>
    <s v="film &amp; video"/>
    <x v="4"/>
    <x v="257"/>
    <d v="2016-05-19T10:02:42"/>
    <s v="TRUE"/>
    <n v="1"/>
    <n v="1"/>
    <n v="1"/>
    <x v="21"/>
    <n v="37354.26999999999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n v="191.14"/>
    <n v="83.345930232558146"/>
    <s v="film &amp; video"/>
    <x v="4"/>
    <x v="258"/>
    <d v="2011-06-17T20:14:26"/>
    <s v="TRUE"/>
    <n v="1"/>
    <n v="1"/>
    <n v="1"/>
    <x v="12"/>
    <n v="57342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n v="131.93789333333334"/>
    <n v="105.04609341825902"/>
    <s v="film &amp; video"/>
    <x v="4"/>
    <x v="259"/>
    <d v="2015-04-08T12:42:49"/>
    <s v="TRUE"/>
    <n v="1"/>
    <n v="1"/>
    <n v="1"/>
    <x v="131"/>
    <n v="98953.42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n v="106.4"/>
    <n v="120.90909090909091"/>
    <s v="film &amp; video"/>
    <x v="4"/>
    <x v="260"/>
    <d v="2010-07-17T04:59:00"/>
    <s v="TRUE"/>
    <n v="1"/>
    <n v="1"/>
    <n v="1"/>
    <x v="3"/>
    <n v="1064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n v="107.4"/>
    <n v="97.63636363636364"/>
    <s v="film &amp; video"/>
    <x v="4"/>
    <x v="261"/>
    <d v="2012-06-07T09:55:00"/>
    <s v="TRUE"/>
    <n v="1"/>
    <n v="1"/>
    <n v="1"/>
    <x v="44"/>
    <n v="2148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n v="240"/>
    <n v="41.379310344827587"/>
    <s v="film &amp; video"/>
    <x v="4"/>
    <x v="262"/>
    <d v="2011-02-26T00:57:08"/>
    <s v="TRUE"/>
    <n v="1"/>
    <n v="1"/>
    <n v="1"/>
    <x v="34"/>
    <n v="600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n v="118.08108"/>
    <n v="30.654485981308412"/>
    <s v="film &amp; video"/>
    <x v="4"/>
    <x v="263"/>
    <d v="2012-09-27T17:54:54"/>
    <s v="TRUE"/>
    <n v="1"/>
    <n v="1"/>
    <n v="1"/>
    <x v="73"/>
    <n v="29520.27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n v="118.19999999999999"/>
    <n v="64.945054945054949"/>
    <s v="film &amp; video"/>
    <x v="4"/>
    <x v="264"/>
    <d v="2012-05-11T09:53:15"/>
    <s v="TRUE"/>
    <n v="1"/>
    <n v="1"/>
    <n v="1"/>
    <x v="11"/>
    <n v="591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n v="111.1"/>
    <n v="95.775862068965523"/>
    <s v="film &amp; video"/>
    <x v="4"/>
    <x v="265"/>
    <d v="2010-05-10T15:16:00"/>
    <s v="TRUE"/>
    <n v="1"/>
    <n v="1"/>
    <n v="1"/>
    <x v="11"/>
    <n v="555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n v="145.5"/>
    <n v="40.416666666666664"/>
    <s v="film &amp; video"/>
    <x v="4"/>
    <x v="266"/>
    <d v="2010-04-22T22:51:00"/>
    <s v="TRUE"/>
    <n v="1"/>
    <n v="1"/>
    <n v="1"/>
    <x v="31"/>
    <n v="1455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n v="131.62883248730967"/>
    <n v="78.578424242424248"/>
    <s v="film &amp; video"/>
    <x v="4"/>
    <x v="267"/>
    <d v="2014-06-25T05:51:39"/>
    <s v="TRUE"/>
    <n v="1"/>
    <n v="1"/>
    <n v="1.28"/>
    <x v="132"/>
    <n v="16595.763200000001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n v="111.4"/>
    <n v="50.18018018018018"/>
    <s v="film &amp; video"/>
    <x v="4"/>
    <x v="268"/>
    <d v="2011-11-06T23:39:38"/>
    <s v="TRUE"/>
    <n v="1"/>
    <n v="1"/>
    <n v="1"/>
    <x v="11"/>
    <n v="557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n v="147.23376999999999"/>
    <n v="92.251735588972423"/>
    <s v="film &amp; video"/>
    <x v="4"/>
    <x v="269"/>
    <d v="2017-02-21T23:43:42"/>
    <s v="TRUE"/>
    <n v="1"/>
    <n v="1"/>
    <n v="0.72"/>
    <x v="133"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n v="152.60869565217391"/>
    <n v="57.540983606557376"/>
    <s v="film &amp; video"/>
    <x v="4"/>
    <x v="270"/>
    <d v="2011-05-24T23:00:00"/>
    <s v="TRUE"/>
    <n v="1"/>
    <n v="1"/>
    <n v="1"/>
    <x v="134"/>
    <n v="351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n v="104.67999999999999"/>
    <n v="109.42160278745645"/>
    <s v="film &amp; video"/>
    <x v="4"/>
    <x v="271"/>
    <d v="2014-01-02T03:00:00"/>
    <s v="TRUE"/>
    <n v="1"/>
    <n v="1"/>
    <n v="1"/>
    <x v="12"/>
    <n v="3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n v="177.43366666666668"/>
    <n v="81.892461538461546"/>
    <s v="film &amp; video"/>
    <x v="4"/>
    <x v="272"/>
    <d v="2010-04-28T13:49:00"/>
    <s v="TRUE"/>
    <n v="1"/>
    <n v="1"/>
    <n v="1"/>
    <x v="10"/>
    <n v="5323.0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n v="107.7758"/>
    <n v="45.667711864406776"/>
    <s v="film &amp; video"/>
    <x v="4"/>
    <x v="273"/>
    <d v="2011-07-03T06:57:46"/>
    <s v="TRUE"/>
    <n v="1"/>
    <n v="1"/>
    <n v="1"/>
    <x v="11"/>
    <n v="5388.79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n v="156"/>
    <n v="55.221238938053098"/>
    <s v="film &amp; video"/>
    <x v="4"/>
    <x v="274"/>
    <d v="2012-04-05T01:59:00"/>
    <s v="TRUE"/>
    <n v="1"/>
    <n v="1"/>
    <n v="1"/>
    <x v="26"/>
    <n v="624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n v="108.395"/>
    <n v="65.298192771084331"/>
    <s v="film &amp; video"/>
    <x v="4"/>
    <x v="275"/>
    <d v="2012-11-09T20:46:06"/>
    <s v="TRUE"/>
    <n v="1"/>
    <n v="1"/>
    <n v="1"/>
    <x v="44"/>
    <n v="21679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n v="147.6"/>
    <n v="95.225806451612897"/>
    <s v="film &amp; video"/>
    <x v="4"/>
    <x v="276"/>
    <d v="2012-04-27T19:57:54"/>
    <s v="TRUE"/>
    <n v="1"/>
    <n v="1"/>
    <n v="1"/>
    <x v="26"/>
    <n v="590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n v="110.38153846153847"/>
    <n v="75.444794952681391"/>
    <s v="film &amp; video"/>
    <x v="4"/>
    <x v="277"/>
    <d v="2015-05-23T16:23:39"/>
    <s v="TRUE"/>
    <n v="1"/>
    <n v="1"/>
    <n v="1"/>
    <x v="135"/>
    <n v="71748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n v="150.34814814814814"/>
    <n v="97.816867469879512"/>
    <s v="film &amp; video"/>
    <x v="4"/>
    <x v="278"/>
    <d v="2012-10-11T19:58:59"/>
    <s v="TRUE"/>
    <n v="1"/>
    <n v="1"/>
    <n v="1"/>
    <x v="136"/>
    <n v="4059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n v="157.31829411764707"/>
    <n v="87.685606557377056"/>
    <s v="film &amp; video"/>
    <x v="4"/>
    <x v="279"/>
    <d v="2017-02-26T21:01:00"/>
    <s v="TRUE"/>
    <n v="1"/>
    <n v="1"/>
    <n v="1"/>
    <x v="137"/>
    <n v="26744.1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n v="156.14400000000001"/>
    <n v="54.748948106591868"/>
    <s v="film &amp; video"/>
    <x v="4"/>
    <x v="280"/>
    <d v="2014-05-30T09:10:35"/>
    <s v="TRUE"/>
    <n v="1"/>
    <n v="1"/>
    <n v="1"/>
    <x v="131"/>
    <n v="11710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n v="120.58763636363636"/>
    <n v="83.953417721518989"/>
    <s v="film &amp; video"/>
    <x v="4"/>
    <x v="281"/>
    <d v="2009-08-10T14:26:00"/>
    <s v="TRUE"/>
    <n v="1"/>
    <n v="1"/>
    <n v="1"/>
    <x v="138"/>
    <n v="6632.32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n v="101.18888888888888"/>
    <n v="254.38547486033519"/>
    <s v="film &amp; video"/>
    <x v="4"/>
    <x v="282"/>
    <d v="2010-02-22T17:00:00"/>
    <s v="TRUE"/>
    <n v="1"/>
    <n v="1"/>
    <n v="1"/>
    <x v="139"/>
    <n v="4553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n v="114.27249999999999"/>
    <n v="101.8269801980198"/>
    <s v="film &amp; video"/>
    <x v="4"/>
    <x v="283"/>
    <d v="2011-05-31T23:59:00"/>
    <s v="TRUE"/>
    <n v="1"/>
    <n v="1"/>
    <n v="1"/>
    <x v="140"/>
    <n v="20569.05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n v="104.62615"/>
    <n v="55.066394736842106"/>
    <s v="film &amp; video"/>
    <x v="4"/>
    <x v="284"/>
    <d v="2012-01-21T12:43:00"/>
    <s v="TRUE"/>
    <n v="1"/>
    <n v="1"/>
    <n v="1"/>
    <x v="141"/>
    <n v="41850.4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n v="228.82507142857142"/>
    <n v="56.901438721136763"/>
    <s v="film &amp; video"/>
    <x v="4"/>
    <x v="285"/>
    <d v="2013-09-19T13:08:48"/>
    <s v="TRUE"/>
    <n v="1"/>
    <n v="1"/>
    <n v="1"/>
    <x v="36"/>
    <n v="32035.51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n v="109.15333333333332"/>
    <n v="121.28148148148148"/>
    <s v="film &amp; video"/>
    <x v="4"/>
    <x v="286"/>
    <d v="2013-03-25T13:35:24"/>
    <s v="TRUE"/>
    <n v="1"/>
    <n v="1"/>
    <n v="1"/>
    <x v="43"/>
    <n v="16373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n v="176.29999999999998"/>
    <n v="91.189655172413794"/>
    <s v="film &amp; video"/>
    <x v="4"/>
    <x v="287"/>
    <d v="2012-11-01T23:00:00"/>
    <s v="TRUE"/>
    <n v="1"/>
    <n v="1"/>
    <n v="1"/>
    <x v="43"/>
    <n v="2644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n v="103.21061999999999"/>
    <n v="115.44812080536913"/>
    <s v="film &amp; video"/>
    <x v="4"/>
    <x v="288"/>
    <d v="2012-06-25T23:03:13"/>
    <s v="TRUE"/>
    <n v="1"/>
    <n v="1"/>
    <n v="1"/>
    <x v="83"/>
    <n v="51605.31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n v="104.82000000000001"/>
    <n v="67.771551724137936"/>
    <s v="film &amp; video"/>
    <x v="4"/>
    <x v="289"/>
    <d v="2013-11-02T05:57:14"/>
    <s v="TRUE"/>
    <n v="1"/>
    <n v="1"/>
    <n v="1.28"/>
    <x v="142"/>
    <n v="20125.43999999999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n v="106.68444444444445"/>
    <n v="28.576190476190476"/>
    <s v="film &amp; video"/>
    <x v="4"/>
    <x v="290"/>
    <d v="2011-02-02T02:59:00"/>
    <s v="TRUE"/>
    <n v="1"/>
    <n v="1"/>
    <n v="1"/>
    <x v="67"/>
    <n v="4800.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n v="120.02"/>
    <n v="46.8828125"/>
    <s v="film &amp; video"/>
    <x v="4"/>
    <x v="291"/>
    <d v="2013-04-30T19:01:00"/>
    <s v="TRUE"/>
    <n v="1"/>
    <n v="1"/>
    <n v="1"/>
    <x v="11"/>
    <n v="600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n v="101.50693333333334"/>
    <n v="154.42231237322514"/>
    <s v="film &amp; video"/>
    <x v="4"/>
    <x v="292"/>
    <d v="2011-10-28T22:59:00"/>
    <s v="TRUE"/>
    <n v="1"/>
    <n v="1"/>
    <n v="1"/>
    <x v="131"/>
    <n v="76130.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n v="101.38461538461539"/>
    <n v="201.22137404580153"/>
    <s v="film &amp; video"/>
    <x v="4"/>
    <x v="293"/>
    <d v="2014-04-20T11:01:54"/>
    <s v="TRUE"/>
    <n v="1"/>
    <n v="1"/>
    <n v="1"/>
    <x v="125"/>
    <n v="2636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n v="100"/>
    <n v="100"/>
    <s v="film &amp; video"/>
    <x v="4"/>
    <x v="294"/>
    <d v="2010-07-19T11:00:00"/>
    <s v="TRUE"/>
    <n v="1"/>
    <n v="1"/>
    <n v="1"/>
    <x v="11"/>
    <n v="50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n v="133.10911999999999"/>
    <n v="100.08204511278196"/>
    <s v="film &amp; video"/>
    <x v="4"/>
    <x v="295"/>
    <d v="2013-10-31T19:00:00"/>
    <s v="TRUE"/>
    <n v="1"/>
    <n v="1"/>
    <n v="1"/>
    <x v="83"/>
    <n v="66554.55999999999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n v="118.72620000000001"/>
    <n v="230.08953488372092"/>
    <s v="film &amp; video"/>
    <x v="4"/>
    <x v="296"/>
    <d v="2012-09-07T06:24:43"/>
    <s v="TRUE"/>
    <n v="1"/>
    <n v="1"/>
    <n v="1"/>
    <x v="73"/>
    <n v="29681.5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n v="100.64"/>
    <n v="141.74647887323943"/>
    <s v="film &amp; video"/>
    <x v="4"/>
    <x v="297"/>
    <d v="2015-04-30T22:59:00"/>
    <s v="TRUE"/>
    <n v="1"/>
    <n v="1"/>
    <n v="1"/>
    <x v="44"/>
    <n v="20128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n v="108.93241269841269"/>
    <n v="56.344351395730705"/>
    <s v="film &amp; video"/>
    <x v="4"/>
    <x v="298"/>
    <d v="2014-05-09T16:00:00"/>
    <s v="TRUE"/>
    <n v="1"/>
    <n v="1"/>
    <n v="1"/>
    <x v="143"/>
    <n v="137254.8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n v="178.95250000000001"/>
    <n v="73.341188524590166"/>
    <s v="film &amp; video"/>
    <x v="4"/>
    <x v="299"/>
    <d v="2010-11-17T01:24:20"/>
    <s v="TRUE"/>
    <n v="1"/>
    <n v="1"/>
    <n v="1"/>
    <x v="3"/>
    <n v="17895.25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n v="101.72264"/>
    <n v="85.337785234899329"/>
    <s v="film &amp; video"/>
    <x v="4"/>
    <x v="300"/>
    <d v="2011-04-24T18:02:18"/>
    <s v="TRUE"/>
    <n v="1"/>
    <n v="1"/>
    <n v="1"/>
    <x v="73"/>
    <n v="25430.6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n v="118.73499999999999"/>
    <n v="61.496215139442228"/>
    <s v="film &amp; video"/>
    <x v="4"/>
    <x v="301"/>
    <d v="2013-03-19T11:42:15"/>
    <s v="TRUE"/>
    <n v="1"/>
    <n v="1"/>
    <n v="1"/>
    <x v="128"/>
    <n v="15435.5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n v="100.46"/>
    <n v="93.018518518518519"/>
    <s v="film &amp; video"/>
    <x v="4"/>
    <x v="302"/>
    <d v="2012-02-24T15:33:58"/>
    <s v="TRUE"/>
    <n v="1"/>
    <n v="1"/>
    <n v="1"/>
    <x v="3"/>
    <n v="10046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n v="137.46666666666667"/>
    <n v="50.292682926829265"/>
    <s v="film &amp; video"/>
    <x v="4"/>
    <x v="303"/>
    <d v="2012-06-01T20:42:26"/>
    <s v="TRUE"/>
    <n v="1"/>
    <n v="1"/>
    <n v="1"/>
    <x v="10"/>
    <n v="412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n v="231.64705882352939"/>
    <n v="106.43243243243244"/>
    <s v="film &amp; video"/>
    <x v="4"/>
    <x v="304"/>
    <d v="2012-08-31T21:00:00"/>
    <s v="TRUE"/>
    <n v="1"/>
    <n v="1"/>
    <n v="1"/>
    <x v="144"/>
    <n v="7876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n v="130.33333333333331"/>
    <n v="51.719576719576722"/>
    <s v="film &amp; video"/>
    <x v="4"/>
    <x v="305"/>
    <d v="2012-03-10T10:07:29"/>
    <s v="TRUE"/>
    <n v="1"/>
    <n v="1"/>
    <n v="1"/>
    <x v="63"/>
    <n v="977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n v="292.89999999999998"/>
    <n v="36.612499999999997"/>
    <s v="film &amp; video"/>
    <x v="4"/>
    <x v="306"/>
    <d v="2013-03-20T14:05:33"/>
    <s v="TRUE"/>
    <n v="1"/>
    <n v="1"/>
    <n v="1"/>
    <x v="31"/>
    <n v="2929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x v="4"/>
    <n v="111.31818181818183"/>
    <n v="42.517361111111114"/>
    <s v="film &amp; video"/>
    <x v="4"/>
    <x v="307"/>
    <d v="2013-02-07T17:40:01"/>
    <s v="TRUE"/>
    <n v="1"/>
    <n v="1"/>
    <n v="1"/>
    <x v="33"/>
    <n v="2449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n v="105.56666666666668"/>
    <n v="62.712871287128714"/>
    <s v="film &amp; video"/>
    <x v="4"/>
    <x v="308"/>
    <d v="2011-03-10T11:40:10"/>
    <s v="TRUE"/>
    <n v="1"/>
    <n v="1"/>
    <n v="1"/>
    <x v="15"/>
    <n v="1266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n v="118.94444444444446"/>
    <n v="89.957983193277315"/>
    <s v="film &amp; video"/>
    <x v="4"/>
    <x v="309"/>
    <d v="2012-09-03T13:02:14"/>
    <s v="TRUE"/>
    <n v="1"/>
    <n v="1"/>
    <n v="1"/>
    <x v="140"/>
    <n v="2141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n v="104.129"/>
    <n v="28.924722222222222"/>
    <s v="film &amp; video"/>
    <x v="4"/>
    <x v="310"/>
    <d v="2011-10-19T21:00:00"/>
    <s v="TRUE"/>
    <n v="1"/>
    <n v="1"/>
    <n v="1"/>
    <x v="31"/>
    <n v="1041.29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n v="104.10165000000001"/>
    <n v="138.8022"/>
    <s v="film &amp; video"/>
    <x v="4"/>
    <x v="311"/>
    <d v="2012-01-01T02:59:00"/>
    <s v="TRUE"/>
    <n v="1"/>
    <n v="1"/>
    <n v="1"/>
    <x v="44"/>
    <n v="20820.33000000000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n v="111.87499999999999"/>
    <n v="61.301369863013697"/>
    <s v="film &amp; video"/>
    <x v="4"/>
    <x v="312"/>
    <d v="2013-04-14T16:03:52"/>
    <s v="TRUE"/>
    <n v="1"/>
    <n v="1"/>
    <n v="1"/>
    <x v="6"/>
    <n v="895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n v="104.73529411764706"/>
    <n v="80.202702702702709"/>
    <s v="film &amp; video"/>
    <x v="4"/>
    <x v="313"/>
    <d v="2010-08-11T10:59:00"/>
    <s v="TRUE"/>
    <n v="1"/>
    <n v="1"/>
    <n v="1"/>
    <x v="137"/>
    <n v="17805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n v="385.15000000000003"/>
    <n v="32.095833333333331"/>
    <s v="film &amp; video"/>
    <x v="4"/>
    <x v="314"/>
    <d v="2013-03-01T14:59:48"/>
    <s v="TRUE"/>
    <n v="1"/>
    <n v="1"/>
    <n v="1"/>
    <x v="31"/>
    <n v="3851.5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n v="101.248"/>
    <n v="200.88888888888889"/>
    <s v="film &amp; video"/>
    <x v="4"/>
    <x v="315"/>
    <d v="2012-08-22T13:32:14"/>
    <s v="TRUE"/>
    <n v="1"/>
    <n v="1"/>
    <n v="1"/>
    <x v="73"/>
    <n v="2531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n v="113.77333333333333"/>
    <n v="108.01265822784811"/>
    <s v="film &amp; video"/>
    <x v="4"/>
    <x v="316"/>
    <d v="2014-12-10T23:59:00"/>
    <s v="TRUE"/>
    <n v="1"/>
    <n v="1"/>
    <n v="0.76"/>
    <x v="145"/>
    <n v="12970.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n v="100.80333333333333"/>
    <n v="95.699367088607602"/>
    <s v="film &amp; video"/>
    <x v="4"/>
    <x v="317"/>
    <d v="2013-12-11T11:14:43"/>
    <s v="TRUE"/>
    <n v="1"/>
    <n v="1"/>
    <n v="1"/>
    <x v="12"/>
    <n v="30241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n v="283.32"/>
    <n v="49.880281690140848"/>
    <s v="film &amp; video"/>
    <x v="4"/>
    <x v="318"/>
    <d v="2013-03-26T18:55:51"/>
    <s v="TRUE"/>
    <n v="1"/>
    <n v="1"/>
    <n v="1"/>
    <x v="11"/>
    <n v="14166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n v="112.68"/>
    <n v="110.47058823529412"/>
    <s v="film &amp; video"/>
    <x v="4"/>
    <x v="319"/>
    <d v="2010-02-02T02:59:00"/>
    <s v="TRUE"/>
    <n v="1"/>
    <n v="1"/>
    <n v="1"/>
    <x v="11"/>
    <n v="563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n v="106.58000000000001"/>
    <n v="134.91139240506328"/>
    <s v="film &amp; video"/>
    <x v="4"/>
    <x v="320"/>
    <d v="2015-12-22T18:00:00"/>
    <s v="TRUE"/>
    <n v="1"/>
    <n v="1"/>
    <n v="1.28"/>
    <x v="98"/>
    <n v="27284.4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n v="102.66285714285715"/>
    <n v="106.62314540059347"/>
    <s v="film &amp; video"/>
    <x v="4"/>
    <x v="321"/>
    <d v="2016-11-08T06:43:06"/>
    <s v="TRUE"/>
    <n v="1"/>
    <n v="1"/>
    <n v="1.1299999999999999"/>
    <x v="146"/>
    <n v="40603.15999999999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n v="107.91200000000001"/>
    <n v="145.04301075268816"/>
    <s v="film &amp; video"/>
    <x v="4"/>
    <x v="322"/>
    <d v="2016-05-13T08:40:48"/>
    <s v="TRUE"/>
    <n v="1"/>
    <n v="1"/>
    <n v="1"/>
    <x v="73"/>
    <n v="2697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n v="123.07407407407408"/>
    <n v="114.58620689655173"/>
    <s v="film &amp; video"/>
    <x v="4"/>
    <x v="323"/>
    <d v="2016-12-21T02:59:00"/>
    <s v="TRUE"/>
    <n v="1"/>
    <n v="1"/>
    <n v="1"/>
    <x v="147"/>
    <n v="664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n v="101.6"/>
    <n v="105.3170731707317"/>
    <s v="film &amp; video"/>
    <x v="4"/>
    <x v="324"/>
    <d v="2015-08-01T10:01:48"/>
    <s v="TRUE"/>
    <n v="1"/>
    <n v="1"/>
    <n v="1"/>
    <x v="0"/>
    <n v="8636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n v="104.396"/>
    <n v="70.921195652173907"/>
    <s v="film &amp; video"/>
    <x v="4"/>
    <x v="325"/>
    <d v="2016-12-19T23:30:33"/>
    <s v="TRUE"/>
    <n v="1"/>
    <n v="1"/>
    <n v="1"/>
    <x v="83"/>
    <n v="52198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n v="112.92973333333333"/>
    <n v="147.17167680278018"/>
    <s v="film &amp; video"/>
    <x v="4"/>
    <x v="326"/>
    <d v="2017-03-14T17:57:00"/>
    <s v="TRUE"/>
    <n v="1"/>
    <n v="1"/>
    <n v="1"/>
    <x v="78"/>
    <n v="169394.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n v="136.4"/>
    <n v="160.47058823529412"/>
    <s v="film &amp; video"/>
    <x v="4"/>
    <x v="327"/>
    <d v="2015-03-22T03:00:00"/>
    <s v="TRUE"/>
    <n v="1"/>
    <n v="1"/>
    <n v="1"/>
    <x v="26"/>
    <n v="5456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n v="103.61439999999999"/>
    <n v="156.04578313253012"/>
    <s v="film &amp; video"/>
    <x v="4"/>
    <x v="328"/>
    <d v="2015-10-31T23:00:00"/>
    <s v="TRUE"/>
    <n v="1"/>
    <n v="1"/>
    <n v="1"/>
    <x v="131"/>
    <n v="77710.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n v="105.5"/>
    <n v="63.17365269461078"/>
    <s v="film &amp; video"/>
    <x v="4"/>
    <x v="329"/>
    <d v="2015-11-06T23:00:00"/>
    <s v="TRUE"/>
    <n v="1"/>
    <n v="1"/>
    <n v="1"/>
    <x v="3"/>
    <n v="1055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n v="101.82857142857142"/>
    <n v="104.82352941176471"/>
    <s v="film &amp; video"/>
    <x v="4"/>
    <x v="330"/>
    <d v="2013-05-16T22:59:00"/>
    <s v="TRUE"/>
    <n v="1"/>
    <n v="1"/>
    <n v="1"/>
    <x v="21"/>
    <n v="3564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n v="106.60499999999999"/>
    <n v="97.356164383561648"/>
    <s v="film &amp; video"/>
    <x v="4"/>
    <x v="331"/>
    <d v="2016-06-17T08:57:14"/>
    <s v="TRUE"/>
    <n v="1"/>
    <n v="1"/>
    <n v="1"/>
    <x v="141"/>
    <n v="4264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n v="113.015"/>
    <n v="203.63063063063063"/>
    <s v="film &amp; video"/>
    <x v="4"/>
    <x v="332"/>
    <d v="2015-10-28T03:00:00"/>
    <s v="TRUE"/>
    <n v="1"/>
    <n v="1"/>
    <n v="1"/>
    <x v="74"/>
    <n v="113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n v="125.22750000000001"/>
    <n v="188.31203007518798"/>
    <s v="film &amp; video"/>
    <x v="4"/>
    <x v="333"/>
    <d v="2016-04-07T09:16:31"/>
    <s v="TRUE"/>
    <n v="1"/>
    <n v="1"/>
    <n v="1"/>
    <x v="141"/>
    <n v="500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n v="101.19"/>
    <n v="146.65217391304347"/>
    <s v="film &amp; video"/>
    <x v="4"/>
    <x v="334"/>
    <d v="2015-05-15T14:00:00"/>
    <s v="TRUE"/>
    <n v="1"/>
    <n v="1"/>
    <n v="1"/>
    <x v="3"/>
    <n v="10119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n v="102.76470588235294"/>
    <n v="109.1875"/>
    <s v="film &amp; video"/>
    <x v="4"/>
    <x v="335"/>
    <d v="2015-05-08T17:00:00"/>
    <s v="TRUE"/>
    <n v="1"/>
    <n v="1"/>
    <n v="1"/>
    <x v="0"/>
    <n v="87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n v="116.83911999999998"/>
    <n v="59.249046653144013"/>
    <s v="film &amp; video"/>
    <x v="4"/>
    <x v="336"/>
    <d v="2015-11-13T10:18:38"/>
    <s v="TRUE"/>
    <n v="1"/>
    <n v="1"/>
    <n v="1"/>
    <x v="73"/>
    <n v="29209.7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n v="101.16833333333335"/>
    <n v="97.904838709677421"/>
    <s v="film &amp; video"/>
    <x v="4"/>
    <x v="337"/>
    <d v="2015-03-13T21:05:08"/>
    <s v="TRUE"/>
    <n v="1"/>
    <n v="1"/>
    <n v="1"/>
    <x v="10"/>
    <n v="3035.0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n v="110.13360000000002"/>
    <n v="70.000169491525426"/>
    <s v="film &amp; video"/>
    <x v="4"/>
    <x v="338"/>
    <d v="2016-09-02T20:00:00"/>
    <s v="TRUE"/>
    <n v="1"/>
    <n v="1"/>
    <n v="1"/>
    <x v="43"/>
    <n v="16520.0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n v="108.08333333333333"/>
    <n v="72.865168539325836"/>
    <s v="film &amp; video"/>
    <x v="4"/>
    <x v="339"/>
    <d v="2015-04-29T13:14:28"/>
    <s v="TRUE"/>
    <n v="1"/>
    <n v="1"/>
    <n v="1"/>
    <x v="32"/>
    <n v="648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n v="125.02285714285715"/>
    <n v="146.34782608695653"/>
    <s v="film &amp; video"/>
    <x v="4"/>
    <x v="340"/>
    <d v="2017-03-08T16:00:00"/>
    <s v="TRUE"/>
    <n v="1"/>
    <n v="1"/>
    <n v="1"/>
    <x v="21"/>
    <n v="43758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n v="106.71428571428572"/>
    <n v="67.909090909090907"/>
    <s v="film &amp; video"/>
    <x v="4"/>
    <x v="341"/>
    <d v="2014-09-30T22:59:00"/>
    <s v="TRUE"/>
    <n v="1"/>
    <n v="1"/>
    <n v="1"/>
    <x v="8"/>
    <n v="3735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n v="100.36639999999998"/>
    <n v="169.85083076923075"/>
    <s v="film &amp; video"/>
    <x v="4"/>
    <x v="342"/>
    <d v="2016-04-29T13:44:25"/>
    <s v="TRUE"/>
    <n v="1"/>
    <n v="1"/>
    <n v="1"/>
    <x v="71"/>
    <n v="55201.5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n v="102.02863333333335"/>
    <n v="58.413339694656486"/>
    <s v="film &amp; video"/>
    <x v="4"/>
    <x v="343"/>
    <d v="2014-11-13T22:00:00"/>
    <s v="TRUE"/>
    <n v="1"/>
    <n v="1"/>
    <n v="1"/>
    <x v="12"/>
    <n v="30608.59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n v="102.08358208955224"/>
    <n v="119.99298245614035"/>
    <s v="film &amp; video"/>
    <x v="4"/>
    <x v="344"/>
    <d v="2015-05-31T21:20:00"/>
    <s v="TRUE"/>
    <n v="1"/>
    <n v="1"/>
    <n v="1"/>
    <x v="148"/>
    <n v="34198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n v="123.27586206896552"/>
    <n v="99.860335195530723"/>
    <s v="film &amp; video"/>
    <x v="4"/>
    <x v="345"/>
    <d v="2015-05-20T17:39:50"/>
    <s v="TRUE"/>
    <n v="1"/>
    <n v="1"/>
    <n v="1"/>
    <x v="149"/>
    <n v="1787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n v="170.28880000000001"/>
    <n v="90.579148936170213"/>
    <s v="film &amp; video"/>
    <x v="4"/>
    <x v="346"/>
    <d v="2015-10-14T07:00:21"/>
    <s v="TRUE"/>
    <n v="1"/>
    <n v="1"/>
    <n v="1"/>
    <x v="3"/>
    <n v="17028.8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n v="111.59049999999999"/>
    <n v="117.77361477572559"/>
    <s v="film &amp; video"/>
    <x v="4"/>
    <x v="347"/>
    <d v="2015-11-14T07:53:29"/>
    <s v="TRUE"/>
    <n v="1"/>
    <n v="1"/>
    <n v="1"/>
    <x v="141"/>
    <n v="44636.2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n v="103"/>
    <n v="86.554621848739501"/>
    <s v="film &amp; video"/>
    <x v="4"/>
    <x v="348"/>
    <d v="2015-08-21T09:05:16"/>
    <s v="TRUE"/>
    <n v="1"/>
    <n v="1"/>
    <n v="1"/>
    <x v="3"/>
    <n v="1030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n v="106.63570159857905"/>
    <n v="71.899281437125751"/>
    <s v="film &amp; video"/>
    <x v="4"/>
    <x v="349"/>
    <d v="2017-02-24T06:58:28"/>
    <s v="TRUE"/>
    <n v="1"/>
    <n v="1"/>
    <n v="1"/>
    <x v="150"/>
    <n v="12007.1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n v="114.75999999999999"/>
    <n v="129.81900452488688"/>
    <s v="film &amp; video"/>
    <x v="4"/>
    <x v="350"/>
    <d v="2016-09-10T22:59:00"/>
    <s v="TRUE"/>
    <n v="1"/>
    <n v="1"/>
    <n v="1"/>
    <x v="73"/>
    <n v="2869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n v="127.34117647058822"/>
    <n v="44.912863070539416"/>
    <s v="film &amp; video"/>
    <x v="4"/>
    <x v="351"/>
    <d v="2016-04-07T17:09:14"/>
    <s v="TRUE"/>
    <n v="1"/>
    <n v="1"/>
    <n v="1.1299999999999999"/>
    <x v="151"/>
    <n v="48924.47999999999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n v="116.56"/>
    <n v="40.755244755244753"/>
    <s v="film &amp; video"/>
    <x v="4"/>
    <x v="352"/>
    <d v="2014-10-07T23:01:08"/>
    <s v="TRUE"/>
    <n v="1"/>
    <n v="1"/>
    <n v="1"/>
    <x v="3"/>
    <n v="11656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n v="108.61819426615318"/>
    <n v="103.52394779771615"/>
    <s v="film &amp; video"/>
    <x v="4"/>
    <x v="353"/>
    <d v="2015-11-19T15:00:19"/>
    <s v="TRUE"/>
    <n v="1"/>
    <n v="1"/>
    <n v="1"/>
    <x v="152"/>
    <n v="63460.18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n v="103.94285714285714"/>
    <n v="125.44827586206897"/>
    <s v="film &amp; video"/>
    <x v="4"/>
    <x v="354"/>
    <d v="2016-04-08T13:52:01"/>
    <s v="TRUE"/>
    <n v="1"/>
    <n v="1"/>
    <n v="1"/>
    <x v="8"/>
    <n v="3638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n v="116.25714285714285"/>
    <n v="246.60606060606059"/>
    <s v="film &amp; video"/>
    <x v="4"/>
    <x v="355"/>
    <d v="2014-12-01T03:03:14"/>
    <s v="TRUE"/>
    <n v="1"/>
    <n v="1"/>
    <n v="1"/>
    <x v="21"/>
    <n v="4069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n v="102.69239999999999"/>
    <n v="79.401340206185566"/>
    <s v="film &amp; video"/>
    <x v="4"/>
    <x v="356"/>
    <d v="2016-03-16T13:16:33"/>
    <s v="TRUE"/>
    <n v="1"/>
    <n v="1"/>
    <n v="1"/>
    <x v="63"/>
    <n v="7701.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n v="174"/>
    <n v="86.138613861386133"/>
    <s v="film &amp; video"/>
    <x v="4"/>
    <x v="357"/>
    <d v="2015-04-24T00:19:57"/>
    <s v="TRUE"/>
    <n v="1"/>
    <n v="1"/>
    <n v="1"/>
    <x v="43"/>
    <n v="2610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n v="103.08800000000001"/>
    <n v="193.04868913857678"/>
    <s v="film &amp; video"/>
    <x v="4"/>
    <x v="358"/>
    <d v="2016-06-15T10:00:00"/>
    <s v="TRUE"/>
    <n v="1"/>
    <n v="1"/>
    <n v="1"/>
    <x v="83"/>
    <n v="5154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n v="104.85537190082646"/>
    <n v="84.023178807947019"/>
    <s v="film &amp; video"/>
    <x v="4"/>
    <x v="359"/>
    <d v="2014-11-14T00:12:00"/>
    <s v="TRUE"/>
    <n v="1"/>
    <n v="1"/>
    <n v="1"/>
    <x v="153"/>
    <n v="25375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n v="101.375"/>
    <n v="139.82758620689654"/>
    <s v="film &amp; video"/>
    <x v="4"/>
    <x v="360"/>
    <d v="2015-07-22T22:11:00"/>
    <s v="FALSE"/>
    <n v="2"/>
    <n v="1"/>
    <n v="1"/>
    <x v="15"/>
    <n v="1216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n v="111.07699999999998"/>
    <n v="109.82189265536722"/>
    <s v="film &amp; video"/>
    <x v="4"/>
    <x v="361"/>
    <d v="2014-11-22T20:01:46"/>
    <s v="FALSE"/>
    <n v="2"/>
    <n v="1"/>
    <n v="1"/>
    <x v="21"/>
    <n v="38876.94999999999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n v="124.15933781686496"/>
    <n v="139.53488372093022"/>
    <s v="film &amp; video"/>
    <x v="4"/>
    <x v="362"/>
    <d v="2014-08-07T19:00:00"/>
    <s v="FALSE"/>
    <n v="2"/>
    <n v="1"/>
    <n v="1"/>
    <x v="154"/>
    <n v="120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n v="101.33333333333334"/>
    <n v="347.84615384615387"/>
    <s v="film &amp; video"/>
    <x v="4"/>
    <x v="363"/>
    <d v="2010-05-02T14:22:00"/>
    <s v="FALSE"/>
    <n v="2"/>
    <n v="1"/>
    <n v="1"/>
    <x v="155"/>
    <n v="904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n v="110.16142857142856"/>
    <n v="68.24159292035398"/>
    <s v="film &amp; video"/>
    <x v="4"/>
    <x v="364"/>
    <d v="2014-06-20T22:59:00"/>
    <s v="FALSE"/>
    <n v="2"/>
    <n v="1"/>
    <n v="1"/>
    <x v="156"/>
    <n v="7711.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n v="103.97333333333334"/>
    <n v="239.93846153846152"/>
    <s v="film &amp; video"/>
    <x v="4"/>
    <x v="365"/>
    <d v="2014-02-28T09:33:19"/>
    <s v="FALSE"/>
    <n v="2"/>
    <n v="1"/>
    <n v="1.28"/>
    <x v="142"/>
    <n v="19962.88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n v="101.31578947368421"/>
    <n v="287.31343283582089"/>
    <s v="film &amp; video"/>
    <x v="4"/>
    <x v="366"/>
    <d v="2012-05-20T14:01:58"/>
    <s v="FALSE"/>
    <n v="2"/>
    <n v="1"/>
    <n v="1"/>
    <x v="157"/>
    <n v="3850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n v="103.3501"/>
    <n v="86.84882352941176"/>
    <s v="film &amp; video"/>
    <x v="4"/>
    <x v="367"/>
    <d v="2013-04-30T23:59:00"/>
    <s v="FALSE"/>
    <n v="2"/>
    <n v="1"/>
    <n v="1"/>
    <x v="3"/>
    <n v="10335.01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n v="104.11200000000001"/>
    <n v="81.84905660377359"/>
    <s v="film &amp; video"/>
    <x v="4"/>
    <x v="368"/>
    <d v="2015-03-15T08:32:02"/>
    <s v="FALSE"/>
    <n v="2"/>
    <n v="1"/>
    <n v="1"/>
    <x v="115"/>
    <n v="1301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n v="110.15569230769231"/>
    <n v="42.874970059880241"/>
    <s v="film &amp; video"/>
    <x v="4"/>
    <x v="369"/>
    <d v="2012-01-15T08:14:29"/>
    <s v="FALSE"/>
    <n v="2"/>
    <n v="1"/>
    <n v="1"/>
    <x v="158"/>
    <n v="7160.12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n v="122.02"/>
    <n v="709.41860465116281"/>
    <s v="film &amp; video"/>
    <x v="4"/>
    <x v="370"/>
    <d v="2017-01-06T14:05:00"/>
    <s v="FALSE"/>
    <n v="2"/>
    <n v="1"/>
    <n v="1"/>
    <x v="73"/>
    <n v="30505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n v="114.16866666666667"/>
    <n v="161.25517890772127"/>
    <s v="film &amp; video"/>
    <x v="4"/>
    <x v="371"/>
    <d v="2013-02-01T13:25:39"/>
    <s v="FALSE"/>
    <n v="2"/>
    <n v="1"/>
    <n v="1"/>
    <x v="78"/>
    <n v="171253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n v="125.33333333333334"/>
    <n v="41.777777777777779"/>
    <s v="film &amp; video"/>
    <x v="4"/>
    <x v="372"/>
    <d v="2016-04-05T11:00:00"/>
    <s v="FALSE"/>
    <n v="2"/>
    <n v="1"/>
    <n v="1.28"/>
    <x v="159"/>
    <n v="481.28000000000003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n v="106.66666666666667"/>
    <n v="89.887640449438209"/>
    <s v="film &amp; video"/>
    <x v="4"/>
    <x v="373"/>
    <d v="2012-07-18T16:53:18"/>
    <s v="FALSE"/>
    <n v="2"/>
    <n v="1"/>
    <n v="1"/>
    <x v="63"/>
    <n v="800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n v="130.65"/>
    <n v="45.051724137931032"/>
    <s v="film &amp; video"/>
    <x v="4"/>
    <x v="374"/>
    <d v="2011-09-16T16:20:31"/>
    <s v="FALSE"/>
    <n v="2"/>
    <n v="1"/>
    <n v="1"/>
    <x v="32"/>
    <n v="7839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n v="120"/>
    <n v="42.857142857142854"/>
    <s v="film &amp; video"/>
    <x v="4"/>
    <x v="375"/>
    <d v="2014-03-01T12:18:00"/>
    <s v="FALSE"/>
    <n v="2"/>
    <n v="1"/>
    <n v="1"/>
    <x v="9"/>
    <n v="6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n v="105.9591836734694"/>
    <n v="54.083333333333336"/>
    <s v="film &amp; video"/>
    <x v="4"/>
    <x v="376"/>
    <d v="2016-08-25T05:51:56"/>
    <s v="FALSE"/>
    <n v="2"/>
    <n v="1"/>
    <n v="1.28"/>
    <x v="160"/>
    <n v="3322.88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n v="114.39999999999999"/>
    <n v="103.21804511278195"/>
    <s v="film &amp; video"/>
    <x v="4"/>
    <x v="377"/>
    <d v="2015-11-14T02:01:00"/>
    <s v="FALSE"/>
    <n v="2"/>
    <n v="1"/>
    <n v="1"/>
    <x v="15"/>
    <n v="1372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n v="111.76666666666665"/>
    <n v="40.397590361445786"/>
    <s v="film &amp; video"/>
    <x v="4"/>
    <x v="378"/>
    <d v="2016-01-25T18:52:00"/>
    <s v="FALSE"/>
    <n v="2"/>
    <n v="1"/>
    <n v="0.76"/>
    <x v="161"/>
    <n v="2548.280000000000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n v="116.08000000000001"/>
    <n v="116.85906040268456"/>
    <s v="film &amp; video"/>
    <x v="4"/>
    <x v="379"/>
    <d v="2012-05-03T11:31:12"/>
    <s v="FALSE"/>
    <n v="2"/>
    <n v="1"/>
    <n v="1"/>
    <x v="43"/>
    <n v="174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n v="141.5"/>
    <n v="115.51020408163265"/>
    <s v="film &amp; video"/>
    <x v="4"/>
    <x v="380"/>
    <d v="2016-01-23T12:16:32"/>
    <s v="FALSE"/>
    <n v="2"/>
    <n v="1"/>
    <n v="1"/>
    <x v="26"/>
    <n v="566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n v="104.72999999999999"/>
    <n v="104.31274900398407"/>
    <s v="film &amp; video"/>
    <x v="4"/>
    <x v="381"/>
    <d v="2012-07-30T00:00:00"/>
    <s v="FALSE"/>
    <n v="2"/>
    <n v="1"/>
    <n v="1"/>
    <x v="73"/>
    <n v="26182.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n v="255.83333333333331"/>
    <n v="69.772727272727266"/>
    <s v="film &amp; video"/>
    <x v="4"/>
    <x v="382"/>
    <d v="2012-09-06T12:01:40"/>
    <s v="FALSE"/>
    <n v="2"/>
    <n v="1"/>
    <n v="1"/>
    <x v="22"/>
    <n v="153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n v="206.70670670670671"/>
    <n v="43.020833333333336"/>
    <s v="film &amp; video"/>
    <x v="4"/>
    <x v="383"/>
    <d v="2014-05-18T21:49:19"/>
    <s v="FALSE"/>
    <n v="2"/>
    <n v="1"/>
    <n v="1"/>
    <x v="162"/>
    <n v="2065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n v="112.105"/>
    <n v="58.540469973890339"/>
    <s v="film &amp; video"/>
    <x v="4"/>
    <x v="384"/>
    <d v="2015-01-06T13:45:47"/>
    <s v="FALSE"/>
    <n v="2"/>
    <n v="1"/>
    <n v="1"/>
    <x v="44"/>
    <n v="22421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n v="105.982"/>
    <n v="111.79535864978902"/>
    <s v="film &amp; video"/>
    <x v="4"/>
    <x v="385"/>
    <d v="2014-11-21T10:01:41"/>
    <s v="FALSE"/>
    <n v="2"/>
    <n v="1"/>
    <n v="1"/>
    <x v="73"/>
    <n v="26495.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n v="100.16666666666667"/>
    <n v="46.230769230769234"/>
    <s v="film &amp; video"/>
    <x v="4"/>
    <x v="386"/>
    <d v="2015-08-10T17:49:51"/>
    <s v="FALSE"/>
    <n v="2"/>
    <n v="1"/>
    <n v="1"/>
    <x v="22"/>
    <n v="60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n v="213.98947368421051"/>
    <n v="144.69039145907473"/>
    <s v="film &amp; video"/>
    <x v="4"/>
    <x v="387"/>
    <d v="2015-08-15T01:00:00"/>
    <s v="FALSE"/>
    <n v="2"/>
    <n v="1"/>
    <n v="1"/>
    <x v="157"/>
    <n v="81316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n v="126.16000000000001"/>
    <n v="88.845070422535215"/>
    <s v="film &amp; video"/>
    <x v="4"/>
    <x v="388"/>
    <d v="2016-07-27T20:49:40"/>
    <s v="FALSE"/>
    <n v="2"/>
    <n v="1"/>
    <n v="1"/>
    <x v="11"/>
    <n v="630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n v="181.53547058823528"/>
    <n v="81.75107284768211"/>
    <s v="film &amp; video"/>
    <x v="4"/>
    <x v="389"/>
    <d v="2014-03-07T17:59:00"/>
    <s v="FALSE"/>
    <n v="2"/>
    <n v="1"/>
    <n v="1"/>
    <x v="163"/>
    <n v="123444.1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n v="100"/>
    <n v="71.428571428571431"/>
    <s v="film &amp; video"/>
    <x v="4"/>
    <x v="390"/>
    <d v="2015-05-07T19:52:52"/>
    <s v="FALSE"/>
    <n v="2"/>
    <n v="1"/>
    <n v="1"/>
    <x v="31"/>
    <n v="100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n v="100.61"/>
    <n v="104.25906735751295"/>
    <s v="film &amp; video"/>
    <x v="4"/>
    <x v="391"/>
    <d v="2011-12-17T19:59:00"/>
    <s v="FALSE"/>
    <n v="2"/>
    <n v="1"/>
    <n v="1"/>
    <x v="44"/>
    <n v="20122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n v="100.9027027027027"/>
    <n v="90.616504854368927"/>
    <s v="film &amp; video"/>
    <x v="4"/>
    <x v="392"/>
    <d v="2011-09-07T22:00:00"/>
    <s v="FALSE"/>
    <n v="2"/>
    <n v="1"/>
    <n v="1"/>
    <x v="19"/>
    <n v="18667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n v="110.446"/>
    <n v="157.33048433048432"/>
    <s v="film &amp; video"/>
    <x v="4"/>
    <x v="393"/>
    <d v="2013-10-10T12:00:52"/>
    <s v="FALSE"/>
    <n v="2"/>
    <n v="1"/>
    <n v="1"/>
    <x v="83"/>
    <n v="5522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n v="111.8936170212766"/>
    <n v="105.18"/>
    <s v="film &amp; video"/>
    <x v="4"/>
    <x v="394"/>
    <d v="2016-04-17T13:38:02"/>
    <s v="FALSE"/>
    <n v="2"/>
    <n v="1"/>
    <n v="1.1299999999999999"/>
    <x v="164"/>
    <n v="5942.669999999999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n v="108.04450000000001"/>
    <n v="58.719836956521746"/>
    <s v="film &amp; video"/>
    <x v="4"/>
    <x v="395"/>
    <d v="2012-04-27T16:32:00"/>
    <s v="FALSE"/>
    <n v="2"/>
    <n v="1"/>
    <n v="1"/>
    <x v="3"/>
    <n v="10804.4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n v="106.66666666666667"/>
    <n v="81.632653061224488"/>
    <s v="film &amp; video"/>
    <x v="4"/>
    <x v="396"/>
    <d v="2012-07-07T08:33:26"/>
    <s v="FALSE"/>
    <n v="2"/>
    <n v="1"/>
    <n v="1"/>
    <x v="43"/>
    <n v="16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n v="103.90027322404372"/>
    <n v="56.460043668122275"/>
    <s v="film &amp; video"/>
    <x v="4"/>
    <x v="397"/>
    <d v="2010-08-31T22:44:00"/>
    <s v="FALSE"/>
    <n v="2"/>
    <n v="1"/>
    <n v="1"/>
    <x v="165"/>
    <n v="12929.3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n v="125.16000000000001"/>
    <n v="140.1044776119403"/>
    <s v="film &amp; video"/>
    <x v="4"/>
    <x v="398"/>
    <d v="2015-04-29T14:02:06"/>
    <s v="FALSE"/>
    <n v="2"/>
    <n v="1"/>
    <n v="1"/>
    <x v="63"/>
    <n v="9387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n v="106.80499999999999"/>
    <n v="224.85263157894738"/>
    <s v="film &amp; video"/>
    <x v="4"/>
    <x v="399"/>
    <d v="2016-12-14T07:00:00"/>
    <s v="FALSE"/>
    <n v="2"/>
    <n v="1"/>
    <n v="1.28"/>
    <x v="98"/>
    <n v="27342.08000000000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n v="112.30249999999999"/>
    <n v="181.13306451612902"/>
    <s v="film &amp; video"/>
    <x v="4"/>
    <x v="400"/>
    <d v="2014-05-16T22:30:00"/>
    <s v="FALSE"/>
    <n v="2"/>
    <n v="1"/>
    <n v="1"/>
    <x v="3"/>
    <n v="11230.2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n v="103.812"/>
    <n v="711.04109589041093"/>
    <s v="film &amp; video"/>
    <x v="4"/>
    <x v="401"/>
    <d v="2011-08-07T15:12:50"/>
    <s v="FALSE"/>
    <n v="2"/>
    <n v="1"/>
    <n v="1"/>
    <x v="83"/>
    <n v="5190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n v="141.65"/>
    <n v="65.883720930232556"/>
    <s v="film &amp; video"/>
    <x v="4"/>
    <x v="402"/>
    <d v="2015-11-05T08:56:57"/>
    <s v="FALSE"/>
    <n v="2"/>
    <n v="1"/>
    <n v="1"/>
    <x v="18"/>
    <n v="2833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n v="105.25999999999999"/>
    <n v="75.185714285714283"/>
    <s v="film &amp; video"/>
    <x v="4"/>
    <x v="403"/>
    <d v="2011-08-10T02:08:00"/>
    <s v="FALSE"/>
    <n v="2"/>
    <n v="1"/>
    <n v="1"/>
    <x v="11"/>
    <n v="526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n v="103.09142857142857"/>
    <n v="133.14391143911439"/>
    <s v="film &amp; video"/>
    <x v="4"/>
    <x v="404"/>
    <d v="2014-02-05T18:04:00"/>
    <s v="FALSE"/>
    <n v="2"/>
    <n v="1"/>
    <n v="1"/>
    <x v="21"/>
    <n v="36082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n v="107.65957446808511"/>
    <n v="55.2"/>
    <s v="film &amp; video"/>
    <x v="4"/>
    <x v="405"/>
    <d v="2014-03-05T21:02:19"/>
    <s v="FALSE"/>
    <n v="2"/>
    <n v="1"/>
    <n v="1"/>
    <x v="166"/>
    <n v="3036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n v="107.70464285714286"/>
    <n v="86.163714285714292"/>
    <s v="film &amp; video"/>
    <x v="4"/>
    <x v="406"/>
    <d v="2011-05-09T00:59:00"/>
    <s v="FALSE"/>
    <n v="2"/>
    <n v="1"/>
    <n v="1"/>
    <x v="91"/>
    <n v="3015.73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n v="101.55000000000001"/>
    <n v="92.318181818181813"/>
    <s v="film &amp; video"/>
    <x v="4"/>
    <x v="407"/>
    <d v="2011-11-19T16:54:10"/>
    <s v="FALSE"/>
    <n v="2"/>
    <n v="1"/>
    <n v="1"/>
    <x v="18"/>
    <n v="2031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n v="101.43766666666667"/>
    <n v="160.16473684210527"/>
    <s v="film &amp; video"/>
    <x v="4"/>
    <x v="408"/>
    <d v="2013-11-05T13:39:50"/>
    <s v="FALSE"/>
    <n v="2"/>
    <n v="1"/>
    <n v="1"/>
    <x v="32"/>
    <n v="6086.26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n v="136.80000000000001"/>
    <n v="45.6"/>
    <s v="film &amp; video"/>
    <x v="4"/>
    <x v="409"/>
    <d v="2016-07-22T15:42:24"/>
    <s v="FALSE"/>
    <n v="2"/>
    <n v="1"/>
    <n v="1.28"/>
    <x v="2"/>
    <n v="875.5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n v="128.29999999999998"/>
    <n v="183.28571428571428"/>
    <s v="film &amp; video"/>
    <x v="4"/>
    <x v="410"/>
    <d v="2015-06-18T18:33:17"/>
    <s v="FALSE"/>
    <n v="2"/>
    <n v="1"/>
    <n v="0.76"/>
    <x v="167"/>
    <n v="975.0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n v="101.05"/>
    <n v="125.78838174273859"/>
    <s v="film &amp; video"/>
    <x v="4"/>
    <x v="411"/>
    <d v="2013-12-22T00:00:00"/>
    <s v="FALSE"/>
    <n v="2"/>
    <n v="1"/>
    <n v="1"/>
    <x v="12"/>
    <n v="30315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n v="126.84"/>
    <n v="57.654545454545456"/>
    <s v="film &amp; video"/>
    <x v="4"/>
    <x v="412"/>
    <d v="2012-07-25T12:49:38"/>
    <s v="FALSE"/>
    <n v="2"/>
    <n v="1"/>
    <n v="1"/>
    <x v="34"/>
    <n v="3171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n v="105.0859375"/>
    <n v="78.660818713450297"/>
    <s v="film &amp; video"/>
    <x v="4"/>
    <x v="413"/>
    <d v="2012-07-19T16:03:31"/>
    <s v="FALSE"/>
    <n v="2"/>
    <n v="1"/>
    <n v="1"/>
    <x v="168"/>
    <n v="1345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n v="102.85405405405406"/>
    <n v="91.480769230769226"/>
    <s v="film &amp; video"/>
    <x v="4"/>
    <x v="414"/>
    <d v="2013-10-11T20:31:05"/>
    <s v="FALSE"/>
    <n v="2"/>
    <n v="1"/>
    <n v="1"/>
    <x v="19"/>
    <n v="19028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n v="102.14714285714285"/>
    <n v="68.09809523809524"/>
    <s v="film &amp; video"/>
    <x v="4"/>
    <x v="415"/>
    <d v="2014-10-17T07:00:00"/>
    <s v="FALSE"/>
    <n v="2"/>
    <n v="1"/>
    <n v="0.76"/>
    <x v="169"/>
    <n v="1086.845599999999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n v="120.21700000000001"/>
    <n v="48.086800000000004"/>
    <s v="film &amp; video"/>
    <x v="4"/>
    <x v="416"/>
    <d v="2014-02-08T04:30:31"/>
    <s v="FALSE"/>
    <n v="2"/>
    <n v="1"/>
    <n v="1"/>
    <x v="31"/>
    <n v="1202.17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n v="100.24761904761905"/>
    <n v="202.42307692307693"/>
    <s v="film &amp; video"/>
    <x v="4"/>
    <x v="417"/>
    <d v="2013-04-07T23:33:00"/>
    <s v="FALSE"/>
    <n v="2"/>
    <n v="1"/>
    <n v="1"/>
    <x v="170"/>
    <n v="10526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n v="100.63392857142857"/>
    <n v="216.75"/>
    <s v="film &amp; video"/>
    <x v="4"/>
    <x v="418"/>
    <d v="2015-07-23T01:46:37"/>
    <s v="FALSE"/>
    <n v="2"/>
    <n v="1"/>
    <n v="1"/>
    <x v="171"/>
    <n v="22542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n v="100.4375"/>
    <n v="110.06849315068493"/>
    <s v="film &amp; video"/>
    <x v="4"/>
    <x v="419"/>
    <d v="2013-06-29T15:13:07"/>
    <s v="FALSE"/>
    <n v="2"/>
    <n v="1"/>
    <n v="1"/>
    <x v="6"/>
    <n v="803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n v="0.43939393939393934"/>
    <n v="4.833333333333333"/>
    <s v="film &amp; video"/>
    <x v="5"/>
    <x v="420"/>
    <d v="2014-03-13T23:40:31"/>
    <s v="FALSE"/>
    <n v="2"/>
    <n v="2"/>
    <n v="1"/>
    <x v="172"/>
    <n v="14.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n v="2.0066666666666668"/>
    <n v="50.166666666666664"/>
    <s v="film &amp; video"/>
    <x v="5"/>
    <x v="421"/>
    <d v="2015-08-21T06:47:36"/>
    <s v="FALSE"/>
    <n v="2"/>
    <n v="2"/>
    <n v="1"/>
    <x v="43"/>
    <n v="30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n v="1.075"/>
    <n v="35.833333333333336"/>
    <s v="film &amp; video"/>
    <x v="5"/>
    <x v="422"/>
    <d v="2014-09-11T01:14:57"/>
    <s v="FALSE"/>
    <n v="2"/>
    <n v="2"/>
    <n v="1"/>
    <x v="141"/>
    <n v="4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n v="0.76500000000000001"/>
    <n v="11.76923076923077"/>
    <s v="film &amp; video"/>
    <x v="5"/>
    <x v="423"/>
    <d v="2013-06-05T17:13:50"/>
    <s v="FALSE"/>
    <n v="2"/>
    <n v="2"/>
    <n v="1"/>
    <x v="44"/>
    <n v="15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n v="6.7966666666666677"/>
    <n v="40.78"/>
    <s v="film &amp; video"/>
    <x v="5"/>
    <x v="424"/>
    <d v="2012-03-26T03:01:39"/>
    <s v="FALSE"/>
    <n v="2"/>
    <n v="2"/>
    <n v="1"/>
    <x v="10"/>
    <n v="203.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n v="1.2E-2"/>
    <n v="3"/>
    <s v="film &amp; video"/>
    <x v="5"/>
    <x v="425"/>
    <d v="2015-11-27T16:40:04"/>
    <s v="FALSE"/>
    <n v="2"/>
    <n v="2"/>
    <n v="1"/>
    <x v="83"/>
    <n v="6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n v="1.3299999999999998"/>
    <n v="16.625"/>
    <s v="film &amp; video"/>
    <x v="5"/>
    <x v="426"/>
    <d v="2016-03-01T12:05:14"/>
    <s v="FALSE"/>
    <n v="2"/>
    <n v="2"/>
    <n v="1"/>
    <x v="3"/>
    <n v="133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n v="0"/>
    <n v="0"/>
    <s v="film &amp; video"/>
    <x v="5"/>
    <x v="427"/>
    <d v="2015-10-22T13:59:00"/>
    <s v="FALSE"/>
    <n v="2"/>
    <n v="2"/>
    <n v="1"/>
    <x v="158"/>
    <n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n v="5.6333333333333329"/>
    <n v="52"/>
    <s v="film &amp; video"/>
    <x v="5"/>
    <x v="428"/>
    <d v="2014-06-16T17:00:00"/>
    <s v="FALSE"/>
    <n v="2"/>
    <n v="2"/>
    <n v="1"/>
    <x v="15"/>
    <n v="676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n v="0"/>
    <n v="0"/>
    <s v="film &amp; video"/>
    <x v="5"/>
    <x v="429"/>
    <d v="2009-11-26T23:59:00"/>
    <s v="FALSE"/>
    <n v="2"/>
    <n v="2"/>
    <n v="1"/>
    <x v="11"/>
    <n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n v="2.4"/>
    <n v="4.8"/>
    <s v="film &amp; video"/>
    <x v="5"/>
    <x v="430"/>
    <d v="2013-09-10T21:34:27"/>
    <s v="FALSE"/>
    <n v="2"/>
    <n v="2"/>
    <n v="1"/>
    <x v="31"/>
    <n v="2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n v="13.833333333333334"/>
    <n v="51.875"/>
    <s v="film &amp; video"/>
    <x v="5"/>
    <x v="431"/>
    <d v="2016-07-05T15:54:43"/>
    <s v="FALSE"/>
    <n v="2"/>
    <n v="2"/>
    <n v="1.28"/>
    <x v="25"/>
    <n v="531.2000000000000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n v="9.5"/>
    <n v="71.25"/>
    <s v="film &amp; video"/>
    <x v="5"/>
    <x v="432"/>
    <d v="2015-10-21T12:26:21"/>
    <s v="FALSE"/>
    <n v="2"/>
    <n v="2"/>
    <n v="1"/>
    <x v="32"/>
    <n v="57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n v="0"/>
    <n v="0"/>
    <s v="film &amp; video"/>
    <x v="5"/>
    <x v="433"/>
    <d v="2015-10-11T10:07:02"/>
    <s v="FALSE"/>
    <n v="2"/>
    <n v="2"/>
    <n v="1"/>
    <x v="10"/>
    <n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n v="5"/>
    <n v="62.5"/>
    <s v="film &amp; video"/>
    <x v="5"/>
    <x v="434"/>
    <d v="2013-12-01T16:01:42"/>
    <s v="FALSE"/>
    <n v="2"/>
    <n v="2"/>
    <n v="1"/>
    <x v="34"/>
    <n v="12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n v="2.7272727272727275E-3"/>
    <n v="1"/>
    <s v="film &amp; video"/>
    <x v="5"/>
    <x v="435"/>
    <d v="2013-09-13T12:56:20"/>
    <s v="FALSE"/>
    <n v="2"/>
    <n v="2"/>
    <n v="1"/>
    <x v="95"/>
    <n v="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n v="0"/>
    <n v="0"/>
    <s v="film &amp; video"/>
    <x v="5"/>
    <x v="436"/>
    <d v="2013-07-31T03:41:53"/>
    <s v="FALSE"/>
    <n v="2"/>
    <n v="2"/>
    <n v="1"/>
    <x v="31"/>
    <n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n v="0"/>
    <n v="0"/>
    <s v="film &amp; video"/>
    <x v="5"/>
    <x v="437"/>
    <d v="2016-10-08T02:38:46"/>
    <s v="FALSE"/>
    <n v="2"/>
    <n v="2"/>
    <n v="0.76"/>
    <x v="47"/>
    <n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n v="9.379999999999999"/>
    <n v="170.54545454545453"/>
    <s v="film &amp; video"/>
    <x v="5"/>
    <x v="438"/>
    <d v="2015-11-18T02:15:58"/>
    <s v="FALSE"/>
    <n v="2"/>
    <n v="2"/>
    <n v="1"/>
    <x v="44"/>
    <n v="1876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n v="0"/>
    <n v="0"/>
    <s v="film &amp; video"/>
    <x v="5"/>
    <x v="439"/>
    <d v="2014-10-17T13:16:58"/>
    <s v="FALSE"/>
    <n v="2"/>
    <n v="2"/>
    <n v="1"/>
    <x v="66"/>
    <n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n v="0.1"/>
    <n v="5"/>
    <s v="film &amp; video"/>
    <x v="5"/>
    <x v="440"/>
    <d v="2016-03-24T17:39:13"/>
    <s v="FALSE"/>
    <n v="2"/>
    <n v="2"/>
    <n v="1"/>
    <x v="11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n v="0"/>
    <n v="0"/>
    <s v="film &amp; video"/>
    <x v="5"/>
    <x v="441"/>
    <d v="2013-11-02T14:03:16"/>
    <s v="FALSE"/>
    <n v="2"/>
    <n v="2"/>
    <n v="1.28"/>
    <x v="173"/>
    <n v="0"/>
  </r>
  <r>
    <n v="442"/>
    <s v="The Paranormal Idiot"/>
    <s v="Doomsday is here"/>
    <x v="73"/>
    <n v="6691"/>
    <x v="2"/>
    <x v="0"/>
    <s v="USD"/>
    <n v="1424380783"/>
    <n v="1421788783"/>
    <b v="0"/>
    <x v="57"/>
    <b v="0"/>
    <x v="5"/>
    <n v="39.358823529411765"/>
    <n v="393.58823529411762"/>
    <s v="film &amp; video"/>
    <x v="5"/>
    <x v="442"/>
    <d v="2015-02-19T16:19:43"/>
    <s v="FALSE"/>
    <n v="2"/>
    <n v="2"/>
    <n v="1"/>
    <x v="137"/>
    <n v="6691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n v="0.1"/>
    <n v="5"/>
    <s v="film &amp; video"/>
    <x v="5"/>
    <x v="443"/>
    <d v="2014-02-09T19:21:41"/>
    <s v="FALSE"/>
    <n v="2"/>
    <n v="2"/>
    <n v="0.76"/>
    <x v="174"/>
    <n v="7.6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n v="5"/>
    <n v="50"/>
    <s v="film &amp; video"/>
    <x v="5"/>
    <x v="444"/>
    <d v="2012-02-15T16:46:01"/>
    <s v="FALSE"/>
    <n v="2"/>
    <n v="2"/>
    <n v="1"/>
    <x v="31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n v="3.3333333333333335E-3"/>
    <n v="1"/>
    <s v="film &amp; video"/>
    <x v="5"/>
    <x v="445"/>
    <d v="2015-05-21T03:02:55"/>
    <s v="FALSE"/>
    <n v="2"/>
    <n v="2"/>
    <n v="1"/>
    <x v="175"/>
    <n v="2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n v="7.2952380952380951"/>
    <n v="47.875"/>
    <s v="film &amp; video"/>
    <x v="5"/>
    <x v="446"/>
    <d v="2015-03-03T21:00:20"/>
    <s v="FALSE"/>
    <n v="2"/>
    <n v="2"/>
    <n v="1"/>
    <x v="170"/>
    <n v="76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n v="1.6666666666666666E-2"/>
    <n v="5"/>
    <s v="film &amp; video"/>
    <x v="5"/>
    <x v="447"/>
    <d v="2013-03-23T07:19:23"/>
    <s v="FALSE"/>
    <n v="2"/>
    <n v="2"/>
    <n v="1.28"/>
    <x v="176"/>
    <n v="6.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n v="3.2804000000000002"/>
    <n v="20.502500000000001"/>
    <s v="film &amp; video"/>
    <x v="5"/>
    <x v="448"/>
    <d v="2014-05-14T13:11:35"/>
    <s v="FALSE"/>
    <n v="2"/>
    <n v="2"/>
    <n v="1"/>
    <x v="34"/>
    <n v="82.01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n v="2.25"/>
    <n v="9"/>
    <s v="film &amp; video"/>
    <x v="5"/>
    <x v="449"/>
    <d v="2013-10-17T08:38:05"/>
    <s v="FALSE"/>
    <n v="2"/>
    <n v="2"/>
    <n v="1.28"/>
    <x v="38"/>
    <n v="57.6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n v="0.79200000000000004"/>
    <n v="56.571428571428569"/>
    <s v="film &amp; video"/>
    <x v="5"/>
    <x v="450"/>
    <d v="2014-02-14T17:43:20"/>
    <s v="FALSE"/>
    <n v="2"/>
    <n v="2"/>
    <n v="1"/>
    <x v="83"/>
    <n v="396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n v="0"/>
    <n v="0"/>
    <s v="film &amp; video"/>
    <x v="5"/>
    <x v="451"/>
    <d v="2014-01-25T12:09:51"/>
    <s v="FALSE"/>
    <n v="2"/>
    <n v="2"/>
    <n v="1"/>
    <x v="44"/>
    <n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n v="64"/>
    <n v="40"/>
    <s v="film &amp; video"/>
    <x v="5"/>
    <x v="452"/>
    <d v="2015-05-13T11:53:35"/>
    <s v="FALSE"/>
    <n v="2"/>
    <n v="2"/>
    <n v="1"/>
    <x v="56"/>
    <n v="48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n v="2.7404479578392621E-2"/>
    <n v="13"/>
    <s v="film &amp; video"/>
    <x v="5"/>
    <x v="453"/>
    <d v="2015-02-19T14:47:59"/>
    <s v="FALSE"/>
    <n v="2"/>
    <n v="2"/>
    <n v="1"/>
    <x v="177"/>
    <n v="2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n v="0.82000000000000006"/>
    <n v="16.399999999999999"/>
    <s v="film &amp; video"/>
    <x v="5"/>
    <x v="454"/>
    <d v="2014-11-26T08:14:00"/>
    <s v="FALSE"/>
    <n v="2"/>
    <n v="2"/>
    <n v="1"/>
    <x v="3"/>
    <n v="82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n v="6.9230769230769221E-2"/>
    <n v="22.5"/>
    <s v="film &amp; video"/>
    <x v="5"/>
    <x v="455"/>
    <d v="2012-04-16T19:31:00"/>
    <s v="FALSE"/>
    <n v="2"/>
    <n v="2"/>
    <n v="1"/>
    <x v="13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n v="0.68631863186318631"/>
    <n v="20.333333333333332"/>
    <s v="film &amp; video"/>
    <x v="5"/>
    <x v="456"/>
    <d v="2013-10-21T22:59:00"/>
    <s v="FALSE"/>
    <n v="2"/>
    <n v="2"/>
    <n v="1"/>
    <x v="178"/>
    <n v="61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n v="0"/>
    <n v="0"/>
    <s v="film &amp; video"/>
    <x v="5"/>
    <x v="457"/>
    <d v="2014-08-16T13:25:12"/>
    <s v="FALSE"/>
    <n v="2"/>
    <n v="2"/>
    <n v="0.76"/>
    <x v="179"/>
    <n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n v="8.2100000000000009"/>
    <n v="16.755102040816325"/>
    <s v="film &amp; video"/>
    <x v="5"/>
    <x v="458"/>
    <d v="2013-05-14T11:47:40"/>
    <s v="FALSE"/>
    <n v="2"/>
    <n v="2"/>
    <n v="1.28"/>
    <x v="168"/>
    <n v="1050.880000000000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n v="6.4102564102564097E-2"/>
    <n v="25"/>
    <s v="film &amp; video"/>
    <x v="5"/>
    <x v="459"/>
    <d v="2011-11-13T11:22:07"/>
    <s v="FALSE"/>
    <n v="2"/>
    <n v="2"/>
    <n v="1"/>
    <x v="180"/>
    <n v="2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n v="0.29411764705882354"/>
    <n v="12.5"/>
    <s v="film &amp; video"/>
    <x v="5"/>
    <x v="460"/>
    <d v="2014-05-31T23:00:00"/>
    <s v="FALSE"/>
    <n v="2"/>
    <n v="2"/>
    <n v="1"/>
    <x v="0"/>
    <n v="2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n v="0"/>
    <n v="0"/>
    <s v="film &amp; video"/>
    <x v="5"/>
    <x v="461"/>
    <d v="2013-06-02T15:19:27"/>
    <s v="FALSE"/>
    <n v="2"/>
    <n v="2"/>
    <n v="1.28"/>
    <x v="181"/>
    <n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n v="0"/>
    <n v="0"/>
    <s v="film &amp; video"/>
    <x v="5"/>
    <x v="462"/>
    <d v="2011-08-09T22:02:21"/>
    <s v="FALSE"/>
    <n v="2"/>
    <n v="2"/>
    <n v="1"/>
    <x v="74"/>
    <n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n v="2.2727272727272729"/>
    <n v="113.63636363636364"/>
    <s v="film &amp; video"/>
    <x v="5"/>
    <x v="463"/>
    <d v="2011-09-24T12:02:33"/>
    <s v="FALSE"/>
    <n v="2"/>
    <n v="2"/>
    <n v="1"/>
    <x v="71"/>
    <n v="125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n v="9.9009900990099015E-2"/>
    <n v="1"/>
    <s v="film &amp; video"/>
    <x v="5"/>
    <x v="464"/>
    <d v="2016-05-18T15:22:15"/>
    <s v="FALSE"/>
    <n v="2"/>
    <n v="2"/>
    <n v="1.1299999999999999"/>
    <x v="182"/>
    <n v="1.1299999999999999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n v="26.953125"/>
    <n v="17.25"/>
    <s v="film &amp; video"/>
    <x v="5"/>
    <x v="465"/>
    <d v="2014-06-26T21:52:54"/>
    <s v="FALSE"/>
    <n v="2"/>
    <n v="2"/>
    <n v="1"/>
    <x v="173"/>
    <n v="138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n v="0.76"/>
    <n v="15.2"/>
    <s v="film &amp; video"/>
    <x v="5"/>
    <x v="466"/>
    <d v="2012-09-07T17:37:44"/>
    <s v="FALSE"/>
    <n v="2"/>
    <n v="2"/>
    <n v="1"/>
    <x v="3"/>
    <n v="7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n v="21.574999999999999"/>
    <n v="110.64102564102564"/>
    <s v="film &amp; video"/>
    <x v="5"/>
    <x v="467"/>
    <d v="2012-09-28T11:18:54"/>
    <s v="FALSE"/>
    <n v="2"/>
    <n v="2"/>
    <n v="1"/>
    <x v="44"/>
    <n v="431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n v="0"/>
    <n v="0"/>
    <s v="film &amp; video"/>
    <x v="5"/>
    <x v="468"/>
    <d v="2012-07-10T22:51:05"/>
    <s v="FALSE"/>
    <n v="2"/>
    <n v="2"/>
    <n v="1"/>
    <x v="63"/>
    <n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n v="0"/>
    <n v="0"/>
    <s v="film &amp; video"/>
    <x v="5"/>
    <x v="469"/>
    <d v="2014-09-05T18:45:24"/>
    <s v="FALSE"/>
    <n v="2"/>
    <n v="2"/>
    <n v="1.28"/>
    <x v="183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n v="1.02"/>
    <n v="25.5"/>
    <s v="film &amp; video"/>
    <x v="5"/>
    <x v="470"/>
    <d v="2014-01-15T23:00:00"/>
    <s v="FALSE"/>
    <n v="2"/>
    <n v="2"/>
    <n v="1"/>
    <x v="11"/>
    <n v="51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n v="11.892727272727273"/>
    <n v="38.476470588235294"/>
    <s v="film &amp; video"/>
    <x v="5"/>
    <x v="471"/>
    <d v="2014-04-19T11:19:39"/>
    <s v="FALSE"/>
    <n v="2"/>
    <n v="2"/>
    <n v="1"/>
    <x v="71"/>
    <n v="654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n v="17.625"/>
    <n v="28.2"/>
    <s v="film &amp; video"/>
    <x v="5"/>
    <x v="472"/>
    <d v="2014-08-23T17:08:38"/>
    <s v="FALSE"/>
    <n v="2"/>
    <n v="2"/>
    <n v="1"/>
    <x v="184"/>
    <n v="14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n v="2.87"/>
    <n v="61.5"/>
    <s v="film &amp; video"/>
    <x v="5"/>
    <x v="473"/>
    <d v="2014-09-17T11:45:19"/>
    <s v="FALSE"/>
    <n v="2"/>
    <n v="2"/>
    <n v="1"/>
    <x v="12"/>
    <n v="861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n v="3.0303030303030304E-2"/>
    <n v="1"/>
    <s v="film &amp; video"/>
    <x v="5"/>
    <x v="474"/>
    <d v="2017-02-17T02:53:49"/>
    <s v="FALSE"/>
    <n v="2"/>
    <n v="2"/>
    <n v="1"/>
    <x v="172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n v="0"/>
    <n v="0"/>
    <s v="film &amp; video"/>
    <x v="5"/>
    <x v="475"/>
    <d v="2015-05-05T21:04:03"/>
    <s v="FALSE"/>
    <n v="2"/>
    <n v="2"/>
    <n v="1"/>
    <x v="18"/>
    <n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n v="2.230268181818182"/>
    <n v="39.569274193548388"/>
    <s v="film &amp; video"/>
    <x v="5"/>
    <x v="476"/>
    <d v="2014-06-02T22:59:00"/>
    <s v="FALSE"/>
    <n v="2"/>
    <n v="2"/>
    <n v="1"/>
    <x v="185"/>
    <n v="4906.59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n v="0"/>
    <n v="0"/>
    <s v="film &amp; video"/>
    <x v="5"/>
    <x v="477"/>
    <d v="2012-05-18T15:02:14"/>
    <s v="FALSE"/>
    <n v="2"/>
    <n v="2"/>
    <n v="1"/>
    <x v="61"/>
    <n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n v="0"/>
    <n v="0"/>
    <s v="film &amp; video"/>
    <x v="5"/>
    <x v="478"/>
    <d v="2015-04-01T15:51:49"/>
    <s v="FALSE"/>
    <n v="2"/>
    <n v="2"/>
    <n v="1"/>
    <x v="3"/>
    <n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n v="32.56"/>
    <n v="88.8"/>
    <s v="film &amp; video"/>
    <x v="5"/>
    <x v="479"/>
    <d v="2014-11-21T05:47:15"/>
    <s v="FALSE"/>
    <n v="2"/>
    <n v="2"/>
    <n v="1"/>
    <x v="43"/>
    <n v="4884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n v="19.41"/>
    <n v="55.457142857142856"/>
    <s v="film &amp; video"/>
    <x v="5"/>
    <x v="480"/>
    <d v="2013-08-09T07:00:15"/>
    <s v="FALSE"/>
    <n v="2"/>
    <n v="2"/>
    <n v="1"/>
    <x v="141"/>
    <n v="776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n v="6.1"/>
    <n v="87.142857142857139"/>
    <s v="film &amp; video"/>
    <x v="5"/>
    <x v="481"/>
    <d v="2012-10-10T11:08:09"/>
    <s v="FALSE"/>
    <n v="2"/>
    <n v="2"/>
    <n v="1"/>
    <x v="12"/>
    <n v="18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n v="0.1"/>
    <n v="10"/>
    <s v="film &amp; video"/>
    <x v="5"/>
    <x v="482"/>
    <d v="2016-04-14T09:34:00"/>
    <s v="FALSE"/>
    <n v="2"/>
    <n v="2"/>
    <n v="1"/>
    <x v="3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n v="50.2"/>
    <n v="51.224489795918366"/>
    <s v="film &amp; video"/>
    <x v="5"/>
    <x v="483"/>
    <d v="2013-01-28T23:44:32"/>
    <s v="FALSE"/>
    <n v="2"/>
    <n v="2"/>
    <n v="1.28"/>
    <x v="142"/>
    <n v="9638.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n v="0.18625"/>
    <n v="13.545454545454545"/>
    <s v="film &amp; video"/>
    <x v="5"/>
    <x v="484"/>
    <d v="2015-11-05T18:32:52"/>
    <s v="FALSE"/>
    <n v="2"/>
    <n v="2"/>
    <n v="1.28"/>
    <x v="186"/>
    <n v="190.7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n v="21.906971229845084"/>
    <n v="66.520080000000007"/>
    <s v="film &amp; video"/>
    <x v="5"/>
    <x v="485"/>
    <d v="2013-05-17T07:08:19"/>
    <s v="FALSE"/>
    <n v="2"/>
    <n v="2"/>
    <n v="1.28"/>
    <x v="187"/>
    <n v="10643.21280000000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n v="9.0909090909090905E-3"/>
    <n v="50"/>
    <s v="film &amp; video"/>
    <x v="5"/>
    <x v="486"/>
    <d v="2014-06-01T17:37:19"/>
    <s v="FALSE"/>
    <n v="2"/>
    <n v="2"/>
    <n v="0.72"/>
    <x v="188"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n v="0"/>
    <n v="0"/>
    <s v="film &amp; video"/>
    <x v="5"/>
    <x v="487"/>
    <d v="2016-12-25T10:16:34"/>
    <s v="FALSE"/>
    <n v="2"/>
    <n v="2"/>
    <n v="0.76"/>
    <x v="157"/>
    <n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n v="0"/>
    <n v="0"/>
    <s v="film &amp; video"/>
    <x v="5"/>
    <x v="488"/>
    <d v="2017-01-08T20:18:20"/>
    <s v="FALSE"/>
    <n v="2"/>
    <n v="2"/>
    <n v="1"/>
    <x v="15"/>
    <n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n v="0.28667813379201834"/>
    <n v="71.666666666666671"/>
    <s v="film &amp; video"/>
    <x v="5"/>
    <x v="489"/>
    <d v="2012-01-05T06:33:00"/>
    <s v="FALSE"/>
    <n v="2"/>
    <n v="2"/>
    <n v="1"/>
    <x v="189"/>
    <n v="215"/>
  </r>
  <r>
    <n v="490"/>
    <s v="PROJECT IS CANCELLED"/>
    <s v="Cancelled"/>
    <x v="28"/>
    <n v="0"/>
    <x v="2"/>
    <x v="0"/>
    <s v="USD"/>
    <n v="1345677285"/>
    <n v="1343085285"/>
    <b v="0"/>
    <x v="78"/>
    <b v="0"/>
    <x v="5"/>
    <n v="0"/>
    <n v="0"/>
    <s v="film &amp; video"/>
    <x v="5"/>
    <x v="490"/>
    <d v="2012-08-22T18:14:45"/>
    <s v="FALSE"/>
    <n v="2"/>
    <n v="2"/>
    <n v="1"/>
    <x v="31"/>
    <n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n v="0"/>
    <n v="0"/>
    <s v="film &amp; video"/>
    <x v="5"/>
    <x v="491"/>
    <d v="2016-01-27T18:34:59"/>
    <s v="FALSE"/>
    <n v="2"/>
    <n v="2"/>
    <n v="1"/>
    <x v="3"/>
    <n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n v="0"/>
    <n v="0"/>
    <s v="film &amp; video"/>
    <x v="5"/>
    <x v="492"/>
    <d v="2016-10-12T19:50:30"/>
    <s v="FALSE"/>
    <n v="2"/>
    <n v="2"/>
    <n v="0.11"/>
    <x v="190"/>
    <n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n v="0"/>
    <n v="0"/>
    <s v="film &amp; video"/>
    <x v="5"/>
    <x v="493"/>
    <d v="2015-05-20T12:25:38"/>
    <s v="FALSE"/>
    <n v="2"/>
    <n v="2"/>
    <n v="1.28"/>
    <x v="176"/>
    <n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n v="0.155"/>
    <n v="10.333333333333334"/>
    <s v="film &amp; video"/>
    <x v="5"/>
    <x v="494"/>
    <d v="2014-07-02T22:00:00"/>
    <s v="FALSE"/>
    <n v="2"/>
    <n v="2"/>
    <n v="1"/>
    <x v="44"/>
    <n v="3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n v="0"/>
    <n v="0"/>
    <s v="film &amp; video"/>
    <x v="5"/>
    <x v="495"/>
    <d v="2015-07-16T14:51:45"/>
    <s v="FALSE"/>
    <n v="2"/>
    <n v="2"/>
    <n v="1"/>
    <x v="156"/>
    <n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n v="1.6666666666666668E-3"/>
    <n v="1"/>
    <s v="film &amp; video"/>
    <x v="5"/>
    <x v="496"/>
    <d v="2014-02-10T17:21:14"/>
    <s v="FALSE"/>
    <n v="2"/>
    <n v="2"/>
    <n v="1"/>
    <x v="175"/>
    <n v="1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n v="0.6696428571428571"/>
    <n v="10"/>
    <s v="film &amp; video"/>
    <x v="5"/>
    <x v="497"/>
    <d v="2014-12-25T00:00:00"/>
    <s v="FALSE"/>
    <n v="2"/>
    <n v="2"/>
    <n v="1"/>
    <x v="108"/>
    <n v="3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n v="4.5985132395404564"/>
    <n v="136.09090909090909"/>
    <s v="film &amp; video"/>
    <x v="5"/>
    <x v="498"/>
    <d v="2011-12-23T13:17:29"/>
    <s v="FALSE"/>
    <n v="2"/>
    <n v="2"/>
    <n v="1"/>
    <x v="191"/>
    <n v="299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n v="9.5500000000000007"/>
    <n v="73.461538461538467"/>
    <s v="film &amp; video"/>
    <x v="5"/>
    <x v="499"/>
    <d v="2009-10-12T15:59:00"/>
    <s v="FALSE"/>
    <n v="2"/>
    <n v="2"/>
    <n v="1"/>
    <x v="44"/>
    <n v="191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n v="3.3076923076923079"/>
    <n v="53.75"/>
    <s v="film &amp; video"/>
    <x v="5"/>
    <x v="500"/>
    <d v="2010-05-08T17:16:00"/>
    <s v="FALSE"/>
    <n v="2"/>
    <n v="2"/>
    <n v="1"/>
    <x v="158"/>
    <n v="21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n v="0"/>
    <n v="0"/>
    <s v="film &amp; video"/>
    <x v="5"/>
    <x v="501"/>
    <d v="2011-07-09T00:37:31"/>
    <s v="FALSE"/>
    <n v="2"/>
    <n v="2"/>
    <n v="1"/>
    <x v="3"/>
    <n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n v="1.1499999999999999"/>
    <n v="57.5"/>
    <s v="film &amp; video"/>
    <x v="5"/>
    <x v="502"/>
    <d v="2012-03-18T07:17:05"/>
    <s v="FALSE"/>
    <n v="2"/>
    <n v="2"/>
    <n v="1"/>
    <x v="44"/>
    <n v="23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n v="1.7538461538461538"/>
    <n v="12.666666666666666"/>
    <s v="film &amp; video"/>
    <x v="5"/>
    <x v="503"/>
    <d v="2015-01-17T07:38:23"/>
    <s v="FALSE"/>
    <n v="2"/>
    <n v="2"/>
    <n v="1.28"/>
    <x v="192"/>
    <n v="145.92000000000002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n v="1.3673469387755102"/>
    <n v="67"/>
    <s v="film &amp; video"/>
    <x v="5"/>
    <x v="504"/>
    <d v="2012-04-10T17:36:27"/>
    <s v="FALSE"/>
    <n v="2"/>
    <n v="2"/>
    <n v="1"/>
    <x v="193"/>
    <n v="33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n v="0.43333333333333329"/>
    <n v="3.7142857142857144"/>
    <s v="film &amp; video"/>
    <x v="5"/>
    <x v="505"/>
    <d v="2015-12-24T21:21:26"/>
    <s v="FALSE"/>
    <n v="2"/>
    <n v="2"/>
    <n v="1"/>
    <x v="15"/>
    <n v="52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n v="0.125"/>
    <n v="250"/>
    <s v="film &amp; video"/>
    <x v="5"/>
    <x v="506"/>
    <d v="2013-08-10T08:15:20"/>
    <s v="FALSE"/>
    <n v="2"/>
    <n v="2"/>
    <n v="1"/>
    <x v="79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n v="3.2"/>
    <n v="64"/>
    <s v="film &amp; video"/>
    <x v="5"/>
    <x v="507"/>
    <d v="2012-10-19T18:00:57"/>
    <s v="FALSE"/>
    <n v="2"/>
    <n v="2"/>
    <n v="1"/>
    <x v="44"/>
    <n v="64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n v="0.8"/>
    <n v="133.33333333333334"/>
    <s v="film &amp; video"/>
    <x v="5"/>
    <x v="508"/>
    <d v="2012-05-25T09:14:00"/>
    <s v="FALSE"/>
    <n v="2"/>
    <n v="2"/>
    <n v="1"/>
    <x v="83"/>
    <n v="4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n v="0.2"/>
    <n v="10"/>
    <s v="film &amp; video"/>
    <x v="5"/>
    <x v="509"/>
    <d v="2015-06-28T10:09:30"/>
    <s v="FALSE"/>
    <n v="2"/>
    <n v="2"/>
    <n v="1.28"/>
    <x v="194"/>
    <n v="12.8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n v="0"/>
    <n v="0"/>
    <s v="film &amp; video"/>
    <x v="5"/>
    <x v="510"/>
    <d v="2016-02-29T23:13:59"/>
    <s v="FALSE"/>
    <n v="2"/>
    <n v="2"/>
    <n v="1"/>
    <x v="36"/>
    <n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n v="3"/>
    <n v="30"/>
    <s v="film &amp; video"/>
    <x v="5"/>
    <x v="511"/>
    <d v="2013-04-06T01:16:22"/>
    <s v="FALSE"/>
    <n v="2"/>
    <n v="2"/>
    <n v="1"/>
    <x v="11"/>
    <n v="15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n v="0.13749999999999998"/>
    <n v="5.5"/>
    <s v="film &amp; video"/>
    <x v="5"/>
    <x v="512"/>
    <d v="2016-11-20T13:48:47"/>
    <s v="FALSE"/>
    <n v="2"/>
    <n v="2"/>
    <n v="1"/>
    <x v="6"/>
    <n v="11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n v="13.923999999999999"/>
    <n v="102.38235294117646"/>
    <s v="film &amp; video"/>
    <x v="5"/>
    <x v="513"/>
    <d v="2016-08-15T02:00:00"/>
    <s v="FALSE"/>
    <n v="2"/>
    <n v="2"/>
    <n v="1"/>
    <x v="83"/>
    <n v="696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n v="3.3333333333333335"/>
    <n v="16.666666666666668"/>
    <s v="film &amp; video"/>
    <x v="5"/>
    <x v="514"/>
    <d v="2014-08-09T09:44:07"/>
    <s v="FALSE"/>
    <n v="2"/>
    <n v="2"/>
    <n v="0.76"/>
    <x v="103"/>
    <n v="38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n v="25.41340206185567"/>
    <n v="725.02941176470586"/>
    <s v="film &amp; video"/>
    <x v="5"/>
    <x v="515"/>
    <d v="2015-12-29T06:46:41"/>
    <s v="FALSE"/>
    <n v="2"/>
    <n v="2"/>
    <n v="1"/>
    <x v="195"/>
    <n v="2465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n v="0"/>
    <n v="0"/>
    <s v="film &amp; video"/>
    <x v="5"/>
    <x v="516"/>
    <d v="2015-05-27T13:41:20"/>
    <s v="FALSE"/>
    <n v="2"/>
    <n v="2"/>
    <n v="1.28"/>
    <x v="194"/>
    <n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n v="1.3666666666666667"/>
    <n v="68.333333333333329"/>
    <s v="film &amp; video"/>
    <x v="5"/>
    <x v="517"/>
    <d v="2017-02-02T09:46:01"/>
    <s v="FALSE"/>
    <n v="2"/>
    <n v="2"/>
    <n v="1"/>
    <x v="43"/>
    <n v="20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n v="0"/>
    <n v="0"/>
    <s v="film &amp; video"/>
    <x v="5"/>
    <x v="518"/>
    <d v="2015-09-06T09:46:00"/>
    <s v="FALSE"/>
    <n v="2"/>
    <n v="2"/>
    <n v="1"/>
    <x v="196"/>
    <n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n v="22.881426547787683"/>
    <n v="39.228571428571428"/>
    <s v="film &amp; video"/>
    <x v="5"/>
    <x v="519"/>
    <d v="2012-12-05T04:23:41"/>
    <s v="FALSE"/>
    <n v="2"/>
    <n v="2"/>
    <n v="1"/>
    <x v="197"/>
    <n v="274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n v="102.1"/>
    <n v="150.14705882352942"/>
    <s v="theater"/>
    <x v="6"/>
    <x v="520"/>
    <d v="2015-12-10T11:51:01"/>
    <s v="FALSE"/>
    <n v="2"/>
    <n v="1"/>
    <n v="1.28"/>
    <x v="194"/>
    <n v="6534.400000000000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n v="104.64"/>
    <n v="93.428571428571431"/>
    <s v="theater"/>
    <x v="6"/>
    <x v="521"/>
    <d v="2016-10-31T23:59:00"/>
    <s v="FALSE"/>
    <n v="2"/>
    <n v="1"/>
    <n v="1"/>
    <x v="11"/>
    <n v="523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n v="114.66666666666667"/>
    <n v="110.96774193548387"/>
    <s v="theater"/>
    <x v="6"/>
    <x v="522"/>
    <d v="2016-03-20T18:58:45"/>
    <s v="FALSE"/>
    <n v="2"/>
    <n v="1"/>
    <n v="1"/>
    <x v="10"/>
    <n v="34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n v="120.6"/>
    <n v="71.785714285714292"/>
    <s v="theater"/>
    <x v="6"/>
    <x v="523"/>
    <d v="2015-09-20T22:11:16"/>
    <s v="FALSE"/>
    <n v="2"/>
    <n v="1"/>
    <n v="1"/>
    <x v="11"/>
    <n v="60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n v="108.67285714285715"/>
    <n v="29.258076923076924"/>
    <s v="theater"/>
    <x v="6"/>
    <x v="524"/>
    <d v="2016-06-01T12:12:49"/>
    <s v="FALSE"/>
    <n v="2"/>
    <n v="1"/>
    <n v="1.28"/>
    <x v="108"/>
    <n v="4868.5440000000008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n v="100"/>
    <n v="1000"/>
    <s v="theater"/>
    <x v="6"/>
    <x v="525"/>
    <d v="2014-09-13T04:37:21"/>
    <s v="FALSE"/>
    <n v="2"/>
    <n v="1"/>
    <n v="1"/>
    <x v="15"/>
    <n v="120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n v="113.99999999999999"/>
    <n v="74.347826086956516"/>
    <s v="theater"/>
    <x v="6"/>
    <x v="526"/>
    <d v="2015-08-07T12:00:00"/>
    <s v="FALSE"/>
    <n v="2"/>
    <n v="1"/>
    <n v="1.28"/>
    <x v="16"/>
    <n v="2188.8000000000002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n v="100.85"/>
    <n v="63.829113924050631"/>
    <s v="theater"/>
    <x v="6"/>
    <x v="527"/>
    <d v="2017-02-17T11:05:00"/>
    <s v="FALSE"/>
    <n v="2"/>
    <n v="1"/>
    <n v="1"/>
    <x v="3"/>
    <n v="10085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n v="115.65217391304347"/>
    <n v="44.333333333333336"/>
    <s v="theater"/>
    <x v="6"/>
    <x v="528"/>
    <d v="2015-06-21T16:20:00"/>
    <s v="FALSE"/>
    <n v="2"/>
    <n v="1"/>
    <n v="1"/>
    <x v="198"/>
    <n v="133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n v="130.41666666666666"/>
    <n v="86.944444444444443"/>
    <s v="theater"/>
    <x v="6"/>
    <x v="529"/>
    <d v="2017-01-11T00:00:00"/>
    <s v="FALSE"/>
    <n v="2"/>
    <n v="1"/>
    <n v="0.76"/>
    <x v="199"/>
    <n v="1189.400000000000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n v="107.78267254038178"/>
    <n v="126.55172413793103"/>
    <s v="theater"/>
    <x v="6"/>
    <x v="530"/>
    <d v="2015-06-23T21:00:00"/>
    <s v="FALSE"/>
    <n v="2"/>
    <n v="1"/>
    <n v="1"/>
    <x v="200"/>
    <n v="367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n v="100"/>
    <n v="129.03225806451613"/>
    <s v="theater"/>
    <x v="6"/>
    <x v="531"/>
    <d v="2016-12-17T01:59:00"/>
    <s v="FALSE"/>
    <n v="2"/>
    <n v="1"/>
    <n v="1"/>
    <x v="26"/>
    <n v="40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n v="123.25"/>
    <n v="71.242774566473983"/>
    <s v="theater"/>
    <x v="6"/>
    <x v="532"/>
    <d v="2016-05-12T19:10:08"/>
    <s v="FALSE"/>
    <n v="2"/>
    <n v="1"/>
    <n v="1"/>
    <x v="3"/>
    <n v="12325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n v="100.2"/>
    <n v="117.88235294117646"/>
    <s v="theater"/>
    <x v="6"/>
    <x v="533"/>
    <d v="2016-05-16T05:26:05"/>
    <s v="FALSE"/>
    <n v="2"/>
    <n v="1"/>
    <n v="1.28"/>
    <x v="38"/>
    <n v="2565.1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n v="104.66666666666666"/>
    <n v="327.08333333333331"/>
    <s v="theater"/>
    <x v="6"/>
    <x v="534"/>
    <d v="2015-11-01T18:00:00"/>
    <s v="FALSE"/>
    <n v="2"/>
    <n v="1"/>
    <n v="0.12"/>
    <x v="48"/>
    <n v="188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n v="102.49999999999999"/>
    <n v="34.745762711864408"/>
    <s v="theater"/>
    <x v="6"/>
    <x v="535"/>
    <d v="2017-01-06T08:05:05"/>
    <s v="FALSE"/>
    <n v="2"/>
    <n v="1"/>
    <n v="1.28"/>
    <x v="38"/>
    <n v="2624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n v="118.25757575757576"/>
    <n v="100.06410256410257"/>
    <s v="theater"/>
    <x v="6"/>
    <x v="536"/>
    <d v="2015-08-03T13:00:00"/>
    <s v="FALSE"/>
    <n v="2"/>
    <n v="1"/>
    <n v="1.28"/>
    <x v="201"/>
    <n v="4995.2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n v="120.5"/>
    <n v="40.847457627118644"/>
    <s v="theater"/>
    <x v="6"/>
    <x v="537"/>
    <d v="2015-11-04T14:26:31"/>
    <s v="FALSE"/>
    <n v="2"/>
    <n v="1"/>
    <n v="1"/>
    <x v="18"/>
    <n v="241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n v="302.42"/>
    <n v="252.01666666666668"/>
    <s v="theater"/>
    <x v="6"/>
    <x v="538"/>
    <d v="2016-05-13T14:04:23"/>
    <s v="FALSE"/>
    <n v="2"/>
    <n v="1"/>
    <n v="1"/>
    <x v="11"/>
    <n v="1512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n v="100.64400000000001"/>
    <n v="25.161000000000001"/>
    <s v="theater"/>
    <x v="6"/>
    <x v="539"/>
    <d v="2016-07-04T20:11:47"/>
    <s v="FALSE"/>
    <n v="2"/>
    <n v="1"/>
    <n v="1.28"/>
    <x v="2"/>
    <n v="644.1216000000000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n v="6.6666666666666671E-3"/>
    <n v="1"/>
    <s v="technology"/>
    <x v="7"/>
    <x v="540"/>
    <d v="2015-02-04T14:36:46"/>
    <s v="FALSE"/>
    <n v="2"/>
    <n v="2"/>
    <n v="1"/>
    <x v="43"/>
    <n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n v="0.55555555555555558"/>
    <n v="25"/>
    <s v="technology"/>
    <x v="7"/>
    <x v="541"/>
    <d v="2015-10-28T20:07:14"/>
    <s v="FALSE"/>
    <n v="2"/>
    <n v="2"/>
    <n v="1"/>
    <x v="67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n v="3.9999999999999996E-4"/>
    <n v="1"/>
    <s v="technology"/>
    <x v="7"/>
    <x v="542"/>
    <d v="2016-05-03T11:41:56"/>
    <s v="FALSE"/>
    <n v="2"/>
    <n v="2"/>
    <n v="1"/>
    <x v="202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n v="0.31818181818181818"/>
    <n v="35"/>
    <s v="technology"/>
    <x v="7"/>
    <x v="543"/>
    <d v="2014-10-31T21:12:42"/>
    <s v="FALSE"/>
    <n v="2"/>
    <n v="2"/>
    <n v="0.72"/>
    <x v="203"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n v="1.2"/>
    <n v="3"/>
    <s v="technology"/>
    <x v="7"/>
    <x v="544"/>
    <d v="2016-07-04T10:46:00"/>
    <s v="FALSE"/>
    <n v="2"/>
    <n v="2"/>
    <n v="1"/>
    <x v="9"/>
    <n v="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n v="27.383999999999997"/>
    <n v="402.70588235294116"/>
    <s v="technology"/>
    <x v="7"/>
    <x v="545"/>
    <d v="2015-11-15T10:13:09"/>
    <s v="FALSE"/>
    <n v="2"/>
    <n v="2"/>
    <n v="1.1299999999999999"/>
    <x v="204"/>
    <n v="15471.9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n v="8.666666666666667E-2"/>
    <n v="26"/>
    <s v="technology"/>
    <x v="7"/>
    <x v="546"/>
    <d v="2015-10-17T11:01:55"/>
    <s v="FALSE"/>
    <n v="2"/>
    <n v="2"/>
    <n v="1"/>
    <x v="175"/>
    <n v="5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n v="0"/>
    <n v="0"/>
    <s v="technology"/>
    <x v="7"/>
    <x v="547"/>
    <d v="2016-02-10T11:42:44"/>
    <s v="FALSE"/>
    <n v="2"/>
    <n v="2"/>
    <n v="1.28"/>
    <x v="205"/>
    <n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n v="0.09"/>
    <n v="9"/>
    <s v="technology"/>
    <x v="7"/>
    <x v="548"/>
    <d v="2015-10-29T16:40:48"/>
    <s v="FALSE"/>
    <n v="2"/>
    <n v="2"/>
    <n v="1.28"/>
    <x v="168"/>
    <n v="11.5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n v="2.7199999999999998"/>
    <n v="8.5"/>
    <s v="technology"/>
    <x v="7"/>
    <x v="549"/>
    <d v="2015-07-08T10:17:02"/>
    <s v="FALSE"/>
    <n v="2"/>
    <n v="2"/>
    <n v="1.28"/>
    <x v="62"/>
    <n v="87.04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n v="0.70000000000000007"/>
    <n v="8.75"/>
    <s v="technology"/>
    <x v="7"/>
    <x v="550"/>
    <d v="2017-01-31T00:00:00"/>
    <s v="FALSE"/>
    <n v="2"/>
    <n v="2"/>
    <n v="0.76"/>
    <x v="59"/>
    <n v="26.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n v="5.0413333333333332"/>
    <n v="135.03571428571428"/>
    <s v="technology"/>
    <x v="7"/>
    <x v="551"/>
    <d v="2015-08-01T12:53:00"/>
    <s v="FALSE"/>
    <n v="2"/>
    <n v="2"/>
    <n v="1"/>
    <x v="131"/>
    <n v="378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n v="0"/>
    <n v="0"/>
    <s v="technology"/>
    <x v="7"/>
    <x v="552"/>
    <d v="2016-01-09T09:48:16"/>
    <s v="FALSE"/>
    <n v="2"/>
    <n v="2"/>
    <n v="0.76"/>
    <x v="206"/>
    <n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n v="0.49199999999999999"/>
    <n v="20.5"/>
    <s v="technology"/>
    <x v="7"/>
    <x v="553"/>
    <d v="2014-11-14T13:16:31"/>
    <s v="FALSE"/>
    <n v="2"/>
    <n v="2"/>
    <n v="1"/>
    <x v="73"/>
    <n v="12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n v="36.589147286821706"/>
    <n v="64.36363636363636"/>
    <s v="technology"/>
    <x v="7"/>
    <x v="554"/>
    <d v="2014-10-19T11:26:12"/>
    <s v="FALSE"/>
    <n v="2"/>
    <n v="2"/>
    <n v="1"/>
    <x v="207"/>
    <n v="141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n v="0"/>
    <n v="0"/>
    <s v="technology"/>
    <x v="7"/>
    <x v="555"/>
    <d v="2016-06-12T03:29:03"/>
    <s v="FALSE"/>
    <n v="2"/>
    <n v="2"/>
    <n v="1.28"/>
    <x v="205"/>
    <n v="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n v="2.5"/>
    <n v="200"/>
    <s v="technology"/>
    <x v="7"/>
    <x v="556"/>
    <d v="2016-01-06T15:38:37"/>
    <s v="FALSE"/>
    <n v="2"/>
    <n v="2"/>
    <n v="1"/>
    <x v="6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n v="0.91066666666666674"/>
    <n v="68.3"/>
    <s v="technology"/>
    <x v="7"/>
    <x v="557"/>
    <d v="2016-12-02T18:36:43"/>
    <s v="FALSE"/>
    <n v="2"/>
    <n v="2"/>
    <n v="1.1299999999999999"/>
    <x v="208"/>
    <n v="1543.58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n v="0"/>
    <n v="0"/>
    <s v="technology"/>
    <x v="7"/>
    <x v="558"/>
    <d v="2015-03-24T15:11:45"/>
    <s v="FALSE"/>
    <n v="2"/>
    <n v="2"/>
    <n v="1"/>
    <x v="56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n v="2.0833333333333336E-2"/>
    <n v="50"/>
    <s v="technology"/>
    <x v="7"/>
    <x v="559"/>
    <d v="2015-12-13T01:47:40"/>
    <s v="FALSE"/>
    <n v="2"/>
    <n v="2"/>
    <n v="1"/>
    <x v="209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n v="1.2E-2"/>
    <n v="4"/>
    <s v="technology"/>
    <x v="7"/>
    <x v="560"/>
    <d v="2014-12-17T13:30:45"/>
    <s v="FALSE"/>
    <n v="2"/>
    <n v="2"/>
    <n v="0.76"/>
    <x v="210"/>
    <n v="9.120000000000001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n v="0.36666666666666664"/>
    <n v="27.5"/>
    <s v="technology"/>
    <x v="7"/>
    <x v="561"/>
    <d v="2015-10-26T10:48:33"/>
    <s v="FALSE"/>
    <n v="2"/>
    <n v="2"/>
    <n v="1"/>
    <x v="43"/>
    <n v="5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n v="0"/>
    <n v="0"/>
    <s v="technology"/>
    <x v="7"/>
    <x v="562"/>
    <d v="2016-12-18T04:20:15"/>
    <s v="FALSE"/>
    <n v="2"/>
    <n v="2"/>
    <n v="1.1299999999999999"/>
    <x v="204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n v="9.0666666666666659E-2"/>
    <n v="34"/>
    <s v="technology"/>
    <x v="7"/>
    <x v="563"/>
    <d v="2015-02-16T20:40:47"/>
    <s v="FALSE"/>
    <n v="2"/>
    <n v="2"/>
    <n v="0.72"/>
    <x v="211"/>
    <m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n v="5.5555555555555558E-3"/>
    <n v="1"/>
    <s v="technology"/>
    <x v="7"/>
    <x v="564"/>
    <d v="2016-03-12T17:37:55"/>
    <s v="FALSE"/>
    <n v="2"/>
    <n v="2"/>
    <n v="1.1299999999999999"/>
    <x v="212"/>
    <n v="1.1299999999999999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n v="0"/>
    <n v="0"/>
    <s v="technology"/>
    <x v="7"/>
    <x v="565"/>
    <d v="2015-07-10T13:50:49"/>
    <s v="FALSE"/>
    <n v="2"/>
    <n v="2"/>
    <n v="1.28"/>
    <x v="35"/>
    <n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n v="0.02"/>
    <n v="1"/>
    <s v="technology"/>
    <x v="7"/>
    <x v="566"/>
    <d v="2016-07-14T11:25:33"/>
    <s v="FALSE"/>
    <n v="2"/>
    <n v="2"/>
    <n v="1"/>
    <x v="11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n v="0"/>
    <n v="0"/>
    <s v="technology"/>
    <x v="7"/>
    <x v="567"/>
    <d v="2015-01-01T15:13:14"/>
    <s v="FALSE"/>
    <n v="2"/>
    <n v="2"/>
    <n v="1"/>
    <x v="3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n v="1"/>
    <n v="49"/>
    <s v="technology"/>
    <x v="7"/>
    <x v="568"/>
    <d v="2016-01-16T06:00:00"/>
    <s v="FALSE"/>
    <n v="2"/>
    <n v="2"/>
    <n v="0.68"/>
    <x v="213"/>
    <n v="166.6000000000000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n v="0.8"/>
    <n v="20"/>
    <s v="technology"/>
    <x v="7"/>
    <x v="569"/>
    <d v="2016-01-01T15:20:12"/>
    <s v="FALSE"/>
    <n v="2"/>
    <n v="2"/>
    <n v="0.76"/>
    <x v="214"/>
    <n v="15.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n v="0.16705882352941176"/>
    <n v="142"/>
    <s v="technology"/>
    <x v="7"/>
    <x v="570"/>
    <d v="2016-02-18T14:09:29"/>
    <s v="FALSE"/>
    <n v="2"/>
    <n v="2"/>
    <n v="1"/>
    <x v="129"/>
    <n v="14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n v="0.42399999999999999"/>
    <n v="53"/>
    <s v="technology"/>
    <x v="7"/>
    <x v="571"/>
    <d v="2015-07-26T22:59:00"/>
    <s v="FALSE"/>
    <n v="2"/>
    <n v="2"/>
    <n v="1"/>
    <x v="73"/>
    <n v="10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n v="0"/>
    <n v="0"/>
    <s v="technology"/>
    <x v="7"/>
    <x v="572"/>
    <d v="2015-11-04T13:11:28"/>
    <s v="FALSE"/>
    <n v="2"/>
    <n v="2"/>
    <n v="1"/>
    <x v="34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n v="0.38925389253892539"/>
    <n v="38.444444444444443"/>
    <s v="technology"/>
    <x v="7"/>
    <x v="573"/>
    <d v="2015-01-17T20:12:00"/>
    <s v="FALSE"/>
    <n v="2"/>
    <n v="2"/>
    <n v="1"/>
    <x v="215"/>
    <n v="346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n v="0.7155635062611807"/>
    <n v="20"/>
    <s v="technology"/>
    <x v="7"/>
    <x v="574"/>
    <d v="2016-10-19T05:38:27"/>
    <s v="FALSE"/>
    <n v="2"/>
    <n v="2"/>
    <n v="1.28"/>
    <x v="216"/>
    <n v="102.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n v="0.43166666666666664"/>
    <n v="64.75"/>
    <s v="technology"/>
    <x v="7"/>
    <x v="575"/>
    <d v="2015-06-13T11:37:23"/>
    <s v="FALSE"/>
    <n v="2"/>
    <n v="2"/>
    <n v="1.1299999999999999"/>
    <x v="217"/>
    <n v="292.66999999999996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n v="1.25E-3"/>
    <n v="1"/>
    <s v="technology"/>
    <x v="7"/>
    <x v="576"/>
    <d v="2015-03-28T05:19:12"/>
    <s v="FALSE"/>
    <n v="2"/>
    <n v="2"/>
    <n v="1"/>
    <x v="75"/>
    <n v="1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n v="0.2"/>
    <n v="10"/>
    <s v="technology"/>
    <x v="7"/>
    <x v="577"/>
    <d v="2016-05-20T09:08:22"/>
    <s v="FALSE"/>
    <n v="2"/>
    <n v="2"/>
    <n v="1"/>
    <x v="11"/>
    <n v="1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n v="1.12E-2"/>
    <n v="2"/>
    <s v="technology"/>
    <x v="7"/>
    <x v="578"/>
    <d v="2015-09-07T08:53:13"/>
    <s v="FALSE"/>
    <n v="2"/>
    <n v="2"/>
    <n v="1.28"/>
    <x v="218"/>
    <n v="17.92000000000000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n v="1.4583333333333333"/>
    <n v="35"/>
    <s v="technology"/>
    <x v="7"/>
    <x v="579"/>
    <d v="2014-12-25T15:27:03"/>
    <s v="FALSE"/>
    <n v="2"/>
    <n v="2"/>
    <n v="1"/>
    <x v="15"/>
    <n v="175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n v="3.3333333333333333E-2"/>
    <n v="1"/>
    <s v="technology"/>
    <x v="7"/>
    <x v="580"/>
    <d v="2016-09-22T16:47:47"/>
    <s v="FALSE"/>
    <n v="2"/>
    <n v="2"/>
    <n v="1"/>
    <x v="10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n v="0"/>
    <n v="0"/>
    <s v="technology"/>
    <x v="7"/>
    <x v="581"/>
    <d v="2015-08-01T19:18:24"/>
    <s v="FALSE"/>
    <n v="2"/>
    <n v="2"/>
    <n v="1"/>
    <x v="53"/>
    <n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n v="0"/>
    <n v="0"/>
    <s v="technology"/>
    <x v="7"/>
    <x v="582"/>
    <d v="2015-03-15T13:00:00"/>
    <s v="FALSE"/>
    <n v="2"/>
    <n v="2"/>
    <n v="1"/>
    <x v="74"/>
    <n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n v="1.1111111111111112E-2"/>
    <n v="1"/>
    <s v="technology"/>
    <x v="7"/>
    <x v="583"/>
    <d v="2015-03-19T16:31:27"/>
    <s v="FALSE"/>
    <n v="2"/>
    <n v="2"/>
    <n v="1"/>
    <x v="7"/>
    <n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n v="1"/>
    <n v="5"/>
    <s v="technology"/>
    <x v="7"/>
    <x v="584"/>
    <d v="2015-03-16T11:11:56"/>
    <s v="FALSE"/>
    <n v="2"/>
    <n v="2"/>
    <n v="1"/>
    <x v="31"/>
    <n v="1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n v="0"/>
    <n v="0"/>
    <s v="technology"/>
    <x v="7"/>
    <x v="585"/>
    <d v="2015-11-30T19:00:00"/>
    <s v="FALSE"/>
    <n v="2"/>
    <n v="2"/>
    <n v="1.28"/>
    <x v="219"/>
    <n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n v="0.55999999999999994"/>
    <n v="14"/>
    <s v="technology"/>
    <x v="7"/>
    <x v="586"/>
    <d v="2015-02-15T15:30:07"/>
    <s v="FALSE"/>
    <n v="2"/>
    <n v="2"/>
    <n v="1"/>
    <x v="3"/>
    <n v="5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n v="9.0833333333333339"/>
    <n v="389.28571428571428"/>
    <s v="technology"/>
    <x v="7"/>
    <x v="587"/>
    <d v="2015-04-16T13:10:33"/>
    <s v="FALSE"/>
    <n v="2"/>
    <n v="2"/>
    <n v="0.76"/>
    <x v="220"/>
    <n v="207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n v="3.3444444444444441"/>
    <n v="150.5"/>
    <s v="technology"/>
    <x v="7"/>
    <x v="588"/>
    <d v="2016-11-17T14:28:06"/>
    <s v="FALSE"/>
    <n v="2"/>
    <n v="2"/>
    <n v="1.1299999999999999"/>
    <x v="221"/>
    <n v="340.13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x v="7"/>
    <n v="1.3333333333333334E-2"/>
    <n v="1"/>
    <s v="technology"/>
    <x v="7"/>
    <x v="589"/>
    <d v="2015-07-08T09:44:59"/>
    <s v="FALSE"/>
    <n v="2"/>
    <n v="2"/>
    <n v="1"/>
    <x v="63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n v="4.46"/>
    <n v="24.777777777777779"/>
    <s v="technology"/>
    <x v="7"/>
    <x v="590"/>
    <d v="2016-02-08T08:01:00"/>
    <s v="FALSE"/>
    <n v="2"/>
    <n v="2"/>
    <n v="1.28"/>
    <x v="194"/>
    <n v="285.44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n v="6.0999999999999999E-2"/>
    <n v="30.5"/>
    <s v="technology"/>
    <x v="7"/>
    <x v="591"/>
    <d v="2015-07-22T08:02:10"/>
    <s v="FALSE"/>
    <n v="2"/>
    <n v="2"/>
    <n v="1"/>
    <x v="74"/>
    <n v="6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n v="3.3333333333333335"/>
    <n v="250"/>
    <s v="technology"/>
    <x v="7"/>
    <x v="592"/>
    <d v="2014-12-03T00:34:20"/>
    <s v="FALSE"/>
    <n v="2"/>
    <n v="2"/>
    <n v="1"/>
    <x v="6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n v="23"/>
    <n v="16.428571428571427"/>
    <s v="technology"/>
    <x v="7"/>
    <x v="593"/>
    <d v="2015-04-06T10:15:45"/>
    <s v="FALSE"/>
    <n v="2"/>
    <n v="2"/>
    <n v="1.28"/>
    <x v="2"/>
    <n v="147.20000000000002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n v="0.104"/>
    <n v="13"/>
    <s v="technology"/>
    <x v="7"/>
    <x v="594"/>
    <d v="2016-04-16T13:43:26"/>
    <s v="FALSE"/>
    <n v="2"/>
    <n v="2"/>
    <n v="1"/>
    <x v="73"/>
    <n v="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n v="0.42599999999999999"/>
    <n v="53.25"/>
    <s v="technology"/>
    <x v="7"/>
    <x v="595"/>
    <d v="2015-05-03T20:40:38"/>
    <s v="FALSE"/>
    <n v="2"/>
    <n v="2"/>
    <n v="1"/>
    <x v="74"/>
    <n v="426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n v="0.03"/>
    <n v="3"/>
    <s v="technology"/>
    <x v="7"/>
    <x v="596"/>
    <d v="2016-11-02T16:31:32"/>
    <s v="FALSE"/>
    <n v="2"/>
    <n v="2"/>
    <n v="1"/>
    <x v="44"/>
    <n v="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n v="0.26666666666666666"/>
    <n v="10"/>
    <s v="technology"/>
    <x v="7"/>
    <x v="597"/>
    <d v="2016-07-31T11:00:00"/>
    <s v="FALSE"/>
    <n v="2"/>
    <n v="2"/>
    <n v="1"/>
    <x v="63"/>
    <n v="2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n v="34"/>
    <n v="121.42857142857143"/>
    <s v="technology"/>
    <x v="7"/>
    <x v="598"/>
    <d v="2014-12-04T19:03:01"/>
    <s v="FALSE"/>
    <n v="2"/>
    <n v="2"/>
    <n v="1"/>
    <x v="34"/>
    <n v="85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n v="6.2E-2"/>
    <n v="15.5"/>
    <s v="technology"/>
    <x v="7"/>
    <x v="599"/>
    <d v="2015-03-08T10:16:00"/>
    <s v="FALSE"/>
    <n v="2"/>
    <n v="2"/>
    <n v="1"/>
    <x v="83"/>
    <n v="31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n v="2"/>
    <n v="100"/>
    <s v="technology"/>
    <x v="7"/>
    <x v="600"/>
    <d v="2015-05-09T14:09:22"/>
    <s v="FALSE"/>
    <n v="2"/>
    <n v="3"/>
    <n v="1"/>
    <x v="11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n v="1.4000000000000001"/>
    <n v="23.333333333333332"/>
    <s v="technology"/>
    <x v="7"/>
    <x v="601"/>
    <d v="2014-12-26T15:35:39"/>
    <s v="FALSE"/>
    <n v="2"/>
    <n v="3"/>
    <n v="0.76"/>
    <x v="174"/>
    <n v="106.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n v="0"/>
    <n v="0"/>
    <s v="technology"/>
    <x v="7"/>
    <x v="602"/>
    <d v="2015-06-18T14:03:35"/>
    <s v="FALSE"/>
    <n v="2"/>
    <n v="3"/>
    <n v="1"/>
    <x v="222"/>
    <n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n v="3.9334666666666664"/>
    <n v="45.386153846153846"/>
    <s v="technology"/>
    <x v="7"/>
    <x v="603"/>
    <d v="2014-08-14T10:20:23"/>
    <s v="FALSE"/>
    <n v="2"/>
    <n v="3"/>
    <n v="1"/>
    <x v="43"/>
    <n v="590.0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n v="0"/>
    <n v="0"/>
    <s v="technology"/>
    <x v="7"/>
    <x v="604"/>
    <d v="2014-08-27T19:50:56"/>
    <s v="FALSE"/>
    <n v="2"/>
    <n v="3"/>
    <n v="1"/>
    <x v="61"/>
    <n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n v="2.62"/>
    <n v="16.375"/>
    <s v="technology"/>
    <x v="7"/>
    <x v="605"/>
    <d v="2015-08-23T03:35:08"/>
    <s v="FALSE"/>
    <n v="2"/>
    <n v="3"/>
    <n v="1"/>
    <x v="11"/>
    <n v="131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n v="0.2"/>
    <n v="10"/>
    <s v="technology"/>
    <x v="7"/>
    <x v="606"/>
    <d v="2015-05-24T10:00:00"/>
    <s v="FALSE"/>
    <n v="2"/>
    <n v="3"/>
    <n v="1.1299999999999999"/>
    <x v="223"/>
    <n v="11.29999999999999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n v="0"/>
    <n v="0"/>
    <s v="technology"/>
    <x v="7"/>
    <x v="607"/>
    <d v="2015-11-22T15:48:56"/>
    <s v="FALSE"/>
    <n v="2"/>
    <n v="3"/>
    <n v="1"/>
    <x v="224"/>
    <n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n v="0.97400000000000009"/>
    <n v="292.2"/>
    <s v="technology"/>
    <x v="7"/>
    <x v="608"/>
    <d v="2015-06-15T17:06:20"/>
    <s v="FALSE"/>
    <n v="2"/>
    <n v="3"/>
    <n v="1"/>
    <x v="78"/>
    <n v="1461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n v="0.64102564102564097"/>
    <n v="5"/>
    <s v="technology"/>
    <x v="7"/>
    <x v="609"/>
    <d v="2015-11-28T20:49:04"/>
    <s v="FALSE"/>
    <n v="2"/>
    <n v="3"/>
    <n v="1.28"/>
    <x v="225"/>
    <n v="6.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n v="0"/>
    <n v="0"/>
    <s v="technology"/>
    <x v="7"/>
    <x v="610"/>
    <d v="2015-04-22T14:56:26"/>
    <s v="FALSE"/>
    <n v="2"/>
    <n v="3"/>
    <n v="1"/>
    <x v="226"/>
    <n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n v="0"/>
    <n v="0"/>
    <s v="technology"/>
    <x v="7"/>
    <x v="611"/>
    <d v="2016-01-19T08:27:17"/>
    <s v="FALSE"/>
    <n v="2"/>
    <n v="3"/>
    <n v="1.1299999999999999"/>
    <x v="227"/>
    <n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n v="0"/>
    <n v="0"/>
    <s v="technology"/>
    <x v="7"/>
    <x v="612"/>
    <d v="2016-09-01T19:45:46"/>
    <s v="FALSE"/>
    <n v="2"/>
    <n v="3"/>
    <n v="1.1299999999999999"/>
    <x v="228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n v="21.363333333333333"/>
    <n v="105.93388429752066"/>
    <s v="technology"/>
    <x v="7"/>
    <x v="613"/>
    <d v="2015-09-30T23:59:00"/>
    <s v="FALSE"/>
    <n v="2"/>
    <n v="3"/>
    <n v="1"/>
    <x v="175"/>
    <n v="12818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n v="0"/>
    <n v="0"/>
    <s v="technology"/>
    <x v="7"/>
    <x v="614"/>
    <d v="2016-06-23T20:29:00"/>
    <s v="FALSE"/>
    <n v="2"/>
    <n v="3"/>
    <n v="1"/>
    <x v="3"/>
    <n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n v="0"/>
    <n v="0"/>
    <s v="technology"/>
    <x v="7"/>
    <x v="615"/>
    <d v="2015-09-24T21:55:59"/>
    <s v="FALSE"/>
    <n v="2"/>
    <n v="3"/>
    <n v="0.68"/>
    <x v="229"/>
    <n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n v="0"/>
    <n v="0"/>
    <s v="technology"/>
    <x v="7"/>
    <x v="616"/>
    <d v="2017-02-25T04:01:47"/>
    <s v="FALSE"/>
    <n v="2"/>
    <n v="3"/>
    <n v="1.1299999999999999"/>
    <x v="223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n v="3"/>
    <n v="20"/>
    <s v="technology"/>
    <x v="7"/>
    <x v="617"/>
    <d v="2015-05-08T03:14:03"/>
    <s v="FALSE"/>
    <n v="2"/>
    <n v="3"/>
    <n v="1.28"/>
    <x v="38"/>
    <n v="76.8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n v="0"/>
    <n v="0"/>
    <s v="technology"/>
    <x v="7"/>
    <x v="618"/>
    <d v="2015-12-09T14:26:43"/>
    <s v="FALSE"/>
    <n v="2"/>
    <n v="3"/>
    <n v="1"/>
    <x v="53"/>
    <n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n v="3.9999999999999996E-5"/>
    <n v="1"/>
    <s v="technology"/>
    <x v="7"/>
    <x v="619"/>
    <d v="2014-11-25T11:36:30"/>
    <s v="FALSE"/>
    <n v="2"/>
    <n v="3"/>
    <n v="1"/>
    <x v="230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n v="1"/>
    <n v="300"/>
    <s v="technology"/>
    <x v="7"/>
    <x v="620"/>
    <d v="2014-08-25T12:12:18"/>
    <s v="FALSE"/>
    <n v="2"/>
    <n v="3"/>
    <n v="0.76"/>
    <x v="220"/>
    <n v="22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n v="1.044"/>
    <n v="87"/>
    <s v="technology"/>
    <x v="7"/>
    <x v="621"/>
    <d v="2016-07-07T18:42:17"/>
    <s v="FALSE"/>
    <n v="2"/>
    <n v="3"/>
    <n v="1"/>
    <x v="73"/>
    <n v="26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n v="5.6833333333333336"/>
    <n v="37.888888888888886"/>
    <s v="technology"/>
    <x v="7"/>
    <x v="622"/>
    <d v="2016-07-01T13:35:38"/>
    <s v="FALSE"/>
    <n v="2"/>
    <n v="3"/>
    <n v="1"/>
    <x v="32"/>
    <n v="341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n v="0"/>
    <n v="0"/>
    <s v="technology"/>
    <x v="7"/>
    <x v="623"/>
    <d v="2015-05-27T19:13:17"/>
    <s v="FALSE"/>
    <n v="2"/>
    <n v="3"/>
    <n v="0.72"/>
    <x v="211"/>
    <m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n v="0"/>
    <n v="0"/>
    <s v="technology"/>
    <x v="7"/>
    <x v="624"/>
    <d v="2015-05-14T18:44:01"/>
    <s v="FALSE"/>
    <n v="2"/>
    <n v="3"/>
    <n v="1"/>
    <x v="11"/>
    <n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n v="0"/>
    <n v="0"/>
    <s v="technology"/>
    <x v="7"/>
    <x v="625"/>
    <d v="2017-03-26T15:29:37"/>
    <s v="FALSE"/>
    <n v="2"/>
    <n v="3"/>
    <n v="0.76"/>
    <x v="231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n v="17.380000000000003"/>
    <n v="111.41025641025641"/>
    <s v="technology"/>
    <x v="7"/>
    <x v="626"/>
    <d v="2015-08-15T08:22:00"/>
    <s v="FALSE"/>
    <n v="2"/>
    <n v="3"/>
    <n v="1"/>
    <x v="73"/>
    <n v="434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n v="0.02"/>
    <n v="90"/>
    <s v="technology"/>
    <x v="7"/>
    <x v="627"/>
    <d v="2016-03-14T18:00:00"/>
    <s v="FALSE"/>
    <n v="2"/>
    <n v="3"/>
    <n v="0.11"/>
    <x v="232"/>
    <n v="9.9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n v="0"/>
    <n v="0"/>
    <s v="technology"/>
    <x v="7"/>
    <x v="628"/>
    <d v="2014-07-13T11:37:37"/>
    <s v="FALSE"/>
    <n v="2"/>
    <n v="3"/>
    <n v="1"/>
    <x v="11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n v="0.17500000000000002"/>
    <n v="116.66666666666667"/>
    <s v="technology"/>
    <x v="7"/>
    <x v="629"/>
    <d v="2016-05-14T10:18:28"/>
    <s v="FALSE"/>
    <n v="2"/>
    <n v="3"/>
    <n v="0.72"/>
    <x v="233"/>
    <m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n v="8.3340278356529712E-2"/>
    <n v="10"/>
    <s v="technology"/>
    <x v="7"/>
    <x v="630"/>
    <d v="2015-09-06T00:10:00"/>
    <s v="FALSE"/>
    <n v="2"/>
    <n v="3"/>
    <n v="1"/>
    <x v="234"/>
    <n v="1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n v="1.38"/>
    <n v="76.666666666666671"/>
    <s v="technology"/>
    <x v="7"/>
    <x v="631"/>
    <d v="2016-05-28T13:32:09"/>
    <s v="FALSE"/>
    <n v="2"/>
    <n v="3"/>
    <n v="0.76"/>
    <x v="157"/>
    <n v="524.4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n v="0"/>
    <n v="0"/>
    <s v="technology"/>
    <x v="7"/>
    <x v="632"/>
    <d v="2015-11-25T11:49:25"/>
    <s v="FALSE"/>
    <n v="2"/>
    <n v="3"/>
    <n v="1.1299999999999999"/>
    <x v="235"/>
    <n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n v="12.45"/>
    <n v="49.8"/>
    <s v="technology"/>
    <x v="7"/>
    <x v="633"/>
    <d v="2016-06-17T18:00:00"/>
    <s v="FALSE"/>
    <n v="2"/>
    <n v="3"/>
    <n v="1"/>
    <x v="3"/>
    <n v="1245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n v="0.02"/>
    <n v="1"/>
    <s v="technology"/>
    <x v="7"/>
    <x v="634"/>
    <d v="2015-02-26T17:17:09"/>
    <s v="FALSE"/>
    <n v="2"/>
    <n v="3"/>
    <n v="1"/>
    <x v="11"/>
    <n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n v="8.0000000000000002E-3"/>
    <n v="2"/>
    <s v="technology"/>
    <x v="7"/>
    <x v="635"/>
    <d v="2015-04-11T21:12:42"/>
    <s v="FALSE"/>
    <n v="2"/>
    <n v="3"/>
    <n v="1"/>
    <x v="73"/>
    <n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n v="0.2"/>
    <n v="4"/>
    <s v="technology"/>
    <x v="7"/>
    <x v="636"/>
    <d v="2015-06-06T05:47:00"/>
    <s v="FALSE"/>
    <n v="2"/>
    <n v="3"/>
    <n v="1.28"/>
    <x v="38"/>
    <n v="5.1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n v="0"/>
    <n v="0"/>
    <s v="technology"/>
    <x v="7"/>
    <x v="637"/>
    <d v="2017-02-25T18:04:00"/>
    <s v="FALSE"/>
    <n v="2"/>
    <n v="3"/>
    <n v="1.28"/>
    <x v="236"/>
    <n v="0"/>
  </r>
  <r>
    <n v="638"/>
    <s v="W (Canceled)"/>
    <s v="O0"/>
    <x v="61"/>
    <n v="18"/>
    <x v="1"/>
    <x v="12"/>
    <s v="EUR"/>
    <n v="1490447662"/>
    <n v="1485267262"/>
    <b v="0"/>
    <x v="79"/>
    <b v="0"/>
    <x v="7"/>
    <n v="9.0000000000000011E-3"/>
    <n v="3"/>
    <s v="technology"/>
    <x v="7"/>
    <x v="638"/>
    <d v="2017-03-25T08:14:22"/>
    <s v="FALSE"/>
    <n v="2"/>
    <n v="3"/>
    <n v="1.1299999999999999"/>
    <x v="237"/>
    <n v="20.339999999999996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n v="9.9999999999999991E-5"/>
    <n v="1"/>
    <s v="technology"/>
    <x v="7"/>
    <x v="639"/>
    <d v="2014-10-13T08:59:55"/>
    <s v="FALSE"/>
    <n v="2"/>
    <n v="3"/>
    <n v="1"/>
    <x v="106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n v="144.28571428571428"/>
    <n v="50.5"/>
    <s v="technology"/>
    <x v="8"/>
    <x v="640"/>
    <d v="2016-11-24T18:00:00"/>
    <s v="FALSE"/>
    <n v="2"/>
    <n v="1"/>
    <n v="1.1299999999999999"/>
    <x v="238"/>
    <n v="114.13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n v="119.16249999999999"/>
    <n v="151.31746031746033"/>
    <s v="technology"/>
    <x v="8"/>
    <x v="641"/>
    <d v="2015-08-13T08:40:48"/>
    <s v="FALSE"/>
    <n v="2"/>
    <n v="1"/>
    <n v="1"/>
    <x v="141"/>
    <n v="4766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n v="1460.4850000000001"/>
    <n v="134.3592456301748"/>
    <s v="technology"/>
    <x v="8"/>
    <x v="642"/>
    <d v="2015-08-19T10:37:54"/>
    <s v="FALSE"/>
    <n v="2"/>
    <n v="1"/>
    <n v="1.1299999999999999"/>
    <x v="235"/>
    <n v="330069.61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n v="105.80799999999999"/>
    <n v="174.02631578947367"/>
    <s v="technology"/>
    <x v="8"/>
    <x v="643"/>
    <d v="2015-05-31T10:24:35"/>
    <s v="FALSE"/>
    <n v="2"/>
    <n v="1"/>
    <n v="1"/>
    <x v="73"/>
    <n v="2645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n v="300.11791999999997"/>
    <n v="73.486268364348675"/>
    <s v="technology"/>
    <x v="8"/>
    <x v="644"/>
    <d v="2014-10-28T20:00:00"/>
    <s v="FALSE"/>
    <n v="2"/>
    <n v="1"/>
    <n v="1"/>
    <x v="73"/>
    <n v="75029.4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n v="278.7"/>
    <n v="23.518987341772153"/>
    <s v="technology"/>
    <x v="8"/>
    <x v="645"/>
    <d v="2016-08-11T19:37:54"/>
    <s v="FALSE"/>
    <n v="2"/>
    <n v="1"/>
    <n v="1"/>
    <x v="18"/>
    <n v="55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n v="131.87625"/>
    <n v="39.074444444444445"/>
    <s v="technology"/>
    <x v="8"/>
    <x v="646"/>
    <d v="2014-08-11T15:27:47"/>
    <s v="FALSE"/>
    <n v="2"/>
    <n v="1"/>
    <n v="1"/>
    <x v="184"/>
    <n v="1055.0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n v="107.05"/>
    <n v="125.94117647058823"/>
    <s v="technology"/>
    <x v="8"/>
    <x v="647"/>
    <d v="2016-03-17T12:25:49"/>
    <s v="FALSE"/>
    <n v="2"/>
    <n v="1"/>
    <n v="0.76"/>
    <x v="239"/>
    <n v="1627.1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n v="126.82285714285715"/>
    <n v="1644"/>
    <s v="technology"/>
    <x v="8"/>
    <x v="648"/>
    <d v="2014-10-14T11:38:28"/>
    <s v="FALSE"/>
    <n v="2"/>
    <n v="1"/>
    <n v="1"/>
    <x v="21"/>
    <n v="4438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n v="139.96"/>
    <n v="42.670731707317074"/>
    <s v="technology"/>
    <x v="8"/>
    <x v="649"/>
    <d v="2014-09-16T16:53:33"/>
    <s v="FALSE"/>
    <n v="2"/>
    <n v="1"/>
    <n v="1"/>
    <x v="34"/>
    <n v="349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n v="112.4"/>
    <n v="35.125"/>
    <s v="technology"/>
    <x v="8"/>
    <x v="650"/>
    <d v="2014-12-18T20:53:04"/>
    <s v="FALSE"/>
    <n v="2"/>
    <n v="1"/>
    <n v="1"/>
    <x v="61"/>
    <n v="1686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n v="100.52799999999999"/>
    <n v="239.35238095238094"/>
    <s v="technology"/>
    <x v="8"/>
    <x v="651"/>
    <d v="2014-12-12T19:25:11"/>
    <s v="FALSE"/>
    <n v="2"/>
    <n v="1"/>
    <n v="1"/>
    <x v="73"/>
    <n v="2513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n v="100.46666666666665"/>
    <n v="107.64285714285714"/>
    <s v="technology"/>
    <x v="8"/>
    <x v="652"/>
    <d v="2016-12-01T12:34:10"/>
    <s v="FALSE"/>
    <n v="2"/>
    <n v="1"/>
    <n v="1"/>
    <x v="10"/>
    <n v="301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n v="141.446"/>
    <n v="95.830623306233065"/>
    <s v="technology"/>
    <x v="8"/>
    <x v="653"/>
    <d v="2015-08-20T09:50:40"/>
    <s v="FALSE"/>
    <n v="2"/>
    <n v="1"/>
    <n v="1"/>
    <x v="131"/>
    <n v="106084.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n v="267.29166666666669"/>
    <n v="31.663376110562684"/>
    <s v="technology"/>
    <x v="8"/>
    <x v="654"/>
    <d v="2015-07-08T17:58:33"/>
    <s v="FALSE"/>
    <n v="2"/>
    <n v="1"/>
    <n v="1"/>
    <x v="15"/>
    <n v="32075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n v="146.88749999999999"/>
    <n v="42.886861313868614"/>
    <s v="technology"/>
    <x v="8"/>
    <x v="655"/>
    <d v="2015-03-12T16:58:32"/>
    <s v="FALSE"/>
    <n v="2"/>
    <n v="1"/>
    <n v="1"/>
    <x v="6"/>
    <n v="1175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n v="213.56"/>
    <n v="122.73563218390805"/>
    <s v="technology"/>
    <x v="8"/>
    <x v="656"/>
    <d v="2016-04-17T13:18:39"/>
    <s v="FALSE"/>
    <n v="2"/>
    <n v="1"/>
    <n v="1"/>
    <x v="11"/>
    <n v="1067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n v="125.69999999999999"/>
    <n v="190.45454545454547"/>
    <s v="technology"/>
    <x v="8"/>
    <x v="657"/>
    <d v="2015-12-23T15:17:52"/>
    <s v="FALSE"/>
    <n v="2"/>
    <n v="1"/>
    <n v="1"/>
    <x v="43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n v="104.46206037108834"/>
    <n v="109.33695652173913"/>
    <s v="technology"/>
    <x v="8"/>
    <x v="658"/>
    <d v="2015-07-26T13:00:00"/>
    <s v="FALSE"/>
    <n v="2"/>
    <n v="1"/>
    <n v="1"/>
    <x v="240"/>
    <n v="30177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n v="100.56666666666668"/>
    <n v="143.66666666666666"/>
    <s v="technology"/>
    <x v="8"/>
    <x v="659"/>
    <d v="2015-08-23T09:14:55"/>
    <s v="FALSE"/>
    <n v="2"/>
    <n v="1"/>
    <n v="1"/>
    <x v="10"/>
    <n v="3017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n v="3.0579999999999998"/>
    <n v="84.944444444444443"/>
    <s v="technology"/>
    <x v="8"/>
    <x v="660"/>
    <d v="2014-11-09T13:47:59"/>
    <s v="FALSE"/>
    <n v="2"/>
    <n v="2"/>
    <n v="1"/>
    <x v="83"/>
    <n v="152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n v="0.95"/>
    <n v="10.555555555555555"/>
    <s v="technology"/>
    <x v="8"/>
    <x v="661"/>
    <d v="2016-10-23T10:29:19"/>
    <s v="FALSE"/>
    <n v="2"/>
    <n v="2"/>
    <n v="1"/>
    <x v="3"/>
    <n v="95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n v="0.4"/>
    <n v="39"/>
    <s v="technology"/>
    <x v="8"/>
    <x v="662"/>
    <d v="2015-01-16T05:30:47"/>
    <s v="FALSE"/>
    <n v="2"/>
    <n v="2"/>
    <n v="1"/>
    <x v="180"/>
    <n v="156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n v="0.35000000000000003"/>
    <n v="100"/>
    <s v="technology"/>
    <x v="8"/>
    <x v="663"/>
    <d v="2015-07-18T15:14:16"/>
    <s v="FALSE"/>
    <n v="2"/>
    <n v="2"/>
    <n v="0.15"/>
    <x v="12"/>
    <n v="10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n v="7.5333333333333332"/>
    <n v="31.172413793103448"/>
    <s v="technology"/>
    <x v="8"/>
    <x v="664"/>
    <d v="2015-04-13T10:59:35"/>
    <s v="FALSE"/>
    <n v="2"/>
    <n v="2"/>
    <n v="1"/>
    <x v="15"/>
    <n v="90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n v="18.64"/>
    <n v="155.33333333333334"/>
    <s v="technology"/>
    <x v="8"/>
    <x v="665"/>
    <d v="2017-01-13T12:04:21"/>
    <s v="FALSE"/>
    <n v="2"/>
    <n v="2"/>
    <n v="1"/>
    <x v="3"/>
    <n v="1864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n v="4.0000000000000001E-3"/>
    <n v="2"/>
    <s v="technology"/>
    <x v="8"/>
    <x v="666"/>
    <d v="2014-08-17T14:58:18"/>
    <s v="FALSE"/>
    <n v="2"/>
    <n v="2"/>
    <n v="1"/>
    <x v="79"/>
    <n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n v="10.02"/>
    <n v="178.92857142857142"/>
    <s v="technology"/>
    <x v="8"/>
    <x v="667"/>
    <d v="2016-10-29T03:57:43"/>
    <s v="FALSE"/>
    <n v="2"/>
    <n v="2"/>
    <n v="1.1299999999999999"/>
    <x v="204"/>
    <n v="5661.299999999999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n v="4.5600000000000005"/>
    <n v="27.36"/>
    <s v="technology"/>
    <x v="8"/>
    <x v="668"/>
    <d v="2015-05-11T14:57:02"/>
    <s v="FALSE"/>
    <n v="2"/>
    <n v="2"/>
    <n v="1"/>
    <x v="43"/>
    <n v="684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n v="21.5075"/>
    <n v="1536.25"/>
    <s v="technology"/>
    <x v="8"/>
    <x v="669"/>
    <d v="2016-07-06T10:00:58"/>
    <s v="FALSE"/>
    <n v="2"/>
    <n v="2"/>
    <n v="0.11"/>
    <x v="33"/>
    <n v="4731.649999999999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n v="29.276666666666667"/>
    <n v="84.99677419354839"/>
    <s v="technology"/>
    <x v="8"/>
    <x v="670"/>
    <d v="2016-06-19T03:10:00"/>
    <s v="FALSE"/>
    <n v="2"/>
    <n v="2"/>
    <n v="1.1299999999999999"/>
    <x v="241"/>
    <n v="29774.3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n v="39.426666666666662"/>
    <n v="788.5333333333333"/>
    <s v="technology"/>
    <x v="8"/>
    <x v="671"/>
    <d v="2015-01-13T23:00:00"/>
    <s v="FALSE"/>
    <n v="2"/>
    <n v="2"/>
    <n v="1"/>
    <x v="12"/>
    <n v="1182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n v="21.628"/>
    <n v="50.29767441860465"/>
    <s v="technology"/>
    <x v="8"/>
    <x v="672"/>
    <d v="2014-12-31T23:59:00"/>
    <s v="FALSE"/>
    <n v="2"/>
    <n v="2"/>
    <n v="1"/>
    <x v="83"/>
    <n v="10814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n v="0.20500000000000002"/>
    <n v="68.333333333333329"/>
    <s v="technology"/>
    <x v="8"/>
    <x v="673"/>
    <d v="2014-09-01T15:10:17"/>
    <s v="FALSE"/>
    <n v="2"/>
    <n v="2"/>
    <n v="1"/>
    <x v="74"/>
    <n v="20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n v="0.03"/>
    <n v="7.5"/>
    <s v="technology"/>
    <x v="8"/>
    <x v="674"/>
    <d v="2014-08-11T21:47:07"/>
    <s v="FALSE"/>
    <n v="2"/>
    <n v="2"/>
    <n v="1"/>
    <x v="83"/>
    <n v="1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n v="14.85"/>
    <n v="34.269230769230766"/>
    <s v="technology"/>
    <x v="8"/>
    <x v="675"/>
    <d v="2015-01-01T01:59:00"/>
    <s v="FALSE"/>
    <n v="2"/>
    <n v="2"/>
    <n v="1"/>
    <x v="32"/>
    <n v="89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n v="1.4710000000000001"/>
    <n v="61.291666666666664"/>
    <s v="technology"/>
    <x v="8"/>
    <x v="676"/>
    <d v="2015-02-07T13:26:21"/>
    <s v="FALSE"/>
    <n v="2"/>
    <n v="2"/>
    <n v="0.76"/>
    <x v="210"/>
    <n v="1117.9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n v="25.584"/>
    <n v="133.25"/>
    <s v="technology"/>
    <x v="8"/>
    <x v="677"/>
    <d v="2016-06-28T04:41:35"/>
    <s v="FALSE"/>
    <n v="2"/>
    <n v="2"/>
    <n v="1.1299999999999999"/>
    <x v="204"/>
    <n v="14454.9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n v="3.8206896551724134"/>
    <n v="65.17647058823529"/>
    <s v="technology"/>
    <x v="8"/>
    <x v="678"/>
    <d v="2016-05-21T04:02:18"/>
    <s v="FALSE"/>
    <n v="2"/>
    <n v="2"/>
    <n v="1"/>
    <x v="242"/>
    <n v="110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n v="15.485964912280703"/>
    <n v="93.90425531914893"/>
    <s v="technology"/>
    <x v="8"/>
    <x v="679"/>
    <d v="2016-09-03T11:41:49"/>
    <s v="FALSE"/>
    <n v="2"/>
    <n v="2"/>
    <n v="1"/>
    <x v="243"/>
    <n v="8827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n v="25.912000000000003"/>
    <n v="150.65116279069767"/>
    <s v="technology"/>
    <x v="8"/>
    <x v="680"/>
    <d v="2014-09-17T07:02:11"/>
    <s v="FALSE"/>
    <n v="2"/>
    <n v="2"/>
    <n v="1"/>
    <x v="131"/>
    <n v="1943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n v="0.04"/>
    <n v="1"/>
    <s v="technology"/>
    <x v="8"/>
    <x v="681"/>
    <d v="2016-10-26T14:20:04"/>
    <s v="FALSE"/>
    <n v="2"/>
    <n v="2"/>
    <n v="1"/>
    <x v="34"/>
    <n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n v="0.106"/>
    <n v="13.25"/>
    <s v="technology"/>
    <x v="8"/>
    <x v="682"/>
    <d v="2017-03-14T12:22:02"/>
    <s v="FALSE"/>
    <n v="2"/>
    <n v="2"/>
    <n v="1"/>
    <x v="83"/>
    <n v="53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n v="0.85142857142857142"/>
    <n v="99.333333333333329"/>
    <s v="technology"/>
    <x v="8"/>
    <x v="683"/>
    <d v="2016-10-31T16:36:04"/>
    <s v="FALSE"/>
    <n v="2"/>
    <n v="2"/>
    <n v="1"/>
    <x v="21"/>
    <n v="29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n v="7.4837500000000006"/>
    <n v="177.39259259259259"/>
    <s v="technology"/>
    <x v="8"/>
    <x v="684"/>
    <d v="2014-07-24T22:00:00"/>
    <s v="FALSE"/>
    <n v="2"/>
    <n v="2"/>
    <n v="1"/>
    <x v="244"/>
    <n v="2394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n v="27.650000000000002"/>
    <n v="55.3"/>
    <s v="technology"/>
    <x v="8"/>
    <x v="685"/>
    <d v="2015-01-12T15:47:52"/>
    <s v="FALSE"/>
    <n v="2"/>
    <n v="2"/>
    <n v="1"/>
    <x v="18"/>
    <n v="55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n v="0"/>
    <n v="0"/>
    <s v="technology"/>
    <x v="8"/>
    <x v="686"/>
    <d v="2015-08-03T11:09:30"/>
    <s v="FALSE"/>
    <n v="2"/>
    <n v="2"/>
    <n v="1.1299999999999999"/>
    <x v="99"/>
    <n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n v="3.55"/>
    <n v="591.66666666666663"/>
    <s v="technology"/>
    <x v="8"/>
    <x v="687"/>
    <d v="2017-02-05T13:00:53"/>
    <s v="FALSE"/>
    <n v="2"/>
    <n v="2"/>
    <n v="4.9000000000000002E-2"/>
    <x v="245"/>
    <n v="173.9500000000000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n v="72.989999999999995"/>
    <n v="405.5"/>
    <s v="technology"/>
    <x v="8"/>
    <x v="688"/>
    <d v="2015-10-14T21:30:53"/>
    <s v="FALSE"/>
    <n v="2"/>
    <n v="2"/>
    <n v="1"/>
    <x v="44"/>
    <n v="1459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n v="57.648750000000007"/>
    <n v="343.14732142857144"/>
    <s v="technology"/>
    <x v="8"/>
    <x v="689"/>
    <d v="2016-12-07T23:59:00"/>
    <s v="FALSE"/>
    <n v="2"/>
    <n v="2"/>
    <n v="1"/>
    <x v="79"/>
    <n v="115297.5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n v="12.34"/>
    <n v="72.588235294117652"/>
    <s v="technology"/>
    <x v="8"/>
    <x v="690"/>
    <d v="2016-09-09T01:00:00"/>
    <s v="FALSE"/>
    <n v="2"/>
    <n v="2"/>
    <n v="1"/>
    <x v="44"/>
    <n v="246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n v="0.52"/>
    <n v="26"/>
    <s v="technology"/>
    <x v="8"/>
    <x v="691"/>
    <d v="2015-06-30T19:40:46"/>
    <s v="FALSE"/>
    <n v="2"/>
    <n v="2"/>
    <n v="1"/>
    <x v="83"/>
    <n v="26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n v="6.5299999999999994"/>
    <n v="6.4975124378109452"/>
    <s v="technology"/>
    <x v="8"/>
    <x v="692"/>
    <d v="2016-12-22T04:01:03"/>
    <s v="FALSE"/>
    <n v="2"/>
    <n v="2"/>
    <n v="1.28"/>
    <x v="98"/>
    <n v="1671.6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n v="35.338000000000001"/>
    <n v="119.38513513513513"/>
    <s v="technology"/>
    <x v="8"/>
    <x v="693"/>
    <d v="2015-04-30T14:23:47"/>
    <s v="FALSE"/>
    <n v="2"/>
    <n v="2"/>
    <n v="1"/>
    <x v="74"/>
    <n v="3533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n v="0.39333333333333331"/>
    <n v="84.285714285714292"/>
    <s v="technology"/>
    <x v="8"/>
    <x v="694"/>
    <d v="2017-02-01T10:55:59"/>
    <s v="FALSE"/>
    <n v="2"/>
    <n v="2"/>
    <n v="1"/>
    <x v="78"/>
    <n v="59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n v="1.06"/>
    <n v="90.857142857142861"/>
    <s v="technology"/>
    <x v="8"/>
    <x v="695"/>
    <d v="2014-10-31T07:30:20"/>
    <s v="FALSE"/>
    <n v="2"/>
    <n v="2"/>
    <n v="1"/>
    <x v="175"/>
    <n v="636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n v="5.7142857142857147E-4"/>
    <n v="1"/>
    <s v="technology"/>
    <x v="8"/>
    <x v="696"/>
    <d v="2014-07-25T17:15:02"/>
    <s v="FALSE"/>
    <n v="2"/>
    <n v="2"/>
    <n v="1.1299999999999999"/>
    <x v="246"/>
    <n v="1.1299999999999999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n v="46.379999999999995"/>
    <n v="20.342105263157894"/>
    <s v="technology"/>
    <x v="8"/>
    <x v="697"/>
    <d v="2016-02-03T07:33:09"/>
    <s v="FALSE"/>
    <n v="2"/>
    <n v="2"/>
    <n v="1.1299999999999999"/>
    <x v="223"/>
    <n v="2620.469999999999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n v="15.39"/>
    <n v="530.68965517241384"/>
    <s v="technology"/>
    <x v="8"/>
    <x v="698"/>
    <d v="2014-09-17T21:00:00"/>
    <s v="FALSE"/>
    <n v="2"/>
    <n v="2"/>
    <n v="1"/>
    <x v="74"/>
    <n v="1539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n v="82.422107692307705"/>
    <n v="120.39184269662923"/>
    <s v="technology"/>
    <x v="8"/>
    <x v="699"/>
    <d v="2013-11-22T11:00:00"/>
    <s v="FALSE"/>
    <n v="2"/>
    <n v="2"/>
    <n v="1"/>
    <x v="84"/>
    <n v="107148.7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n v="2.6866666666666665"/>
    <n v="13"/>
    <s v="technology"/>
    <x v="8"/>
    <x v="700"/>
    <d v="2017-01-10T11:31:21"/>
    <s v="FALSE"/>
    <n v="2"/>
    <n v="2"/>
    <n v="1.1299999999999999"/>
    <x v="247"/>
    <n v="455.3899999999999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n v="26.6"/>
    <n v="291.33333333333331"/>
    <s v="technology"/>
    <x v="8"/>
    <x v="701"/>
    <d v="2014-07-23T10:54:40"/>
    <s v="FALSE"/>
    <n v="2"/>
    <n v="2"/>
    <n v="1.28"/>
    <x v="248"/>
    <n v="7831.0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n v="30.813400000000001"/>
    <n v="124.9191891891892"/>
    <s v="technology"/>
    <x v="8"/>
    <x v="702"/>
    <d v="2016-11-24T13:26:27"/>
    <s v="FALSE"/>
    <n v="2"/>
    <n v="2"/>
    <n v="1"/>
    <x v="43"/>
    <n v="4622.0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n v="5.58"/>
    <n v="119.57142857142857"/>
    <s v="technology"/>
    <x v="8"/>
    <x v="703"/>
    <d v="2017-01-31T18:32:00"/>
    <s v="FALSE"/>
    <n v="2"/>
    <n v="2"/>
    <n v="1"/>
    <x v="43"/>
    <n v="83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n v="0.87454545454545463"/>
    <n v="120.25"/>
    <s v="technology"/>
    <x v="8"/>
    <x v="704"/>
    <d v="2017-02-19T23:37:48"/>
    <s v="FALSE"/>
    <n v="2"/>
    <n v="2"/>
    <n v="0.76"/>
    <x v="249"/>
    <n v="365.56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n v="0.97699999999999987"/>
    <n v="195.4"/>
    <s v="technology"/>
    <x v="8"/>
    <x v="705"/>
    <d v="2017-01-21T06:47:58"/>
    <s v="FALSE"/>
    <n v="2"/>
    <n v="2"/>
    <n v="1.1299999999999999"/>
    <x v="250"/>
    <n v="1104.01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n v="0"/>
    <n v="0"/>
    <s v="technology"/>
    <x v="8"/>
    <x v="706"/>
    <d v="2016-12-14T13:39:00"/>
    <s v="FALSE"/>
    <n v="2"/>
    <n v="2"/>
    <n v="1.1299999999999999"/>
    <x v="250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n v="78.927352941176466"/>
    <n v="117.69868421052631"/>
    <s v="technology"/>
    <x v="8"/>
    <x v="707"/>
    <d v="2017-01-01T10:55:27"/>
    <s v="FALSE"/>
    <n v="2"/>
    <n v="2"/>
    <n v="1.28"/>
    <x v="251"/>
    <n v="68698.36800000000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n v="22.092500000000001"/>
    <n v="23.948509485094849"/>
    <s v="technology"/>
    <x v="8"/>
    <x v="708"/>
    <d v="2014-09-13T08:56:40"/>
    <s v="FALSE"/>
    <n v="2"/>
    <n v="2"/>
    <n v="1.28"/>
    <x v="252"/>
    <n v="11311.36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n v="0.40666666666666662"/>
    <n v="30.5"/>
    <s v="technology"/>
    <x v="8"/>
    <x v="709"/>
    <d v="2014-12-04T19:59:19"/>
    <s v="FALSE"/>
    <n v="2"/>
    <n v="2"/>
    <n v="1"/>
    <x v="43"/>
    <n v="61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n v="0"/>
    <n v="0"/>
    <s v="technology"/>
    <x v="8"/>
    <x v="710"/>
    <d v="2014-08-19T19:44:00"/>
    <s v="FALSE"/>
    <n v="2"/>
    <n v="2"/>
    <n v="0.76"/>
    <x v="199"/>
    <n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n v="33.790999999999997"/>
    <n v="99.973372781065095"/>
    <s v="technology"/>
    <x v="8"/>
    <x v="711"/>
    <d v="2016-12-14T07:01:08"/>
    <s v="FALSE"/>
    <n v="2"/>
    <n v="2"/>
    <n v="1.1299999999999999"/>
    <x v="250"/>
    <n v="38183.82999999999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n v="0.21649484536082475"/>
    <n v="26.25"/>
    <s v="technology"/>
    <x v="8"/>
    <x v="712"/>
    <d v="2016-02-14T11:20:32"/>
    <s v="FALSE"/>
    <n v="2"/>
    <n v="2"/>
    <n v="1"/>
    <x v="253"/>
    <n v="10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n v="0.79600000000000004"/>
    <n v="199"/>
    <s v="technology"/>
    <x v="8"/>
    <x v="713"/>
    <d v="2016-06-05T07:42:12"/>
    <s v="FALSE"/>
    <n v="2"/>
    <n v="2"/>
    <n v="1.1299999999999999"/>
    <x v="254"/>
    <n v="224.8699999999999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n v="14.993333333333334"/>
    <n v="80.321428571428569"/>
    <s v="technology"/>
    <x v="8"/>
    <x v="714"/>
    <d v="2017-02-28T13:54:42"/>
    <s v="FALSE"/>
    <n v="2"/>
    <n v="2"/>
    <n v="1"/>
    <x v="43"/>
    <n v="2249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n v="5.0509090909090908"/>
    <n v="115.75"/>
    <s v="technology"/>
    <x v="8"/>
    <x v="715"/>
    <d v="2015-11-04T22:10:40"/>
    <s v="FALSE"/>
    <n v="2"/>
    <n v="2"/>
    <n v="1"/>
    <x v="255"/>
    <n v="1389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n v="10.214285714285715"/>
    <n v="44.6875"/>
    <s v="technology"/>
    <x v="8"/>
    <x v="716"/>
    <d v="2014-11-30T19:00:00"/>
    <s v="FALSE"/>
    <n v="2"/>
    <n v="2"/>
    <n v="1"/>
    <x v="156"/>
    <n v="715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n v="0.30499999999999999"/>
    <n v="76.25"/>
    <s v="technology"/>
    <x v="8"/>
    <x v="717"/>
    <d v="2014-09-05T15:30:02"/>
    <s v="FALSE"/>
    <n v="2"/>
    <n v="2"/>
    <n v="1"/>
    <x v="74"/>
    <n v="305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n v="0.75"/>
    <n v="22.5"/>
    <s v="technology"/>
    <x v="8"/>
    <x v="718"/>
    <d v="2017-02-18T00:59:00"/>
    <s v="FALSE"/>
    <n v="2"/>
    <n v="2"/>
    <n v="1"/>
    <x v="15"/>
    <n v="9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n v="1.2933333333333332"/>
    <n v="19.399999999999999"/>
    <s v="technology"/>
    <x v="8"/>
    <x v="719"/>
    <d v="2016-02-22T19:57:56"/>
    <s v="FALSE"/>
    <n v="2"/>
    <n v="2"/>
    <n v="1"/>
    <x v="43"/>
    <n v="19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n v="143.94736842105263"/>
    <n v="66.707317073170728"/>
    <s v="publishing"/>
    <x v="9"/>
    <x v="720"/>
    <d v="2012-01-29T10:34:51"/>
    <s v="FALSE"/>
    <n v="2"/>
    <n v="1"/>
    <n v="1"/>
    <x v="214"/>
    <n v="273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n v="122.10975609756099"/>
    <n v="84.142857142857139"/>
    <s v="publishing"/>
    <x v="9"/>
    <x v="721"/>
    <d v="2014-08-01T08:43:27"/>
    <s v="FALSE"/>
    <n v="2"/>
    <n v="1"/>
    <n v="1"/>
    <x v="256"/>
    <n v="1001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n v="132.024"/>
    <n v="215.72549019607843"/>
    <s v="publishing"/>
    <x v="9"/>
    <x v="722"/>
    <d v="2012-04-08T13:19:38"/>
    <s v="FALSE"/>
    <n v="2"/>
    <n v="1"/>
    <n v="1"/>
    <x v="73"/>
    <n v="33006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n v="109.38000000000001"/>
    <n v="54.69"/>
    <s v="publishing"/>
    <x v="9"/>
    <x v="723"/>
    <d v="2015-07-29T22:59:00"/>
    <s v="FALSE"/>
    <n v="2"/>
    <n v="1"/>
    <n v="1"/>
    <x v="11"/>
    <n v="54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n v="105.47157142857144"/>
    <n v="51.62944055944056"/>
    <s v="publishing"/>
    <x v="9"/>
    <x v="724"/>
    <d v="2011-06-30T10:19:23"/>
    <s v="FALSE"/>
    <n v="2"/>
    <n v="1"/>
    <n v="1"/>
    <x v="156"/>
    <n v="7383.0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n v="100.35000000000001"/>
    <n v="143.35714285714286"/>
    <s v="publishing"/>
    <x v="9"/>
    <x v="725"/>
    <d v="2015-12-13T10:01:52"/>
    <s v="FALSE"/>
    <n v="2"/>
    <n v="1"/>
    <n v="1"/>
    <x v="44"/>
    <n v="2007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n v="101.4"/>
    <n v="72.428571428571431"/>
    <s v="publishing"/>
    <x v="9"/>
    <x v="726"/>
    <d v="2013-04-11T20:01:27"/>
    <s v="FALSE"/>
    <n v="2"/>
    <n v="1"/>
    <n v="1"/>
    <x v="34"/>
    <n v="2535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n v="155.51428571428571"/>
    <n v="36.530201342281877"/>
    <s v="publishing"/>
    <x v="9"/>
    <x v="727"/>
    <d v="2013-01-14T16:20:00"/>
    <s v="FALSE"/>
    <n v="2"/>
    <n v="1"/>
    <n v="1"/>
    <x v="8"/>
    <n v="544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n v="105.566"/>
    <n v="60.903461538461535"/>
    <s v="publishing"/>
    <x v="9"/>
    <x v="728"/>
    <d v="2011-08-21T15:05:57"/>
    <s v="FALSE"/>
    <n v="2"/>
    <n v="1"/>
    <n v="1"/>
    <x v="63"/>
    <n v="7917.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n v="130.65"/>
    <n v="43.55"/>
    <s v="publishing"/>
    <x v="9"/>
    <x v="729"/>
    <d v="2012-09-18T23:27:41"/>
    <s v="FALSE"/>
    <n v="2"/>
    <n v="1"/>
    <n v="1"/>
    <x v="26"/>
    <n v="5226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n v="132.19"/>
    <n v="99.766037735849054"/>
    <s v="publishing"/>
    <x v="9"/>
    <x v="730"/>
    <d v="2011-12-07T12:53:11"/>
    <s v="FALSE"/>
    <n v="2"/>
    <n v="1"/>
    <n v="1"/>
    <x v="44"/>
    <n v="26438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n v="126"/>
    <n v="88.732394366197184"/>
    <s v="publishing"/>
    <x v="9"/>
    <x v="731"/>
    <d v="2012-01-22T01:00:00"/>
    <s v="FALSE"/>
    <n v="2"/>
    <n v="1"/>
    <n v="1"/>
    <x v="11"/>
    <n v="63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n v="160"/>
    <n v="4.9230769230769234"/>
    <s v="publishing"/>
    <x v="9"/>
    <x v="732"/>
    <d v="2013-09-29T05:11:01"/>
    <s v="FALSE"/>
    <n v="2"/>
    <n v="1"/>
    <n v="1.28"/>
    <x v="257"/>
    <n v="81.9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n v="120.48"/>
    <n v="17.822485207100591"/>
    <s v="publishing"/>
    <x v="9"/>
    <x v="733"/>
    <d v="2013-12-20T05:04:52"/>
    <s v="FALSE"/>
    <n v="2"/>
    <n v="1"/>
    <n v="1.28"/>
    <x v="62"/>
    <n v="3855.36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n v="125.52941176470588"/>
    <n v="187.19298245614036"/>
    <s v="publishing"/>
    <x v="9"/>
    <x v="734"/>
    <d v="2015-05-09T00:00:00"/>
    <s v="FALSE"/>
    <n v="2"/>
    <n v="1"/>
    <n v="0.76"/>
    <x v="258"/>
    <n v="8109.2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n v="114.40638297872341"/>
    <n v="234.80786026200875"/>
    <s v="publishing"/>
    <x v="9"/>
    <x v="735"/>
    <d v="2014-12-03T19:39:00"/>
    <s v="FALSE"/>
    <n v="2"/>
    <n v="1"/>
    <n v="1"/>
    <x v="259"/>
    <n v="53771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n v="315.13888888888891"/>
    <n v="105.04629629629629"/>
    <s v="publishing"/>
    <x v="9"/>
    <x v="736"/>
    <d v="2013-11-20T23:59:00"/>
    <s v="FALSE"/>
    <n v="2"/>
    <n v="1"/>
    <n v="1"/>
    <x v="105"/>
    <n v="1134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n v="122.39999999999999"/>
    <n v="56.666666666666664"/>
    <s v="publishing"/>
    <x v="9"/>
    <x v="737"/>
    <d v="2014-02-14T15:00:00"/>
    <s v="FALSE"/>
    <n v="2"/>
    <n v="1"/>
    <n v="1"/>
    <x v="11"/>
    <n v="612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n v="106.73333333333332"/>
    <n v="39.048780487804876"/>
    <s v="publishing"/>
    <x v="9"/>
    <x v="738"/>
    <d v="2014-11-30T23:59:00"/>
    <s v="FALSE"/>
    <n v="2"/>
    <n v="1"/>
    <n v="1"/>
    <x v="61"/>
    <n v="1601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n v="158.33333333333331"/>
    <n v="68.345323741007192"/>
    <s v="publishing"/>
    <x v="9"/>
    <x v="739"/>
    <d v="2014-08-11T07:03:49"/>
    <s v="FALSE"/>
    <n v="2"/>
    <n v="1"/>
    <n v="1"/>
    <x v="32"/>
    <n v="950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n v="107.4"/>
    <n v="169.57894736842104"/>
    <s v="publishing"/>
    <x v="9"/>
    <x v="740"/>
    <d v="2015-06-20T22:31:22"/>
    <s v="FALSE"/>
    <n v="2"/>
    <n v="1"/>
    <n v="1"/>
    <x v="10"/>
    <n v="32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n v="102.25999999999999"/>
    <n v="141.42340425531913"/>
    <s v="publishing"/>
    <x v="9"/>
    <x v="741"/>
    <d v="2013-06-11T10:33:26"/>
    <s v="FALSE"/>
    <n v="2"/>
    <n v="1"/>
    <n v="1"/>
    <x v="128"/>
    <n v="13293.8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n v="110.71428571428572"/>
    <n v="67.391304347826093"/>
    <s v="publishing"/>
    <x v="9"/>
    <x v="742"/>
    <d v="2014-03-21T16:01:52"/>
    <s v="FALSE"/>
    <n v="2"/>
    <n v="1"/>
    <n v="1"/>
    <x v="260"/>
    <n v="155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n v="148"/>
    <n v="54.266666666666666"/>
    <s v="publishing"/>
    <x v="9"/>
    <x v="743"/>
    <d v="2012-04-16T16:00:00"/>
    <s v="FALSE"/>
    <n v="2"/>
    <n v="1"/>
    <n v="1"/>
    <x v="261"/>
    <n v="814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n v="102.32000000000001"/>
    <n v="82.516129032258064"/>
    <s v="publishing"/>
    <x v="9"/>
    <x v="744"/>
    <d v="2012-12-13T17:58:23"/>
    <s v="FALSE"/>
    <n v="2"/>
    <n v="1"/>
    <n v="1"/>
    <x v="11"/>
    <n v="5116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n v="179.09909909909908"/>
    <n v="53.729729729729726"/>
    <s v="publishing"/>
    <x v="9"/>
    <x v="745"/>
    <d v="2013-05-03T08:44:05"/>
    <s v="FALSE"/>
    <n v="2"/>
    <n v="1"/>
    <n v="1"/>
    <x v="262"/>
    <n v="3976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n v="111.08135252761969"/>
    <n v="34.206185567010309"/>
    <s v="publishing"/>
    <x v="9"/>
    <x v="746"/>
    <d v="2012-09-22T22:59:00"/>
    <s v="FALSE"/>
    <n v="2"/>
    <n v="1"/>
    <n v="1"/>
    <x v="263"/>
    <n v="3318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n v="100.04285714285714"/>
    <n v="127.32727272727273"/>
    <s v="publishing"/>
    <x v="9"/>
    <x v="747"/>
    <d v="2015-01-15T05:54:00"/>
    <s v="FALSE"/>
    <n v="2"/>
    <n v="1"/>
    <n v="1.1299999999999999"/>
    <x v="264"/>
    <n v="7913.389999999999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n v="100.25"/>
    <n v="45.56818181818182"/>
    <s v="publishing"/>
    <x v="9"/>
    <x v="748"/>
    <d v="2014-08-10T15:19:26"/>
    <s v="FALSE"/>
    <n v="2"/>
    <n v="1"/>
    <n v="1"/>
    <x v="18"/>
    <n v="2005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n v="105.56"/>
    <n v="95.963636363636368"/>
    <s v="publishing"/>
    <x v="9"/>
    <x v="749"/>
    <d v="2017-01-28T17:35:30"/>
    <s v="FALSE"/>
    <n v="2"/>
    <n v="1"/>
    <n v="1"/>
    <x v="3"/>
    <n v="1055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n v="102.58775877587757"/>
    <n v="77.271186440677965"/>
    <s v="publishing"/>
    <x v="9"/>
    <x v="750"/>
    <d v="2013-02-24T16:04:32"/>
    <s v="FALSE"/>
    <n v="2"/>
    <n v="1"/>
    <n v="1"/>
    <x v="265"/>
    <n v="455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n v="118.5"/>
    <n v="57.338709677419352"/>
    <s v="publishing"/>
    <x v="9"/>
    <x v="751"/>
    <d v="2011-08-04T10:07:55"/>
    <s v="FALSE"/>
    <n v="2"/>
    <n v="1"/>
    <n v="1"/>
    <x v="10"/>
    <n v="35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n v="111.7"/>
    <n v="53.19047619047619"/>
    <s v="publishing"/>
    <x v="9"/>
    <x v="752"/>
    <d v="2016-10-16T06:00:00"/>
    <s v="FALSE"/>
    <n v="2"/>
    <n v="1"/>
    <n v="0.72"/>
    <x v="105"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n v="128"/>
    <n v="492.30769230769232"/>
    <s v="publishing"/>
    <x v="9"/>
    <x v="753"/>
    <d v="2015-02-14T09:09:51"/>
    <s v="FALSE"/>
    <n v="2"/>
    <n v="1"/>
    <n v="1"/>
    <x v="3"/>
    <n v="1280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n v="103.75000000000001"/>
    <n v="42.346938775510203"/>
    <s v="publishing"/>
    <x v="9"/>
    <x v="754"/>
    <d v="2013-01-05T12:58:41"/>
    <s v="FALSE"/>
    <n v="2"/>
    <n v="1"/>
    <n v="1"/>
    <x v="18"/>
    <n v="207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n v="101.9076"/>
    <n v="37.466029411764708"/>
    <s v="publishing"/>
    <x v="9"/>
    <x v="755"/>
    <d v="2013-05-19T19:41:00"/>
    <s v="FALSE"/>
    <n v="2"/>
    <n v="1"/>
    <n v="1"/>
    <x v="34"/>
    <n v="2547.6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n v="117.71428571428571"/>
    <n v="37.454545454545453"/>
    <s v="publishing"/>
    <x v="9"/>
    <x v="756"/>
    <d v="2011-04-18T12:24:19"/>
    <s v="FALSE"/>
    <n v="2"/>
    <n v="1"/>
    <n v="1"/>
    <x v="266"/>
    <n v="824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n v="238"/>
    <n v="33.055555555555557"/>
    <s v="publishing"/>
    <x v="9"/>
    <x v="757"/>
    <d v="2012-12-05T20:18:34"/>
    <s v="FALSE"/>
    <n v="2"/>
    <n v="1"/>
    <n v="1"/>
    <x v="224"/>
    <n v="59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n v="102"/>
    <n v="134.21052631578948"/>
    <s v="publishing"/>
    <x v="9"/>
    <x v="758"/>
    <d v="2010-10-08T15:04:28"/>
    <s v="FALSE"/>
    <n v="2"/>
    <n v="1"/>
    <n v="1"/>
    <x v="34"/>
    <n v="255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n v="101.92000000000002"/>
    <n v="51.474747474747474"/>
    <s v="publishing"/>
    <x v="9"/>
    <x v="759"/>
    <d v="2014-07-09T02:55:39"/>
    <s v="FALSE"/>
    <n v="2"/>
    <n v="1"/>
    <n v="1.28"/>
    <x v="194"/>
    <n v="6522.88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n v="0"/>
    <n v="0"/>
    <s v="publishing"/>
    <x v="10"/>
    <x v="760"/>
    <d v="2016-11-26T14:20:13"/>
    <s v="FALSE"/>
    <n v="2"/>
    <n v="2"/>
    <n v="1"/>
    <x v="49"/>
    <n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n v="4.7"/>
    <n v="39.166666666666664"/>
    <s v="publishing"/>
    <x v="10"/>
    <x v="761"/>
    <d v="2014-02-02T13:02:06"/>
    <s v="FALSE"/>
    <n v="2"/>
    <n v="2"/>
    <n v="1"/>
    <x v="11"/>
    <n v="235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n v="0"/>
    <n v="0"/>
    <s v="publishing"/>
    <x v="10"/>
    <x v="762"/>
    <d v="2016-12-04T01:00:00"/>
    <s v="FALSE"/>
    <n v="2"/>
    <n v="2"/>
    <n v="4.9000000000000002E-2"/>
    <x v="267"/>
    <n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n v="0.11655011655011654"/>
    <n v="5"/>
    <s v="publishing"/>
    <x v="10"/>
    <x v="763"/>
    <d v="2013-08-15T05:43:28"/>
    <s v="FALSE"/>
    <n v="2"/>
    <n v="2"/>
    <n v="1.28"/>
    <x v="268"/>
    <n v="6.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n v="0"/>
    <n v="0"/>
    <s v="publishing"/>
    <x v="10"/>
    <x v="764"/>
    <d v="2015-09-09T23:09:21"/>
    <s v="FALSE"/>
    <n v="2"/>
    <n v="2"/>
    <n v="1"/>
    <x v="11"/>
    <n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n v="36.014285714285712"/>
    <n v="57.295454545454547"/>
    <s v="publishing"/>
    <x v="10"/>
    <x v="765"/>
    <d v="2014-10-19T08:01:24"/>
    <s v="FALSE"/>
    <n v="2"/>
    <n v="2"/>
    <n v="1"/>
    <x v="156"/>
    <n v="252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n v="0"/>
    <n v="0"/>
    <s v="publishing"/>
    <x v="10"/>
    <x v="766"/>
    <d v="2015-02-16T13:48:03"/>
    <s v="FALSE"/>
    <n v="2"/>
    <n v="2"/>
    <n v="0.76"/>
    <x v="269"/>
    <n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n v="3.54"/>
    <n v="59"/>
    <s v="publishing"/>
    <x v="10"/>
    <x v="767"/>
    <d v="2015-05-20T22:26:50"/>
    <s v="FALSE"/>
    <n v="2"/>
    <n v="2"/>
    <n v="1"/>
    <x v="11"/>
    <n v="17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n v="0"/>
    <n v="0"/>
    <s v="publishing"/>
    <x v="10"/>
    <x v="768"/>
    <d v="2013-12-15T23:58:10"/>
    <s v="FALSE"/>
    <n v="2"/>
    <n v="2"/>
    <n v="1"/>
    <x v="34"/>
    <n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n v="41.4"/>
    <n v="31.846153846153847"/>
    <s v="publishing"/>
    <x v="10"/>
    <x v="769"/>
    <d v="2013-12-26T18:54:54"/>
    <s v="FALSE"/>
    <n v="2"/>
    <n v="2"/>
    <n v="1"/>
    <x v="26"/>
    <n v="1656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n v="0"/>
    <n v="0"/>
    <s v="publishing"/>
    <x v="10"/>
    <x v="770"/>
    <d v="2013-02-24T18:59:29"/>
    <s v="FALSE"/>
    <n v="2"/>
    <n v="2"/>
    <n v="1"/>
    <x v="270"/>
    <n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n v="2.6315789473684209E-2"/>
    <n v="10"/>
    <s v="publishing"/>
    <x v="10"/>
    <x v="771"/>
    <d v="2016-01-30T14:46:42"/>
    <s v="FALSE"/>
    <n v="2"/>
    <n v="2"/>
    <n v="1"/>
    <x v="157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n v="3.3333333333333335"/>
    <n v="50"/>
    <s v="publishing"/>
    <x v="10"/>
    <x v="772"/>
    <d v="2009-10-31T22:59:00"/>
    <s v="FALSE"/>
    <n v="2"/>
    <n v="2"/>
    <n v="1"/>
    <x v="61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n v="0.85129023676509719"/>
    <n v="16"/>
    <s v="publishing"/>
    <x v="10"/>
    <x v="773"/>
    <d v="2015-05-10T18:01:00"/>
    <s v="FALSE"/>
    <n v="2"/>
    <n v="2"/>
    <n v="1.28"/>
    <x v="271"/>
    <n v="40.9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n v="70.199999999999989"/>
    <n v="39"/>
    <s v="publishing"/>
    <x v="10"/>
    <x v="774"/>
    <d v="2014-02-23T13:43:38"/>
    <s v="FALSE"/>
    <n v="2"/>
    <n v="2"/>
    <n v="1"/>
    <x v="9"/>
    <n v="351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n v="1.7000000000000002"/>
    <n v="34"/>
    <s v="publishing"/>
    <x v="10"/>
    <x v="775"/>
    <d v="2011-12-15T20:26:35"/>
    <s v="FALSE"/>
    <n v="2"/>
    <n v="2"/>
    <n v="1"/>
    <x v="3"/>
    <n v="17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n v="51.4"/>
    <n v="63.122807017543863"/>
    <s v="publishing"/>
    <x v="10"/>
    <x v="776"/>
    <d v="2015-10-11T00:00:00"/>
    <s v="FALSE"/>
    <n v="2"/>
    <n v="2"/>
    <n v="1"/>
    <x v="156"/>
    <n v="3598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n v="0.70000000000000007"/>
    <n v="7"/>
    <s v="publishing"/>
    <x v="10"/>
    <x v="777"/>
    <d v="2013-07-31T18:32:57"/>
    <s v="FALSE"/>
    <n v="2"/>
    <n v="2"/>
    <n v="1"/>
    <x v="10"/>
    <n v="21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n v="0.4"/>
    <n v="2"/>
    <s v="publishing"/>
    <x v="10"/>
    <x v="778"/>
    <d v="2014-04-30T11:51:20"/>
    <s v="FALSE"/>
    <n v="2"/>
    <n v="2"/>
    <n v="1"/>
    <x v="9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n v="2.666666666666667"/>
    <n v="66.666666666666671"/>
    <s v="publishing"/>
    <x v="10"/>
    <x v="779"/>
    <d v="2010-10-14T23:00:00"/>
    <s v="FALSE"/>
    <n v="2"/>
    <n v="2"/>
    <n v="1"/>
    <x v="43"/>
    <n v="4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n v="104"/>
    <n v="38.518518518518519"/>
    <s v="music"/>
    <x v="11"/>
    <x v="780"/>
    <d v="2011-05-03T11:10:25"/>
    <s v="FALSE"/>
    <n v="2"/>
    <n v="1"/>
    <n v="1"/>
    <x v="31"/>
    <n v="104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n v="133.15375"/>
    <n v="42.609200000000001"/>
    <s v="music"/>
    <x v="11"/>
    <x v="781"/>
    <d v="2013-06-07T19:01:14"/>
    <s v="FALSE"/>
    <n v="2"/>
    <n v="1"/>
    <n v="1"/>
    <x v="184"/>
    <n v="1065.23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n v="100"/>
    <n v="50"/>
    <s v="music"/>
    <x v="11"/>
    <x v="782"/>
    <d v="2012-08-25T13:11:42"/>
    <s v="FALSE"/>
    <n v="2"/>
    <n v="1"/>
    <n v="1"/>
    <x v="266"/>
    <n v="70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n v="148.13333333333333"/>
    <n v="63.485714285714288"/>
    <s v="music"/>
    <x v="11"/>
    <x v="783"/>
    <d v="2012-04-27T17:00:00"/>
    <s v="FALSE"/>
    <n v="2"/>
    <n v="1"/>
    <n v="1"/>
    <x v="61"/>
    <n v="222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n v="102.49999999999999"/>
    <n v="102.5"/>
    <s v="music"/>
    <x v="11"/>
    <x v="784"/>
    <d v="2014-03-16T21:35:19"/>
    <s v="FALSE"/>
    <n v="2"/>
    <n v="1"/>
    <n v="1"/>
    <x v="31"/>
    <n v="1025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n v="180.62799999999999"/>
    <n v="31.142758620689655"/>
    <s v="music"/>
    <x v="11"/>
    <x v="785"/>
    <d v="2013-02-28T09:15:15"/>
    <s v="FALSE"/>
    <n v="2"/>
    <n v="1"/>
    <n v="1"/>
    <x v="9"/>
    <n v="903.1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n v="142.79999999999998"/>
    <n v="162.27272727272728"/>
    <s v="music"/>
    <x v="11"/>
    <x v="786"/>
    <d v="2012-05-11T10:47:00"/>
    <s v="FALSE"/>
    <n v="2"/>
    <n v="1"/>
    <n v="1"/>
    <x v="11"/>
    <n v="714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n v="114.16666666666666"/>
    <n v="80.588235294117652"/>
    <s v="music"/>
    <x v="11"/>
    <x v="787"/>
    <d v="2013-11-01T10:03:46"/>
    <s v="FALSE"/>
    <n v="2"/>
    <n v="1"/>
    <n v="1"/>
    <x v="46"/>
    <n v="137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n v="203.505"/>
    <n v="59.85441176470588"/>
    <s v="music"/>
    <x v="11"/>
    <x v="788"/>
    <d v="2012-07-06T22:59:00"/>
    <s v="FALSE"/>
    <n v="2"/>
    <n v="1"/>
    <n v="1"/>
    <x v="31"/>
    <n v="2035.0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n v="109.41176470588236"/>
    <n v="132.85714285714286"/>
    <s v="music"/>
    <x v="11"/>
    <x v="789"/>
    <d v="2013-01-21T02:59:00"/>
    <s v="FALSE"/>
    <n v="2"/>
    <n v="1"/>
    <n v="1"/>
    <x v="272"/>
    <n v="186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n v="144.37459999999999"/>
    <n v="92.547820512820508"/>
    <s v="music"/>
    <x v="11"/>
    <x v="790"/>
    <d v="2013-01-31T20:08:59"/>
    <s v="FALSE"/>
    <n v="2"/>
    <n v="1"/>
    <n v="1"/>
    <x v="3"/>
    <n v="14437.4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n v="103.86666666666666"/>
    <n v="60.859375"/>
    <s v="music"/>
    <x v="11"/>
    <x v="791"/>
    <d v="2013-11-13T00:59:00"/>
    <s v="FALSE"/>
    <n v="2"/>
    <n v="1"/>
    <n v="1"/>
    <x v="63"/>
    <n v="779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n v="100.44440000000002"/>
    <n v="41.851833333333339"/>
    <s v="music"/>
    <x v="11"/>
    <x v="792"/>
    <d v="2013-11-07T16:58:03"/>
    <s v="FALSE"/>
    <n v="2"/>
    <n v="1"/>
    <n v="1"/>
    <x v="34"/>
    <n v="2511.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n v="102.77927272727271"/>
    <n v="88.325937499999995"/>
    <s v="music"/>
    <x v="11"/>
    <x v="793"/>
    <d v="2013-07-02T23:59:00"/>
    <s v="FALSE"/>
    <n v="2"/>
    <n v="1"/>
    <n v="1"/>
    <x v="273"/>
    <n v="2826.4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n v="105.31250000000001"/>
    <n v="158.96226415094338"/>
    <s v="music"/>
    <x v="11"/>
    <x v="794"/>
    <d v="2011-09-05T12:06:00"/>
    <s v="FALSE"/>
    <n v="2"/>
    <n v="1"/>
    <n v="1"/>
    <x v="6"/>
    <n v="842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n v="111.78571428571429"/>
    <n v="85.054347826086953"/>
    <s v="music"/>
    <x v="11"/>
    <x v="795"/>
    <d v="2012-04-06T23:59:00"/>
    <s v="FALSE"/>
    <n v="2"/>
    <n v="1"/>
    <n v="1"/>
    <x v="36"/>
    <n v="1565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n v="101.35000000000001"/>
    <n v="112.61111111111111"/>
    <s v="music"/>
    <x v="11"/>
    <x v="796"/>
    <d v="2013-09-15T16:10:00"/>
    <s v="FALSE"/>
    <n v="2"/>
    <n v="1"/>
    <n v="1"/>
    <x v="3"/>
    <n v="10135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n v="107.53333333333333"/>
    <n v="45.436619718309856"/>
    <s v="music"/>
    <x v="11"/>
    <x v="797"/>
    <d v="2012-04-28T23:00:00"/>
    <s v="FALSE"/>
    <n v="2"/>
    <n v="1"/>
    <n v="1"/>
    <x v="10"/>
    <n v="322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n v="114.88571428571429"/>
    <n v="46.218390804597703"/>
    <s v="music"/>
    <x v="11"/>
    <x v="798"/>
    <d v="2014-09-30T09:09:47"/>
    <s v="FALSE"/>
    <n v="2"/>
    <n v="1"/>
    <n v="1"/>
    <x v="8"/>
    <n v="402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n v="100.02"/>
    <n v="178.60714285714286"/>
    <s v="music"/>
    <x v="11"/>
    <x v="799"/>
    <d v="2012-04-27T11:00:46"/>
    <s v="FALSE"/>
    <n v="2"/>
    <n v="1"/>
    <n v="1"/>
    <x v="11"/>
    <n v="500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n v="152.13333333333335"/>
    <n v="40.75"/>
    <s v="music"/>
    <x v="11"/>
    <x v="800"/>
    <d v="2014-09-11T05:24:14"/>
    <s v="FALSE"/>
    <n v="2"/>
    <n v="1"/>
    <n v="1.28"/>
    <x v="16"/>
    <n v="2920.96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n v="111.52149999999999"/>
    <n v="43.733921568627444"/>
    <s v="music"/>
    <x v="11"/>
    <x v="801"/>
    <d v="2011-07-01T14:05:20"/>
    <s v="FALSE"/>
    <n v="2"/>
    <n v="1"/>
    <n v="1"/>
    <x v="18"/>
    <n v="2230.4299999999998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n v="101.33333333333334"/>
    <n v="81.066666666666663"/>
    <s v="music"/>
    <x v="11"/>
    <x v="802"/>
    <d v="2012-09-16T23:05:00"/>
    <s v="FALSE"/>
    <n v="2"/>
    <n v="1"/>
    <n v="1"/>
    <x v="32"/>
    <n v="608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n v="123.2608695652174"/>
    <n v="74.60526315789474"/>
    <s v="music"/>
    <x v="11"/>
    <x v="803"/>
    <d v="2011-05-28T20:00:00"/>
    <s v="FALSE"/>
    <n v="2"/>
    <n v="1"/>
    <n v="1"/>
    <x v="134"/>
    <n v="28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n v="100"/>
    <n v="305.55555555555554"/>
    <s v="music"/>
    <x v="11"/>
    <x v="804"/>
    <d v="2011-07-22T22:59:00"/>
    <s v="FALSE"/>
    <n v="2"/>
    <n v="1"/>
    <n v="1"/>
    <x v="138"/>
    <n v="55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n v="105"/>
    <n v="58.333333333333336"/>
    <s v="music"/>
    <x v="11"/>
    <x v="805"/>
    <d v="2011-07-16T18:00:00"/>
    <s v="FALSE"/>
    <n v="2"/>
    <n v="1"/>
    <n v="1"/>
    <x v="10"/>
    <n v="315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n v="104.4375"/>
    <n v="117.67605633802818"/>
    <s v="music"/>
    <x v="11"/>
    <x v="806"/>
    <d v="2011-09-07T11:35:39"/>
    <s v="FALSE"/>
    <n v="2"/>
    <n v="1"/>
    <n v="1"/>
    <x v="6"/>
    <n v="8355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n v="105.125"/>
    <n v="73.771929824561397"/>
    <s v="music"/>
    <x v="11"/>
    <x v="807"/>
    <d v="2017-02-28T21:00:00"/>
    <s v="FALSE"/>
    <n v="2"/>
    <n v="1"/>
    <n v="1"/>
    <x v="26"/>
    <n v="4205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n v="100"/>
    <n v="104.65116279069767"/>
    <s v="music"/>
    <x v="11"/>
    <x v="808"/>
    <d v="2014-12-21T23:59:00"/>
    <s v="FALSE"/>
    <n v="2"/>
    <n v="1"/>
    <n v="0.76"/>
    <x v="274"/>
    <n v="342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n v="103.77499999999999"/>
    <n v="79.82692307692308"/>
    <s v="music"/>
    <x v="11"/>
    <x v="809"/>
    <d v="2014-01-19T15:00:30"/>
    <s v="FALSE"/>
    <n v="2"/>
    <n v="1"/>
    <n v="1"/>
    <x v="26"/>
    <n v="415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n v="105"/>
    <n v="58.333333333333336"/>
    <s v="music"/>
    <x v="11"/>
    <x v="810"/>
    <d v="2012-08-31T20:21:02"/>
    <s v="FALSE"/>
    <n v="2"/>
    <n v="1"/>
    <n v="1"/>
    <x v="61"/>
    <n v="157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n v="104"/>
    <n v="86.666666666666671"/>
    <s v="music"/>
    <x v="11"/>
    <x v="811"/>
    <d v="2013-07-10T11:52:00"/>
    <s v="FALSE"/>
    <n v="2"/>
    <n v="1"/>
    <n v="1"/>
    <x v="31"/>
    <n v="104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n v="151.83333333333334"/>
    <n v="27.606060606060606"/>
    <s v="music"/>
    <x v="11"/>
    <x v="812"/>
    <d v="2013-03-01T08:58:00"/>
    <s v="FALSE"/>
    <n v="2"/>
    <n v="1"/>
    <n v="1"/>
    <x v="22"/>
    <n v="9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n v="159.99600000000001"/>
    <n v="24.999375000000001"/>
    <s v="music"/>
    <x v="11"/>
    <x v="813"/>
    <d v="2012-07-20T18:02:45"/>
    <s v="FALSE"/>
    <n v="2"/>
    <n v="1"/>
    <n v="1"/>
    <x v="61"/>
    <n v="2399.9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n v="127.3"/>
    <n v="45.464285714285715"/>
    <s v="music"/>
    <x v="11"/>
    <x v="814"/>
    <d v="2011-05-31T13:04:00"/>
    <s v="FALSE"/>
    <n v="2"/>
    <n v="1"/>
    <n v="1"/>
    <x v="31"/>
    <n v="127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n v="107"/>
    <n v="99.534883720930239"/>
    <s v="music"/>
    <x v="11"/>
    <x v="815"/>
    <d v="2014-11-01T17:01:43"/>
    <s v="FALSE"/>
    <n v="2"/>
    <n v="1"/>
    <n v="1"/>
    <x v="26"/>
    <n v="428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n v="115.12214285714286"/>
    <n v="39.31"/>
    <s v="music"/>
    <x v="11"/>
    <x v="816"/>
    <d v="2013-04-09T01:30:00"/>
    <s v="FALSE"/>
    <n v="2"/>
    <n v="1"/>
    <n v="1"/>
    <x v="156"/>
    <n v="8058.55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n v="137.11066666666665"/>
    <n v="89.419999999999987"/>
    <s v="music"/>
    <x v="11"/>
    <x v="817"/>
    <d v="2012-03-10T23:59:00"/>
    <s v="FALSE"/>
    <n v="2"/>
    <n v="1"/>
    <n v="1"/>
    <x v="61"/>
    <n v="2056.66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n v="155.71428571428572"/>
    <n v="28.684210526315791"/>
    <s v="music"/>
    <x v="11"/>
    <x v="818"/>
    <d v="2012-08-07T12:01:00"/>
    <s v="FALSE"/>
    <n v="2"/>
    <n v="1"/>
    <n v="1"/>
    <x v="20"/>
    <n v="545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n v="108.74999999999999"/>
    <n v="31.071428571428573"/>
    <s v="music"/>
    <x v="11"/>
    <x v="819"/>
    <d v="2013-12-20T23:44:00"/>
    <s v="FALSE"/>
    <n v="2"/>
    <n v="1"/>
    <n v="1"/>
    <x v="53"/>
    <n v="435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n v="134.05000000000001"/>
    <n v="70.55263157894737"/>
    <s v="music"/>
    <x v="11"/>
    <x v="820"/>
    <d v="2014-06-09T00:00:00"/>
    <s v="FALSE"/>
    <n v="2"/>
    <n v="1"/>
    <n v="1"/>
    <x v="18"/>
    <n v="268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n v="100"/>
    <n v="224.12820512820514"/>
    <s v="music"/>
    <x v="11"/>
    <x v="821"/>
    <d v="2015-05-03T23:01:00"/>
    <s v="FALSE"/>
    <n v="2"/>
    <n v="1"/>
    <n v="1"/>
    <x v="275"/>
    <n v="17482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n v="119.16666666666667"/>
    <n v="51.811594202898547"/>
    <s v="music"/>
    <x v="11"/>
    <x v="822"/>
    <d v="2012-10-05T17:44:10"/>
    <s v="FALSE"/>
    <n v="2"/>
    <n v="1"/>
    <n v="1"/>
    <x v="10"/>
    <n v="357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n v="179.5"/>
    <n v="43.515151515151516"/>
    <s v="music"/>
    <x v="11"/>
    <x v="823"/>
    <d v="2015-03-22T17:20:52"/>
    <s v="FALSE"/>
    <n v="2"/>
    <n v="1"/>
    <n v="1"/>
    <x v="184"/>
    <n v="1436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n v="134.38124999999999"/>
    <n v="39.816666666666663"/>
    <s v="music"/>
    <x v="11"/>
    <x v="824"/>
    <d v="2010-04-18T01:59:00"/>
    <s v="FALSE"/>
    <n v="2"/>
    <n v="1"/>
    <n v="1"/>
    <x v="276"/>
    <n v="2150.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n v="100.43200000000002"/>
    <n v="126.8080808080808"/>
    <s v="music"/>
    <x v="11"/>
    <x v="825"/>
    <d v="2012-10-29T02:21:24"/>
    <s v="FALSE"/>
    <n v="2"/>
    <n v="1"/>
    <n v="1"/>
    <x v="115"/>
    <n v="1255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n v="101.45454545454547"/>
    <n v="113.87755102040816"/>
    <s v="music"/>
    <x v="11"/>
    <x v="826"/>
    <d v="2012-03-25T18:55:30"/>
    <s v="FALSE"/>
    <n v="2"/>
    <n v="1"/>
    <n v="1"/>
    <x v="138"/>
    <n v="558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n v="103.33333333333334"/>
    <n v="28.181818181818183"/>
    <s v="music"/>
    <x v="11"/>
    <x v="827"/>
    <d v="2012-02-14T14:49:00"/>
    <s v="FALSE"/>
    <n v="2"/>
    <n v="1"/>
    <n v="1"/>
    <x v="52"/>
    <n v="31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n v="107"/>
    <n v="36.60526315789474"/>
    <s v="music"/>
    <x v="11"/>
    <x v="828"/>
    <d v="2012-06-25T11:24:00"/>
    <s v="FALSE"/>
    <n v="2"/>
    <n v="1"/>
    <n v="1"/>
    <x v="64"/>
    <n v="139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n v="104"/>
    <n v="32.5"/>
    <s v="music"/>
    <x v="11"/>
    <x v="829"/>
    <d v="2016-07-13T14:14:00"/>
    <s v="FALSE"/>
    <n v="2"/>
    <n v="1"/>
    <n v="1.28"/>
    <x v="2"/>
    <n v="665.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n v="107.83333333333334"/>
    <n v="60.65625"/>
    <s v="music"/>
    <x v="11"/>
    <x v="830"/>
    <d v="2013-03-22T06:37:05"/>
    <s v="FALSE"/>
    <n v="2"/>
    <n v="1"/>
    <n v="1"/>
    <x v="48"/>
    <n v="194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n v="233.33333333333334"/>
    <n v="175"/>
    <s v="music"/>
    <x v="11"/>
    <x v="831"/>
    <d v="2012-04-27T10:31:34"/>
    <s v="FALSE"/>
    <n v="2"/>
    <n v="1"/>
    <n v="1"/>
    <x v="61"/>
    <n v="350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n v="100.60706666666665"/>
    <n v="97.993896103896105"/>
    <s v="music"/>
    <x v="11"/>
    <x v="832"/>
    <d v="2012-01-21T03:13:00"/>
    <s v="FALSE"/>
    <n v="2"/>
    <n v="1"/>
    <n v="1"/>
    <x v="43"/>
    <n v="15091.06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x v="11"/>
    <n v="101.66666666666666"/>
    <n v="148.78048780487805"/>
    <s v="music"/>
    <x v="11"/>
    <x v="833"/>
    <d v="2014-04-19T16:04:35"/>
    <s v="FALSE"/>
    <n v="2"/>
    <n v="1"/>
    <n v="1"/>
    <x v="32"/>
    <n v="610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n v="131.0181818181818"/>
    <n v="96.08"/>
    <s v="music"/>
    <x v="11"/>
    <x v="834"/>
    <d v="2013-06-30T22:59:00"/>
    <s v="FALSE"/>
    <n v="2"/>
    <n v="1"/>
    <n v="1"/>
    <x v="138"/>
    <n v="7206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n v="117.25000000000001"/>
    <n v="58.625"/>
    <s v="music"/>
    <x v="11"/>
    <x v="835"/>
    <d v="2012-05-18T22:00:00"/>
    <s v="FALSE"/>
    <n v="2"/>
    <n v="1"/>
    <n v="1"/>
    <x v="18"/>
    <n v="234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n v="100.93039999999999"/>
    <n v="109.70695652173914"/>
    <s v="music"/>
    <x v="11"/>
    <x v="836"/>
    <d v="2013-10-06T20:21:58"/>
    <s v="FALSE"/>
    <n v="2"/>
    <n v="1"/>
    <n v="1"/>
    <x v="11"/>
    <n v="5046.520000000000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n v="121.8"/>
    <n v="49.112903225806448"/>
    <s v="music"/>
    <x v="11"/>
    <x v="837"/>
    <d v="2014-05-01T18:57:42"/>
    <s v="FALSE"/>
    <n v="2"/>
    <n v="1"/>
    <n v="1"/>
    <x v="34"/>
    <n v="3045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n v="145.4"/>
    <n v="47.672131147540981"/>
    <s v="music"/>
    <x v="11"/>
    <x v="838"/>
    <d v="2012-01-17T16:33:05"/>
    <s v="FALSE"/>
    <n v="2"/>
    <n v="1"/>
    <n v="1"/>
    <x v="18"/>
    <n v="290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n v="116.61660000000001"/>
    <n v="60.737812499999997"/>
    <s v="music"/>
    <x v="11"/>
    <x v="839"/>
    <d v="2012-09-22T13:19:16"/>
    <s v="FALSE"/>
    <n v="2"/>
    <n v="1"/>
    <n v="1"/>
    <x v="11"/>
    <n v="5830.83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n v="120.4166"/>
    <n v="63.37715789473684"/>
    <s v="music"/>
    <x v="12"/>
    <x v="840"/>
    <d v="2016-09-24T00:26:27"/>
    <s v="FALSE"/>
    <n v="2"/>
    <n v="1"/>
    <n v="1"/>
    <x v="3"/>
    <n v="12041.6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n v="101.32000000000001"/>
    <n v="53.893617021276597"/>
    <s v="music"/>
    <x v="12"/>
    <x v="841"/>
    <d v="2014-11-10T16:07:43"/>
    <s v="TRUE"/>
    <n v="1"/>
    <n v="1"/>
    <n v="1"/>
    <x v="11"/>
    <n v="5066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n v="104.32"/>
    <n v="66.871794871794876"/>
    <s v="music"/>
    <x v="12"/>
    <x v="842"/>
    <d v="2013-10-13T22:59:00"/>
    <s v="TRUE"/>
    <n v="1"/>
    <n v="1"/>
    <n v="0.76"/>
    <x v="214"/>
    <n v="1982.08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n v="267.13333333333333"/>
    <n v="63.102362204724407"/>
    <s v="music"/>
    <x v="12"/>
    <x v="843"/>
    <d v="2016-12-08T03:00:00"/>
    <s v="FALSE"/>
    <n v="2"/>
    <n v="1"/>
    <n v="1"/>
    <x v="10"/>
    <n v="801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n v="194.13333333333333"/>
    <n v="36.628930817610062"/>
    <s v="music"/>
    <x v="12"/>
    <x v="844"/>
    <d v="2014-10-31T23:59:00"/>
    <s v="TRUE"/>
    <n v="1"/>
    <n v="1"/>
    <n v="1"/>
    <x v="10"/>
    <n v="582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n v="120.3802"/>
    <n v="34.005706214689269"/>
    <s v="music"/>
    <x v="12"/>
    <x v="845"/>
    <d v="2016-09-04T22:59:00"/>
    <s v="FALSE"/>
    <n v="2"/>
    <n v="1"/>
    <n v="1"/>
    <x v="11"/>
    <n v="6019.01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n v="122.00090909090908"/>
    <n v="28.553404255319148"/>
    <s v="music"/>
    <x v="12"/>
    <x v="846"/>
    <d v="2014-03-10T09:00:00"/>
    <s v="FALSE"/>
    <n v="2"/>
    <n v="1"/>
    <n v="1.28"/>
    <x v="277"/>
    <n v="1717.7728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n v="100"/>
    <n v="10"/>
    <s v="music"/>
    <x v="12"/>
    <x v="847"/>
    <d v="2015-07-10T14:09:36"/>
    <s v="FALSE"/>
    <n v="2"/>
    <n v="1"/>
    <n v="1"/>
    <x v="278"/>
    <n v="1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n v="100"/>
    <n v="18.75"/>
    <s v="music"/>
    <x v="12"/>
    <x v="848"/>
    <d v="2015-04-14T14:00:33"/>
    <s v="FALSE"/>
    <n v="2"/>
    <n v="1"/>
    <n v="1"/>
    <x v="52"/>
    <n v="30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n v="119.9"/>
    <n v="41.704347826086959"/>
    <s v="music"/>
    <x v="12"/>
    <x v="849"/>
    <d v="2015-03-15T21:34:24"/>
    <s v="FALSE"/>
    <n v="2"/>
    <n v="1"/>
    <n v="1"/>
    <x v="26"/>
    <n v="4796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n v="155.17499999999998"/>
    <n v="46.669172932330824"/>
    <s v="music"/>
    <x v="12"/>
    <x v="850"/>
    <d v="2016-04-24T23:59:00"/>
    <s v="FALSE"/>
    <n v="2"/>
    <n v="1"/>
    <n v="1"/>
    <x v="26"/>
    <n v="6207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n v="130.44999999999999"/>
    <n v="37.271428571428572"/>
    <s v="music"/>
    <x v="12"/>
    <x v="851"/>
    <d v="2016-07-31T14:45:00"/>
    <s v="FALSE"/>
    <n v="2"/>
    <n v="1"/>
    <n v="1.1299999999999999"/>
    <x v="14"/>
    <n v="2948.169999999999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n v="104.97142857142859"/>
    <n v="59.258064516129032"/>
    <s v="music"/>
    <x v="12"/>
    <x v="852"/>
    <d v="2016-10-24T16:00:00"/>
    <s v="FALSE"/>
    <n v="2"/>
    <n v="1"/>
    <n v="1"/>
    <x v="8"/>
    <n v="367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n v="100"/>
    <n v="30"/>
    <s v="music"/>
    <x v="12"/>
    <x v="853"/>
    <d v="2015-02-16T14:58:29"/>
    <s v="FALSE"/>
    <n v="2"/>
    <n v="1"/>
    <n v="1"/>
    <x v="52"/>
    <n v="30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n v="118.2205035971223"/>
    <n v="65.8623246492986"/>
    <s v="music"/>
    <x v="12"/>
    <x v="854"/>
    <d v="2016-12-28T00:05:46"/>
    <s v="FALSE"/>
    <n v="2"/>
    <n v="1"/>
    <n v="1"/>
    <x v="279"/>
    <n v="32865.300000000003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n v="103.44827586206897"/>
    <n v="31.914893617021278"/>
    <s v="music"/>
    <x v="12"/>
    <x v="855"/>
    <d v="2016-07-23T22:00:17"/>
    <s v="FALSE"/>
    <n v="2"/>
    <n v="1"/>
    <n v="1"/>
    <x v="280"/>
    <n v="150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n v="218.00000000000003"/>
    <n v="19.464285714285715"/>
    <s v="music"/>
    <x v="12"/>
    <x v="856"/>
    <d v="2016-10-25T14:00:00"/>
    <s v="FALSE"/>
    <n v="2"/>
    <n v="1"/>
    <n v="1.1299999999999999"/>
    <x v="281"/>
    <n v="615.84999999999991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n v="100"/>
    <n v="50"/>
    <s v="music"/>
    <x v="12"/>
    <x v="857"/>
    <d v="2015-11-25T09:57:11"/>
    <s v="FALSE"/>
    <n v="2"/>
    <n v="1"/>
    <n v="1.1299999999999999"/>
    <x v="282"/>
    <n v="1355.9999999999998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n v="144.00583333333333"/>
    <n v="22.737763157894737"/>
    <s v="music"/>
    <x v="12"/>
    <x v="858"/>
    <d v="2015-04-15T17:59:00"/>
    <s v="FALSE"/>
    <n v="2"/>
    <n v="1"/>
    <n v="1.28"/>
    <x v="100"/>
    <n v="2211.9295999999999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n v="104.67500000000001"/>
    <n v="42.724489795918366"/>
    <s v="music"/>
    <x v="12"/>
    <x v="859"/>
    <d v="2015-06-03T19:00:00"/>
    <s v="FALSE"/>
    <n v="2"/>
    <n v="1"/>
    <n v="1"/>
    <x v="26"/>
    <n v="4187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n v="18.142857142857142"/>
    <n v="52.916666666666664"/>
    <s v="music"/>
    <x v="13"/>
    <x v="860"/>
    <d v="2013-11-22T07:35:13"/>
    <s v="FALSE"/>
    <n v="2"/>
    <n v="2"/>
    <n v="1"/>
    <x v="36"/>
    <n v="254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n v="2.2444444444444445"/>
    <n v="50.5"/>
    <s v="music"/>
    <x v="13"/>
    <x v="861"/>
    <d v="2016-09-16T18:10:04"/>
    <s v="FALSE"/>
    <n v="2"/>
    <n v="2"/>
    <n v="1"/>
    <x v="67"/>
    <n v="10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n v="0.33999999999999997"/>
    <n v="42.5"/>
    <s v="music"/>
    <x v="13"/>
    <x v="862"/>
    <d v="2013-11-11T09:19:08"/>
    <s v="FALSE"/>
    <n v="2"/>
    <n v="2"/>
    <n v="1.28"/>
    <x v="283"/>
    <n v="217.6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n v="4.5"/>
    <n v="18"/>
    <s v="music"/>
    <x v="13"/>
    <x v="863"/>
    <d v="2012-02-11T21:49:26"/>
    <s v="FALSE"/>
    <n v="2"/>
    <n v="2"/>
    <n v="1"/>
    <x v="18"/>
    <n v="9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n v="41.53846153846154"/>
    <n v="34.177215189873415"/>
    <s v="music"/>
    <x v="13"/>
    <x v="864"/>
    <d v="2013-10-16T04:59:00"/>
    <s v="FALSE"/>
    <n v="2"/>
    <n v="2"/>
    <n v="1"/>
    <x v="158"/>
    <n v="2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n v="2.0454545454545454"/>
    <n v="22.5"/>
    <s v="music"/>
    <x v="13"/>
    <x v="865"/>
    <d v="2013-01-16T13:33:17"/>
    <s v="FALSE"/>
    <n v="2"/>
    <n v="2"/>
    <n v="1"/>
    <x v="49"/>
    <n v="4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n v="18.285714285714285"/>
    <n v="58.18181818181818"/>
    <s v="music"/>
    <x v="13"/>
    <x v="866"/>
    <d v="2015-02-28T10:10:00"/>
    <s v="FALSE"/>
    <n v="2"/>
    <n v="2"/>
    <n v="1"/>
    <x v="8"/>
    <n v="64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n v="24.02"/>
    <n v="109.18181818181819"/>
    <s v="music"/>
    <x v="13"/>
    <x v="867"/>
    <d v="2009-11-30T23:59:00"/>
    <s v="FALSE"/>
    <n v="2"/>
    <n v="2"/>
    <n v="1"/>
    <x v="11"/>
    <n v="12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n v="0.1111111111111111"/>
    <n v="50"/>
    <s v="music"/>
    <x v="13"/>
    <x v="868"/>
    <d v="2014-01-06T19:39:58"/>
    <s v="FALSE"/>
    <n v="2"/>
    <n v="2"/>
    <n v="1"/>
    <x v="139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n v="11.818181818181818"/>
    <n v="346.66666666666669"/>
    <s v="music"/>
    <x v="13"/>
    <x v="869"/>
    <d v="2013-04-08T14:17:37"/>
    <s v="FALSE"/>
    <n v="2"/>
    <n v="2"/>
    <n v="1"/>
    <x v="284"/>
    <n v="104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n v="0.31"/>
    <n v="12.4"/>
    <s v="music"/>
    <x v="13"/>
    <x v="870"/>
    <d v="2013-08-31T19:32:03"/>
    <s v="FALSE"/>
    <n v="2"/>
    <n v="2"/>
    <n v="1.28"/>
    <x v="98"/>
    <n v="79.36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n v="5.416666666666667"/>
    <n v="27.083333333333332"/>
    <s v="music"/>
    <x v="13"/>
    <x v="871"/>
    <d v="2013-11-29T09:28:15"/>
    <s v="FALSE"/>
    <n v="2"/>
    <n v="2"/>
    <n v="1"/>
    <x v="32"/>
    <n v="32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n v="0.8125"/>
    <n v="32.5"/>
    <s v="music"/>
    <x v="13"/>
    <x v="872"/>
    <d v="2011-03-10T14:48:47"/>
    <s v="FALSE"/>
    <n v="2"/>
    <n v="2"/>
    <n v="1"/>
    <x v="6"/>
    <n v="6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n v="1.2857142857142856"/>
    <n v="9"/>
    <s v="music"/>
    <x v="13"/>
    <x v="873"/>
    <d v="2012-11-11T00:00:40"/>
    <s v="FALSE"/>
    <n v="2"/>
    <n v="2"/>
    <n v="1"/>
    <x v="8"/>
    <n v="4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n v="24.333333333333336"/>
    <n v="34.761904761904759"/>
    <s v="music"/>
    <x v="13"/>
    <x v="874"/>
    <d v="2013-05-04T09:00:34"/>
    <s v="FALSE"/>
    <n v="2"/>
    <n v="2"/>
    <n v="1"/>
    <x v="10"/>
    <n v="7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n v="0"/>
    <n v="0"/>
    <s v="music"/>
    <x v="13"/>
    <x v="875"/>
    <d v="2015-09-21T12:22:11"/>
    <s v="FALSE"/>
    <n v="2"/>
    <n v="2"/>
    <n v="1"/>
    <x v="11"/>
    <n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n v="40.799492385786799"/>
    <n v="28.577777777777779"/>
    <s v="music"/>
    <x v="13"/>
    <x v="876"/>
    <d v="2013-02-04T06:55:27"/>
    <s v="FALSE"/>
    <n v="2"/>
    <n v="2"/>
    <n v="1.28"/>
    <x v="285"/>
    <n v="1646.0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n v="67.55"/>
    <n v="46.586206896551722"/>
    <s v="music"/>
    <x v="13"/>
    <x v="877"/>
    <d v="2013-12-19T13:56:00"/>
    <s v="FALSE"/>
    <n v="2"/>
    <n v="2"/>
    <n v="1"/>
    <x v="18"/>
    <n v="1351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n v="1.3"/>
    <n v="32.5"/>
    <s v="music"/>
    <x v="13"/>
    <x v="878"/>
    <d v="2010-12-23T00:35:24"/>
    <s v="FALSE"/>
    <n v="2"/>
    <n v="2"/>
    <n v="1"/>
    <x v="11"/>
    <n v="6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n v="30.666666666666664"/>
    <n v="21.466666666666665"/>
    <s v="music"/>
    <x v="13"/>
    <x v="879"/>
    <d v="2012-05-29T14:55:05"/>
    <s v="FALSE"/>
    <n v="2"/>
    <n v="2"/>
    <n v="1"/>
    <x v="286"/>
    <n v="64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n v="2.9894179894179893"/>
    <n v="14.125"/>
    <s v="music"/>
    <x v="14"/>
    <x v="880"/>
    <d v="2012-10-30T02:42:18"/>
    <s v="FALSE"/>
    <n v="2"/>
    <n v="2"/>
    <n v="1"/>
    <x v="287"/>
    <n v="11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n v="0.8"/>
    <n v="30"/>
    <s v="music"/>
    <x v="14"/>
    <x v="881"/>
    <d v="2012-01-14T01:01:26"/>
    <s v="FALSE"/>
    <n v="2"/>
    <n v="2"/>
    <n v="1"/>
    <x v="288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n v="20.133333333333333"/>
    <n v="21.571428571428573"/>
    <s v="music"/>
    <x v="14"/>
    <x v="882"/>
    <d v="2011-09-06T15:39:10"/>
    <s v="FALSE"/>
    <n v="2"/>
    <n v="2"/>
    <n v="1"/>
    <x v="61"/>
    <n v="30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n v="40.020000000000003"/>
    <n v="83.375"/>
    <s v="music"/>
    <x v="14"/>
    <x v="883"/>
    <d v="2016-03-02T17:27:15"/>
    <s v="FALSE"/>
    <n v="2"/>
    <n v="2"/>
    <n v="1"/>
    <x v="11"/>
    <n v="2001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n v="1"/>
    <n v="10"/>
    <s v="music"/>
    <x v="14"/>
    <x v="884"/>
    <d v="2012-05-11T21:31:00"/>
    <s v="FALSE"/>
    <n v="2"/>
    <n v="2"/>
    <n v="1"/>
    <x v="18"/>
    <n v="2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n v="75"/>
    <n v="35.714285714285715"/>
    <s v="music"/>
    <x v="14"/>
    <x v="885"/>
    <d v="2016-12-30T17:35:11"/>
    <s v="FALSE"/>
    <n v="2"/>
    <n v="2"/>
    <n v="1"/>
    <x v="31"/>
    <n v="75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n v="41"/>
    <n v="29.285714285714285"/>
    <s v="music"/>
    <x v="14"/>
    <x v="886"/>
    <d v="2016-09-15T15:53:33"/>
    <s v="FALSE"/>
    <n v="2"/>
    <n v="2"/>
    <n v="1"/>
    <x v="9"/>
    <n v="20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n v="0"/>
    <n v="0"/>
    <s v="music"/>
    <x v="14"/>
    <x v="887"/>
    <d v="2012-05-27T18:00:55"/>
    <s v="FALSE"/>
    <n v="2"/>
    <n v="2"/>
    <n v="1"/>
    <x v="31"/>
    <n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n v="7.1999999999999993"/>
    <n v="18"/>
    <s v="music"/>
    <x v="14"/>
    <x v="888"/>
    <d v="2011-09-01T01:00:00"/>
    <s v="FALSE"/>
    <n v="2"/>
    <n v="2"/>
    <n v="1"/>
    <x v="31"/>
    <n v="72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n v="9.4412800000000008"/>
    <n v="73.760000000000005"/>
    <s v="music"/>
    <x v="14"/>
    <x v="889"/>
    <d v="2014-10-05T13:49:03"/>
    <s v="FALSE"/>
    <n v="2"/>
    <n v="2"/>
    <n v="1"/>
    <x v="73"/>
    <n v="2360.3200000000002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n v="4.1666666666666661"/>
    <n v="31.25"/>
    <s v="music"/>
    <x v="14"/>
    <x v="890"/>
    <d v="2013-11-21T12:46:19"/>
    <s v="FALSE"/>
    <n v="2"/>
    <n v="2"/>
    <n v="1"/>
    <x v="10"/>
    <n v="12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n v="3.25"/>
    <n v="28.888888888888889"/>
    <s v="music"/>
    <x v="14"/>
    <x v="891"/>
    <d v="2014-08-20T19:45:30"/>
    <s v="FALSE"/>
    <n v="2"/>
    <n v="2"/>
    <n v="1"/>
    <x v="6"/>
    <n v="26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n v="40.75"/>
    <n v="143.8235294117647"/>
    <s v="music"/>
    <x v="14"/>
    <x v="892"/>
    <d v="2010-07-31T23:00:00"/>
    <s v="FALSE"/>
    <n v="2"/>
    <n v="2"/>
    <n v="1"/>
    <x v="32"/>
    <n v="2445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n v="10"/>
    <n v="40"/>
    <s v="music"/>
    <x v="14"/>
    <x v="893"/>
    <d v="2015-04-01T15:32:43"/>
    <s v="FALSE"/>
    <n v="2"/>
    <n v="2"/>
    <n v="1"/>
    <x v="18"/>
    <n v="20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n v="39.17"/>
    <n v="147.81132075471697"/>
    <s v="music"/>
    <x v="14"/>
    <x v="894"/>
    <d v="2016-06-05T18:33:30"/>
    <s v="FALSE"/>
    <n v="2"/>
    <n v="2"/>
    <n v="1"/>
    <x v="44"/>
    <n v="783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n v="2.4375"/>
    <n v="27.857142857142858"/>
    <s v="music"/>
    <x v="14"/>
    <x v="895"/>
    <d v="2010-10-24T22:03:49"/>
    <s v="FALSE"/>
    <n v="2"/>
    <n v="2"/>
    <n v="1"/>
    <x v="6"/>
    <n v="1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n v="40"/>
    <n v="44.444444444444443"/>
    <s v="music"/>
    <x v="14"/>
    <x v="896"/>
    <d v="2015-08-27T23:00:00"/>
    <s v="FALSE"/>
    <n v="2"/>
    <n v="2"/>
    <n v="1"/>
    <x v="6"/>
    <n v="32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n v="0"/>
    <n v="0"/>
    <s v="music"/>
    <x v="14"/>
    <x v="897"/>
    <d v="2012-11-28T12:31:48"/>
    <s v="FALSE"/>
    <n v="2"/>
    <n v="2"/>
    <n v="1"/>
    <x v="10"/>
    <n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n v="2.8000000000000003"/>
    <n v="35"/>
    <s v="music"/>
    <x v="14"/>
    <x v="898"/>
    <d v="2012-01-15T13:11:50"/>
    <s v="FALSE"/>
    <n v="2"/>
    <n v="2"/>
    <n v="1"/>
    <x v="34"/>
    <n v="7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n v="37.333333333333336"/>
    <n v="35"/>
    <s v="music"/>
    <x v="14"/>
    <x v="899"/>
    <d v="2011-05-27T21:22:42"/>
    <s v="FALSE"/>
    <n v="2"/>
    <n v="2"/>
    <n v="1"/>
    <x v="56"/>
    <n v="28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n v="0.42"/>
    <n v="10.5"/>
    <s v="music"/>
    <x v="13"/>
    <x v="900"/>
    <d v="2016-03-30T14:23:22"/>
    <s v="FALSE"/>
    <n v="2"/>
    <n v="2"/>
    <n v="1"/>
    <x v="11"/>
    <n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n v="0"/>
    <n v="0"/>
    <s v="music"/>
    <x v="13"/>
    <x v="901"/>
    <d v="2010-06-08T14:11:00"/>
    <s v="FALSE"/>
    <n v="2"/>
    <n v="2"/>
    <n v="1"/>
    <x v="158"/>
    <n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n v="0.3"/>
    <n v="30"/>
    <s v="music"/>
    <x v="13"/>
    <x v="902"/>
    <d v="2014-08-30T10:30:00"/>
    <s v="FALSE"/>
    <n v="2"/>
    <n v="2"/>
    <n v="1"/>
    <x v="12"/>
    <n v="9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n v="3.2"/>
    <n v="40"/>
    <s v="music"/>
    <x v="13"/>
    <x v="903"/>
    <d v="2012-09-22T21:25:00"/>
    <s v="FALSE"/>
    <n v="2"/>
    <n v="2"/>
    <n v="1"/>
    <x v="11"/>
    <n v="16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n v="0.30199999999999999"/>
    <n v="50.333333333333336"/>
    <s v="music"/>
    <x v="13"/>
    <x v="904"/>
    <d v="2016-01-02T20:55:37"/>
    <s v="FALSE"/>
    <n v="2"/>
    <n v="2"/>
    <n v="1"/>
    <x v="83"/>
    <n v="15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n v="3.0153846153846153"/>
    <n v="32.666666666666664"/>
    <s v="music"/>
    <x v="13"/>
    <x v="905"/>
    <d v="2011-01-24T00:45:26"/>
    <s v="FALSE"/>
    <n v="2"/>
    <n v="2"/>
    <n v="1"/>
    <x v="158"/>
    <n v="19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n v="0"/>
    <n v="0"/>
    <s v="music"/>
    <x v="13"/>
    <x v="906"/>
    <d v="2014-03-12T22:33:10"/>
    <s v="FALSE"/>
    <n v="2"/>
    <n v="2"/>
    <n v="1"/>
    <x v="43"/>
    <n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n v="0"/>
    <n v="0"/>
    <s v="music"/>
    <x v="13"/>
    <x v="907"/>
    <d v="2011-09-10T23:37:03"/>
    <s v="FALSE"/>
    <n v="2"/>
    <n v="2"/>
    <n v="1"/>
    <x v="289"/>
    <n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n v="0"/>
    <n v="0"/>
    <s v="music"/>
    <x v="13"/>
    <x v="908"/>
    <d v="2010-07-26T23:59:00"/>
    <s v="FALSE"/>
    <n v="2"/>
    <n v="2"/>
    <n v="1"/>
    <x v="34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n v="3.25"/>
    <n v="65"/>
    <s v="music"/>
    <x v="13"/>
    <x v="909"/>
    <d v="2012-07-22T23:00:00"/>
    <s v="FALSE"/>
    <n v="2"/>
    <n v="2"/>
    <n v="1"/>
    <x v="102"/>
    <n v="52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n v="22.363636363636363"/>
    <n v="24.6"/>
    <s v="music"/>
    <x v="13"/>
    <x v="910"/>
    <d v="2017-03-03T08:05:19"/>
    <s v="FALSE"/>
    <n v="2"/>
    <n v="2"/>
    <n v="1.28"/>
    <x v="181"/>
    <n v="157.4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n v="0"/>
    <n v="0"/>
    <s v="music"/>
    <x v="13"/>
    <x v="911"/>
    <d v="2014-01-23T19:07:25"/>
    <s v="FALSE"/>
    <n v="2"/>
    <n v="2"/>
    <n v="1"/>
    <x v="74"/>
    <n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n v="0.85714285714285721"/>
    <n v="15"/>
    <s v="music"/>
    <x v="13"/>
    <x v="912"/>
    <d v="2012-12-10T22:37:27"/>
    <s v="FALSE"/>
    <n v="2"/>
    <n v="2"/>
    <n v="1"/>
    <x v="8"/>
    <n v="3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n v="6.6066666666666665"/>
    <n v="82.583333333333329"/>
    <s v="music"/>
    <x v="13"/>
    <x v="913"/>
    <d v="2012-05-04T22:20:19"/>
    <s v="FALSE"/>
    <n v="2"/>
    <n v="2"/>
    <n v="1"/>
    <x v="12"/>
    <n v="198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n v="0"/>
    <n v="0"/>
    <s v="music"/>
    <x v="13"/>
    <x v="914"/>
    <d v="2012-08-25T13:19:07"/>
    <s v="FALSE"/>
    <n v="2"/>
    <n v="2"/>
    <n v="1"/>
    <x v="61"/>
    <n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n v="5.7692307692307692"/>
    <n v="41.666666666666664"/>
    <s v="music"/>
    <x v="13"/>
    <x v="915"/>
    <d v="2012-02-29T23:59:00"/>
    <s v="FALSE"/>
    <n v="2"/>
    <n v="2"/>
    <n v="1"/>
    <x v="158"/>
    <n v="37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n v="0"/>
    <n v="0"/>
    <s v="music"/>
    <x v="13"/>
    <x v="916"/>
    <d v="2010-10-22T00:00:00"/>
    <s v="FALSE"/>
    <n v="2"/>
    <n v="2"/>
    <n v="1"/>
    <x v="172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n v="0.6"/>
    <n v="30"/>
    <s v="music"/>
    <x v="13"/>
    <x v="917"/>
    <d v="2014-07-13T21:30:00"/>
    <s v="FALSE"/>
    <n v="2"/>
    <n v="2"/>
    <n v="1"/>
    <x v="1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n v="5.0256410256410255"/>
    <n v="19.600000000000001"/>
    <s v="music"/>
    <x v="13"/>
    <x v="918"/>
    <d v="2014-12-01T17:59:21"/>
    <s v="FALSE"/>
    <n v="2"/>
    <n v="2"/>
    <n v="1.28"/>
    <x v="290"/>
    <n v="250.8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n v="0.5"/>
    <n v="100"/>
    <s v="music"/>
    <x v="13"/>
    <x v="919"/>
    <d v="2012-12-19T10:24:05"/>
    <s v="FALSE"/>
    <n v="2"/>
    <n v="2"/>
    <n v="1"/>
    <x v="44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n v="0"/>
    <n v="0"/>
    <s v="music"/>
    <x v="13"/>
    <x v="920"/>
    <d v="2013-11-14T12:07:02"/>
    <s v="FALSE"/>
    <n v="2"/>
    <n v="2"/>
    <n v="1"/>
    <x v="138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n v="30.9"/>
    <n v="231.75"/>
    <s v="music"/>
    <x v="13"/>
    <x v="921"/>
    <d v="2011-12-12T00:06:16"/>
    <s v="FALSE"/>
    <n v="2"/>
    <n v="2"/>
    <n v="1"/>
    <x v="43"/>
    <n v="463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n v="21.037037037037038"/>
    <n v="189.33333333333334"/>
    <s v="music"/>
    <x v="13"/>
    <x v="922"/>
    <d v="2014-10-01T07:43:13"/>
    <s v="FALSE"/>
    <n v="2"/>
    <n v="2"/>
    <n v="1"/>
    <x v="136"/>
    <n v="568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n v="2.1999999999999997"/>
    <n v="55"/>
    <s v="music"/>
    <x v="13"/>
    <x v="923"/>
    <d v="2014-11-21T19:02:03"/>
    <s v="FALSE"/>
    <n v="2"/>
    <n v="2"/>
    <n v="1"/>
    <x v="43"/>
    <n v="33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n v="10.9"/>
    <n v="21.8"/>
    <s v="music"/>
    <x v="13"/>
    <x v="924"/>
    <d v="2013-02-13T17:37:49"/>
    <s v="FALSE"/>
    <n v="2"/>
    <n v="2"/>
    <n v="1"/>
    <x v="10"/>
    <n v="327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n v="2.666666666666667"/>
    <n v="32"/>
    <s v="music"/>
    <x v="13"/>
    <x v="925"/>
    <d v="2013-11-27T17:08:31"/>
    <s v="FALSE"/>
    <n v="2"/>
    <n v="2"/>
    <n v="1"/>
    <x v="32"/>
    <n v="1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n v="0"/>
    <n v="0"/>
    <s v="music"/>
    <x v="13"/>
    <x v="926"/>
    <d v="2010-07-08T17:40:00"/>
    <s v="FALSE"/>
    <n v="2"/>
    <n v="2"/>
    <n v="1"/>
    <x v="156"/>
    <n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n v="0"/>
    <n v="0"/>
    <s v="music"/>
    <x v="13"/>
    <x v="927"/>
    <d v="2012-05-14T14:44:55"/>
    <s v="FALSE"/>
    <n v="2"/>
    <n v="2"/>
    <n v="1"/>
    <x v="44"/>
    <n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n v="10.86206896551724"/>
    <n v="56.25"/>
    <s v="music"/>
    <x v="13"/>
    <x v="928"/>
    <d v="2012-11-17T19:00:00"/>
    <s v="FALSE"/>
    <n v="2"/>
    <n v="2"/>
    <n v="1"/>
    <x v="149"/>
    <n v="157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n v="0"/>
    <n v="0"/>
    <s v="music"/>
    <x v="13"/>
    <x v="929"/>
    <d v="2012-04-08T23:42:49"/>
    <s v="FALSE"/>
    <n v="2"/>
    <n v="2"/>
    <n v="1"/>
    <x v="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n v="38.333333333333336"/>
    <n v="69"/>
    <s v="music"/>
    <x v="13"/>
    <x v="930"/>
    <d v="2010-06-25T16:32:00"/>
    <s v="FALSE"/>
    <n v="2"/>
    <n v="2"/>
    <n v="1"/>
    <x v="50"/>
    <n v="345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n v="6.5500000000000007"/>
    <n v="18.714285714285715"/>
    <s v="music"/>
    <x v="13"/>
    <x v="931"/>
    <d v="2014-03-16T17:00:00"/>
    <s v="FALSE"/>
    <n v="2"/>
    <n v="2"/>
    <n v="1.28"/>
    <x v="38"/>
    <n v="167.68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n v="14.536842105263158"/>
    <n v="46.033333333333331"/>
    <s v="music"/>
    <x v="13"/>
    <x v="932"/>
    <d v="2013-03-22T17:15:45"/>
    <s v="FALSE"/>
    <n v="2"/>
    <n v="2"/>
    <n v="1"/>
    <x v="291"/>
    <n v="138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n v="6"/>
    <n v="60"/>
    <s v="music"/>
    <x v="13"/>
    <x v="933"/>
    <d v="2014-05-11T23:03:29"/>
    <s v="FALSE"/>
    <n v="2"/>
    <n v="2"/>
    <n v="1"/>
    <x v="18"/>
    <n v="12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n v="30.4"/>
    <n v="50.666666666666664"/>
    <s v="music"/>
    <x v="13"/>
    <x v="934"/>
    <d v="2014-05-04T01:00:00"/>
    <s v="FALSE"/>
    <n v="2"/>
    <n v="2"/>
    <n v="0.76"/>
    <x v="59"/>
    <n v="1155.2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n v="1.4285714285714286"/>
    <n v="25"/>
    <s v="music"/>
    <x v="13"/>
    <x v="935"/>
    <d v="2016-01-29T03:00:29"/>
    <s v="FALSE"/>
    <n v="2"/>
    <n v="2"/>
    <n v="1"/>
    <x v="8"/>
    <n v="5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n v="0"/>
    <n v="0"/>
    <s v="music"/>
    <x v="13"/>
    <x v="936"/>
    <d v="2012-01-18T15:00:00"/>
    <s v="FALSE"/>
    <n v="2"/>
    <n v="2"/>
    <n v="1"/>
    <x v="260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n v="1.1428571428571428"/>
    <n v="20"/>
    <s v="music"/>
    <x v="13"/>
    <x v="937"/>
    <d v="2013-11-03T15:09:17"/>
    <s v="FALSE"/>
    <n v="2"/>
    <n v="2"/>
    <n v="1"/>
    <x v="8"/>
    <n v="4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n v="0.35714285714285715"/>
    <n v="25"/>
    <s v="music"/>
    <x v="13"/>
    <x v="938"/>
    <d v="2012-09-02T06:30:48"/>
    <s v="FALSE"/>
    <n v="2"/>
    <n v="2"/>
    <n v="1"/>
    <x v="156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n v="1.4545454545454546"/>
    <n v="20"/>
    <s v="music"/>
    <x v="13"/>
    <x v="939"/>
    <d v="2013-06-30T14:58:00"/>
    <s v="FALSE"/>
    <n v="2"/>
    <n v="2"/>
    <n v="1"/>
    <x v="273"/>
    <n v="4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n v="17.155555555555555"/>
    <n v="110.28571428571429"/>
    <s v="technology"/>
    <x v="8"/>
    <x v="940"/>
    <d v="2015-08-10T19:12:06"/>
    <s v="FALSE"/>
    <n v="2"/>
    <n v="2"/>
    <n v="1"/>
    <x v="7"/>
    <n v="1544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n v="2.3220000000000001"/>
    <n v="37.451612903225808"/>
    <s v="technology"/>
    <x v="8"/>
    <x v="941"/>
    <d v="2017-02-09T21:19:05"/>
    <s v="FALSE"/>
    <n v="2"/>
    <n v="2"/>
    <n v="1"/>
    <x v="83"/>
    <n v="116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n v="8.9066666666666663"/>
    <n v="41.75"/>
    <s v="technology"/>
    <x v="8"/>
    <x v="942"/>
    <d v="2016-02-18T15:14:20"/>
    <s v="FALSE"/>
    <n v="2"/>
    <n v="2"/>
    <n v="1"/>
    <x v="63"/>
    <n v="66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n v="9.6333333333333346"/>
    <n v="24.083333333333332"/>
    <s v="technology"/>
    <x v="8"/>
    <x v="943"/>
    <d v="2016-11-29T12:01:45"/>
    <s v="FALSE"/>
    <n v="2"/>
    <n v="2"/>
    <n v="1"/>
    <x v="10"/>
    <n v="289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n v="13.325999999999999"/>
    <n v="69.40625"/>
    <s v="technology"/>
    <x v="8"/>
    <x v="944"/>
    <d v="2016-04-18T09:00:00"/>
    <s v="FALSE"/>
    <n v="2"/>
    <n v="2"/>
    <n v="1"/>
    <x v="83"/>
    <n v="6663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n v="2.484"/>
    <n v="155.25"/>
    <s v="technology"/>
    <x v="8"/>
    <x v="945"/>
    <d v="2017-02-18T18:59:00"/>
    <s v="FALSE"/>
    <n v="2"/>
    <n v="2"/>
    <n v="1.1299999999999999"/>
    <x v="250"/>
    <n v="2806.919999999999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n v="1.9066666666666665"/>
    <n v="57.2"/>
    <s v="technology"/>
    <x v="8"/>
    <x v="946"/>
    <d v="2016-09-09T13:00:48"/>
    <s v="FALSE"/>
    <n v="2"/>
    <n v="2"/>
    <n v="1"/>
    <x v="43"/>
    <n v="28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n v="0"/>
    <n v="0"/>
    <s v="technology"/>
    <x v="8"/>
    <x v="947"/>
    <d v="2016-06-30T13:45:06"/>
    <s v="FALSE"/>
    <n v="2"/>
    <n v="2"/>
    <n v="1"/>
    <x v="17"/>
    <n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n v="12"/>
    <n v="60"/>
    <s v="technology"/>
    <x v="8"/>
    <x v="948"/>
    <d v="2016-03-12T14:52:44"/>
    <s v="FALSE"/>
    <n v="2"/>
    <n v="2"/>
    <n v="1.1299999999999999"/>
    <x v="292"/>
    <n v="542.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n v="1.365"/>
    <n v="39"/>
    <s v="technology"/>
    <x v="8"/>
    <x v="949"/>
    <d v="2016-02-20T20:02:56"/>
    <s v="FALSE"/>
    <n v="2"/>
    <n v="2"/>
    <n v="1.1299999999999999"/>
    <x v="235"/>
    <n v="308.48999999999995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n v="28.04"/>
    <n v="58.416666666666664"/>
    <s v="technology"/>
    <x v="8"/>
    <x v="950"/>
    <d v="2016-01-17T13:01:01"/>
    <s v="FALSE"/>
    <n v="2"/>
    <n v="2"/>
    <n v="0.76"/>
    <x v="59"/>
    <n v="1065.52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n v="38.39"/>
    <n v="158.63636363636363"/>
    <s v="technology"/>
    <x v="8"/>
    <x v="951"/>
    <d v="2016-06-04T10:41:12"/>
    <s v="FALSE"/>
    <n v="2"/>
    <n v="2"/>
    <n v="1"/>
    <x v="83"/>
    <n v="1919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n v="39.942857142857143"/>
    <n v="99.857142857142861"/>
    <s v="technology"/>
    <x v="8"/>
    <x v="952"/>
    <d v="2016-11-18T10:43:32"/>
    <s v="FALSE"/>
    <n v="2"/>
    <n v="2"/>
    <n v="1"/>
    <x v="293"/>
    <n v="1957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n v="0.84"/>
    <n v="25.2"/>
    <s v="technology"/>
    <x v="8"/>
    <x v="953"/>
    <d v="2015-01-24T22:56:39"/>
    <s v="FALSE"/>
    <n v="2"/>
    <n v="2"/>
    <n v="1"/>
    <x v="43"/>
    <n v="126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n v="43.406666666666666"/>
    <n v="89.191780821917803"/>
    <s v="technology"/>
    <x v="8"/>
    <x v="954"/>
    <d v="2015-08-20T15:00:39"/>
    <s v="FALSE"/>
    <n v="2"/>
    <n v="2"/>
    <n v="1"/>
    <x v="43"/>
    <n v="6511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n v="5.6613333333333333"/>
    <n v="182.6236559139785"/>
    <s v="technology"/>
    <x v="8"/>
    <x v="955"/>
    <d v="2016-09-13T02:05:00"/>
    <s v="FALSE"/>
    <n v="2"/>
    <n v="2"/>
    <n v="1"/>
    <x v="294"/>
    <n v="16984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n v="1.722"/>
    <n v="50.647058823529413"/>
    <s v="technology"/>
    <x v="8"/>
    <x v="956"/>
    <d v="2015-04-26T15:55:59"/>
    <s v="FALSE"/>
    <n v="2"/>
    <n v="2"/>
    <n v="1"/>
    <x v="83"/>
    <n v="861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n v="1.9416666666666664"/>
    <n v="33.285714285714285"/>
    <s v="technology"/>
    <x v="8"/>
    <x v="957"/>
    <d v="2016-11-17T09:15:33"/>
    <s v="FALSE"/>
    <n v="2"/>
    <n v="2"/>
    <n v="1"/>
    <x v="15"/>
    <n v="2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n v="11.328275684711327"/>
    <n v="51.823529411764703"/>
    <s v="technology"/>
    <x v="8"/>
    <x v="958"/>
    <d v="2015-04-09T23:59:00"/>
    <s v="FALSE"/>
    <n v="2"/>
    <n v="2"/>
    <n v="1"/>
    <x v="295"/>
    <n v="881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n v="38.86"/>
    <n v="113.62573099415205"/>
    <s v="technology"/>
    <x v="8"/>
    <x v="959"/>
    <d v="2015-01-18T23:11:05"/>
    <s v="FALSE"/>
    <n v="2"/>
    <n v="2"/>
    <n v="1"/>
    <x v="83"/>
    <n v="194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n v="46.100628930817614"/>
    <n v="136.46276595744681"/>
    <s v="technology"/>
    <x v="8"/>
    <x v="960"/>
    <d v="2017-03-14T09:02:35"/>
    <s v="FALSE"/>
    <n v="2"/>
    <n v="2"/>
    <n v="1"/>
    <x v="296"/>
    <n v="2565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n v="42.188421052631583"/>
    <n v="364.35454545454547"/>
    <s v="technology"/>
    <x v="8"/>
    <x v="961"/>
    <d v="2017-02-20T14:00:00"/>
    <s v="FALSE"/>
    <n v="2"/>
    <n v="2"/>
    <n v="1"/>
    <x v="96"/>
    <n v="4007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n v="28.48"/>
    <n v="19.243243243243242"/>
    <s v="technology"/>
    <x v="8"/>
    <x v="962"/>
    <d v="2016-02-11T12:05:53"/>
    <s v="FALSE"/>
    <n v="2"/>
    <n v="2"/>
    <n v="1"/>
    <x v="34"/>
    <n v="71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n v="1.077142857142857"/>
    <n v="41.888888888888886"/>
    <s v="technology"/>
    <x v="8"/>
    <x v="963"/>
    <d v="2016-10-17T10:15:19"/>
    <s v="FALSE"/>
    <n v="2"/>
    <n v="2"/>
    <n v="1"/>
    <x v="21"/>
    <n v="377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n v="0.79909090909090907"/>
    <n v="30.310344827586206"/>
    <s v="technology"/>
    <x v="8"/>
    <x v="964"/>
    <d v="2015-09-01T10:05:19"/>
    <s v="FALSE"/>
    <n v="2"/>
    <n v="2"/>
    <n v="0.76"/>
    <x v="297"/>
    <n v="668.0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n v="1.1919999999999999"/>
    <n v="49.666666666666664"/>
    <s v="technology"/>
    <x v="8"/>
    <x v="965"/>
    <d v="2016-10-25T22:59:00"/>
    <s v="FALSE"/>
    <n v="2"/>
    <n v="2"/>
    <n v="1"/>
    <x v="73"/>
    <n v="29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n v="14.799999999999999"/>
    <n v="59.2"/>
    <s v="technology"/>
    <x v="8"/>
    <x v="966"/>
    <d v="2016-10-06T10:15:32"/>
    <s v="FALSE"/>
    <n v="2"/>
    <n v="2"/>
    <n v="1"/>
    <x v="15"/>
    <n v="177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n v="17.810000000000002"/>
    <n v="43.97530864197531"/>
    <s v="technology"/>
    <x v="8"/>
    <x v="967"/>
    <d v="2016-04-22T00:06:14"/>
    <s v="FALSE"/>
    <n v="2"/>
    <n v="2"/>
    <n v="1"/>
    <x v="44"/>
    <n v="356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n v="1.325"/>
    <n v="26.5"/>
    <s v="technology"/>
    <x v="8"/>
    <x v="968"/>
    <d v="2014-08-15T15:20:34"/>
    <s v="FALSE"/>
    <n v="2"/>
    <n v="2"/>
    <n v="1"/>
    <x v="6"/>
    <n v="106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n v="46.666666666666664"/>
    <n v="1272.7272727272727"/>
    <s v="technology"/>
    <x v="8"/>
    <x v="969"/>
    <d v="2017-02-09T02:16:47"/>
    <s v="FALSE"/>
    <n v="2"/>
    <n v="2"/>
    <n v="4.9000000000000002E-2"/>
    <x v="298"/>
    <n v="686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n v="45.92"/>
    <n v="164"/>
    <s v="technology"/>
    <x v="8"/>
    <x v="970"/>
    <d v="2017-01-22T23:59:00"/>
    <s v="FALSE"/>
    <n v="2"/>
    <n v="2"/>
    <n v="0.76"/>
    <x v="59"/>
    <n v="1744.9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n v="0.22599999999999998"/>
    <n v="45.2"/>
    <s v="technology"/>
    <x v="8"/>
    <x v="971"/>
    <d v="2015-06-01T12:01:00"/>
    <s v="FALSE"/>
    <n v="2"/>
    <n v="2"/>
    <n v="1"/>
    <x v="74"/>
    <n v="22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n v="34.625"/>
    <n v="153.88888888888889"/>
    <s v="technology"/>
    <x v="8"/>
    <x v="972"/>
    <d v="2014-09-04T01:59:00"/>
    <s v="FALSE"/>
    <n v="2"/>
    <n v="2"/>
    <n v="1"/>
    <x v="44"/>
    <n v="692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n v="2.0549999999999997"/>
    <n v="51.375"/>
    <s v="technology"/>
    <x v="8"/>
    <x v="973"/>
    <d v="2015-11-08T20:21:33"/>
    <s v="FALSE"/>
    <n v="2"/>
    <n v="2"/>
    <n v="1"/>
    <x v="44"/>
    <n v="411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n v="0.55999999999999994"/>
    <n v="93.333333333333329"/>
    <s v="technology"/>
    <x v="8"/>
    <x v="974"/>
    <d v="2016-03-25T11:59:16"/>
    <s v="FALSE"/>
    <n v="2"/>
    <n v="2"/>
    <n v="1"/>
    <x v="83"/>
    <n v="28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n v="2.6069999999999998"/>
    <n v="108.625"/>
    <s v="technology"/>
    <x v="8"/>
    <x v="975"/>
    <d v="2016-06-28T11:43:05"/>
    <s v="FALSE"/>
    <n v="2"/>
    <n v="2"/>
    <n v="1"/>
    <x v="74"/>
    <n v="2607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n v="1.9259999999999999"/>
    <n v="160.5"/>
    <s v="technology"/>
    <x v="8"/>
    <x v="976"/>
    <d v="2015-08-13T20:24:57"/>
    <s v="FALSE"/>
    <n v="2"/>
    <n v="2"/>
    <n v="0.72"/>
    <x v="299"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n v="33.666666666666664"/>
    <n v="75.75"/>
    <s v="technology"/>
    <x v="8"/>
    <x v="977"/>
    <d v="2016-02-21T17:36:37"/>
    <s v="FALSE"/>
    <n v="2"/>
    <n v="2"/>
    <n v="1.1299999999999999"/>
    <x v="300"/>
    <n v="1027.169999999999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n v="56.263267182990241"/>
    <n v="790.83739837398377"/>
    <s v="technology"/>
    <x v="8"/>
    <x v="978"/>
    <d v="2016-02-25T02:25:01"/>
    <s v="FALSE"/>
    <n v="2"/>
    <n v="2"/>
    <n v="0.11"/>
    <x v="301"/>
    <n v="10700.03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n v="82.817599999999999"/>
    <n v="301.93916666666667"/>
    <s v="technology"/>
    <x v="8"/>
    <x v="979"/>
    <d v="2016-06-20T13:59:00"/>
    <s v="FALSE"/>
    <n v="2"/>
    <n v="2"/>
    <n v="1"/>
    <x v="21"/>
    <n v="28986.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n v="14.860000000000001"/>
    <n v="47.935483870967744"/>
    <s v="technology"/>
    <x v="8"/>
    <x v="980"/>
    <d v="2014-11-30T17:42:02"/>
    <s v="FALSE"/>
    <n v="2"/>
    <n v="2"/>
    <n v="1"/>
    <x v="3"/>
    <n v="1486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n v="1.2375123751237513E-2"/>
    <n v="2.75"/>
    <s v="technology"/>
    <x v="8"/>
    <x v="981"/>
    <d v="2014-08-09T17:43:42"/>
    <s v="FALSE"/>
    <n v="2"/>
    <n v="2"/>
    <n v="1"/>
    <x v="215"/>
    <n v="1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n v="1.7142857142857144E-2"/>
    <n v="1"/>
    <s v="technology"/>
    <x v="8"/>
    <x v="982"/>
    <d v="2016-10-02T13:04:46"/>
    <s v="FALSE"/>
    <n v="2"/>
    <n v="2"/>
    <n v="1"/>
    <x v="270"/>
    <n v="3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n v="29.506136117214709"/>
    <n v="171.79329608938548"/>
    <s v="technology"/>
    <x v="8"/>
    <x v="983"/>
    <d v="2016-08-23T15:54:00"/>
    <s v="FALSE"/>
    <n v="2"/>
    <n v="2"/>
    <n v="1.1299999999999999"/>
    <x v="302"/>
    <n v="34748.629999999997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n v="1.06"/>
    <n v="35.333333333333336"/>
    <s v="technology"/>
    <x v="8"/>
    <x v="984"/>
    <d v="2015-03-27T20:46:48"/>
    <s v="FALSE"/>
    <n v="2"/>
    <n v="2"/>
    <n v="1"/>
    <x v="3"/>
    <n v="10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n v="6.293333333333333"/>
    <n v="82.086956521739125"/>
    <s v="technology"/>
    <x v="8"/>
    <x v="985"/>
    <d v="2015-12-31T18:00:00"/>
    <s v="FALSE"/>
    <n v="2"/>
    <n v="2"/>
    <n v="1.1299999999999999"/>
    <x v="303"/>
    <n v="2133.4399999999996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n v="12.75"/>
    <n v="110.8695652173913"/>
    <s v="technology"/>
    <x v="8"/>
    <x v="986"/>
    <d v="2016-01-09T19:00:00"/>
    <s v="FALSE"/>
    <n v="2"/>
    <n v="2"/>
    <n v="1.28"/>
    <x v="98"/>
    <n v="3264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n v="13.22"/>
    <n v="161.21951219512195"/>
    <s v="technology"/>
    <x v="8"/>
    <x v="987"/>
    <d v="2014-06-23T02:04:10"/>
    <s v="FALSE"/>
    <n v="2"/>
    <n v="2"/>
    <n v="1.1299999999999999"/>
    <x v="204"/>
    <n v="7469.299999999999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n v="0"/>
    <n v="0"/>
    <s v="technology"/>
    <x v="8"/>
    <x v="988"/>
    <d v="2016-10-01T03:33:45"/>
    <s v="FALSE"/>
    <n v="2"/>
    <n v="2"/>
    <n v="1.1299999999999999"/>
    <x v="223"/>
    <n v="0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n v="16.77"/>
    <n v="52.40625"/>
    <s v="technology"/>
    <x v="8"/>
    <x v="989"/>
    <d v="2016-09-28T17:24:55"/>
    <s v="FALSE"/>
    <n v="2"/>
    <n v="2"/>
    <n v="1"/>
    <x v="3"/>
    <n v="1677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n v="0.104"/>
    <n v="13"/>
    <s v="technology"/>
    <x v="8"/>
    <x v="990"/>
    <d v="2014-09-03T13:49:24"/>
    <s v="FALSE"/>
    <n v="2"/>
    <n v="2"/>
    <n v="1"/>
    <x v="73"/>
    <n v="26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n v="4.24"/>
    <n v="30.285714285714285"/>
    <s v="technology"/>
    <x v="8"/>
    <x v="991"/>
    <d v="2016-07-12T13:51:00"/>
    <s v="FALSE"/>
    <n v="2"/>
    <n v="2"/>
    <n v="1.28"/>
    <x v="194"/>
    <n v="271.3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n v="0.46699999999999997"/>
    <n v="116.75"/>
    <s v="technology"/>
    <x v="8"/>
    <x v="992"/>
    <d v="2016-05-07T16:11:59"/>
    <s v="FALSE"/>
    <n v="2"/>
    <n v="2"/>
    <n v="1"/>
    <x v="74"/>
    <n v="467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n v="25.087142857142858"/>
    <n v="89.59693877551021"/>
    <s v="technology"/>
    <x v="8"/>
    <x v="993"/>
    <d v="2016-11-12T00:00:00"/>
    <s v="FALSE"/>
    <n v="2"/>
    <n v="2"/>
    <n v="1"/>
    <x v="222"/>
    <n v="175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n v="2.3345000000000002"/>
    <n v="424.45454545454544"/>
    <s v="technology"/>
    <x v="8"/>
    <x v="994"/>
    <d v="2014-11-30T17:59:00"/>
    <s v="FALSE"/>
    <n v="2"/>
    <n v="2"/>
    <n v="1"/>
    <x v="79"/>
    <n v="4669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n v="7.26"/>
    <n v="80.666666666666671"/>
    <s v="technology"/>
    <x v="8"/>
    <x v="995"/>
    <d v="2014-11-29T11:00:00"/>
    <s v="FALSE"/>
    <n v="2"/>
    <n v="2"/>
    <n v="1"/>
    <x v="3"/>
    <n v="726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n v="1.625"/>
    <n v="13"/>
    <s v="technology"/>
    <x v="8"/>
    <x v="996"/>
    <d v="2014-07-27T10:27:00"/>
    <s v="FALSE"/>
    <n v="2"/>
    <n v="2"/>
    <n v="1"/>
    <x v="26"/>
    <n v="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n v="1.3"/>
    <n v="8.125"/>
    <s v="technology"/>
    <x v="8"/>
    <x v="997"/>
    <d v="2014-11-27T22:28:17"/>
    <s v="FALSE"/>
    <n v="2"/>
    <n v="2"/>
    <n v="1"/>
    <x v="11"/>
    <n v="65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n v="58.558333333333337"/>
    <n v="153.42794759825327"/>
    <s v="technology"/>
    <x v="8"/>
    <x v="998"/>
    <d v="2015-11-19T00:03:21"/>
    <s v="FALSE"/>
    <n v="2"/>
    <n v="2"/>
    <n v="0.76"/>
    <x v="304"/>
    <n v="26702.6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n v="7.7886666666666677"/>
    <n v="292.07499999999999"/>
    <s v="technology"/>
    <x v="8"/>
    <x v="999"/>
    <d v="2014-11-13T03:02:00"/>
    <s v="FALSE"/>
    <n v="2"/>
    <n v="2"/>
    <n v="0.76"/>
    <x v="305"/>
    <n v="8879.0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n v="2.2157147647256061"/>
    <n v="3304"/>
    <s v="technology"/>
    <x v="8"/>
    <x v="1000"/>
    <d v="2017-03-14T19:26:00"/>
    <s v="FALSE"/>
    <n v="2"/>
    <n v="3"/>
    <n v="1"/>
    <x v="306"/>
    <n v="1982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n v="104"/>
    <n v="1300"/>
    <s v="technology"/>
    <x v="8"/>
    <x v="1001"/>
    <d v="2017-01-30T12:16:53"/>
    <s v="FALSE"/>
    <n v="2"/>
    <n v="3"/>
    <n v="1.28"/>
    <x v="194"/>
    <n v="665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n v="29.6029602960296"/>
    <n v="134.54545454545453"/>
    <s v="technology"/>
    <x v="8"/>
    <x v="1002"/>
    <d v="2015-12-17T00:59:00"/>
    <s v="FALSE"/>
    <n v="2"/>
    <n v="3"/>
    <n v="1"/>
    <x v="307"/>
    <n v="296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n v="16.055"/>
    <n v="214.06666666666666"/>
    <s v="technology"/>
    <x v="8"/>
    <x v="1003"/>
    <d v="2017-03-16T11:01:01"/>
    <s v="FALSE"/>
    <n v="2"/>
    <n v="3"/>
    <n v="1.1299999999999999"/>
    <x v="235"/>
    <n v="3628.4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n v="82.207999999999998"/>
    <n v="216.33684210526314"/>
    <s v="technology"/>
    <x v="8"/>
    <x v="1004"/>
    <d v="2016-02-18T12:00:27"/>
    <s v="FALSE"/>
    <n v="2"/>
    <n v="3"/>
    <n v="1"/>
    <x v="73"/>
    <n v="2055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n v="75.051000000000002"/>
    <n v="932.31055900621118"/>
    <s v="technology"/>
    <x v="8"/>
    <x v="1005"/>
    <d v="2015-10-30T09:59:43"/>
    <s v="FALSE"/>
    <n v="2"/>
    <n v="3"/>
    <n v="1"/>
    <x v="79"/>
    <n v="15010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n v="5.8500000000000005"/>
    <n v="29.25"/>
    <s v="technology"/>
    <x v="8"/>
    <x v="1006"/>
    <d v="2014-12-12T02:11:00"/>
    <s v="FALSE"/>
    <n v="2"/>
    <n v="3"/>
    <n v="1"/>
    <x v="26"/>
    <n v="23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n v="44.32"/>
    <n v="174.94736842105263"/>
    <s v="technology"/>
    <x v="8"/>
    <x v="1007"/>
    <d v="2016-12-14T10:00:23"/>
    <s v="FALSE"/>
    <n v="2"/>
    <n v="3"/>
    <n v="1"/>
    <x v="12"/>
    <n v="1329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n v="0.26737967914438499"/>
    <n v="250"/>
    <s v="technology"/>
    <x v="8"/>
    <x v="1008"/>
    <d v="2016-12-28T14:25:15"/>
    <s v="FALSE"/>
    <n v="2"/>
    <n v="3"/>
    <n v="4.9000000000000002E-2"/>
    <x v="308"/>
    <n v="12.2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n v="13.13"/>
    <n v="65"/>
    <s v="technology"/>
    <x v="8"/>
    <x v="1009"/>
    <d v="2016-06-19T09:30:46"/>
    <s v="FALSE"/>
    <n v="2"/>
    <n v="3"/>
    <n v="1"/>
    <x v="83"/>
    <n v="65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n v="0.19088937093275488"/>
    <n v="55"/>
    <s v="technology"/>
    <x v="8"/>
    <x v="1010"/>
    <d v="2016-09-04T21:59:00"/>
    <s v="FALSE"/>
    <n v="2"/>
    <n v="3"/>
    <n v="1"/>
    <x v="309"/>
    <n v="22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n v="0.375"/>
    <n v="75"/>
    <s v="technology"/>
    <x v="8"/>
    <x v="1011"/>
    <d v="2014-12-18T16:33:15"/>
    <s v="FALSE"/>
    <n v="2"/>
    <n v="3"/>
    <n v="1"/>
    <x v="44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n v="21535.021000000001"/>
    <n v="1389.3561935483872"/>
    <s v="technology"/>
    <x v="8"/>
    <x v="1012"/>
    <d v="2017-01-24T05:34:12"/>
    <s v="FALSE"/>
    <n v="2"/>
    <n v="3"/>
    <n v="1"/>
    <x v="11"/>
    <n v="1076751.0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n v="34.527999999999999"/>
    <n v="95.911111111111111"/>
    <s v="technology"/>
    <x v="8"/>
    <x v="1013"/>
    <d v="2015-12-29T15:00:00"/>
    <s v="FALSE"/>
    <n v="2"/>
    <n v="3"/>
    <n v="1"/>
    <x v="73"/>
    <n v="863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n v="30.599999999999998"/>
    <n v="191.25"/>
    <s v="technology"/>
    <x v="8"/>
    <x v="1014"/>
    <d v="2014-12-31T19:03:35"/>
    <s v="FALSE"/>
    <n v="2"/>
    <n v="3"/>
    <n v="1"/>
    <x v="3"/>
    <n v="306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n v="2.666666666666667"/>
    <n v="40"/>
    <s v="technology"/>
    <x v="8"/>
    <x v="1015"/>
    <d v="2015-11-25T17:04:55"/>
    <s v="FALSE"/>
    <n v="2"/>
    <n v="3"/>
    <n v="1"/>
    <x v="7"/>
    <n v="2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n v="2.8420000000000001"/>
    <n v="74.78947368421052"/>
    <s v="technology"/>
    <x v="8"/>
    <x v="1016"/>
    <d v="2016-04-06T20:34:16"/>
    <s v="FALSE"/>
    <n v="2"/>
    <n v="3"/>
    <n v="1"/>
    <x v="74"/>
    <n v="284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n v="22.878799999999998"/>
    <n v="161.11830985915492"/>
    <s v="technology"/>
    <x v="8"/>
    <x v="1017"/>
    <d v="2015-11-21T12:12:15"/>
    <s v="FALSE"/>
    <n v="2"/>
    <n v="3"/>
    <n v="1"/>
    <x v="202"/>
    <n v="5719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n v="3.105"/>
    <n v="88.714285714285708"/>
    <s v="technology"/>
    <x v="8"/>
    <x v="1018"/>
    <d v="2016-07-14T06:48:53"/>
    <s v="FALSE"/>
    <n v="2"/>
    <n v="3"/>
    <n v="1"/>
    <x v="44"/>
    <n v="621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n v="47.333333333333336"/>
    <n v="53.25"/>
    <s v="technology"/>
    <x v="8"/>
    <x v="1019"/>
    <d v="2015-02-04T18:22:29"/>
    <s v="FALSE"/>
    <n v="2"/>
    <n v="3"/>
    <n v="1"/>
    <x v="139"/>
    <n v="2130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n v="205.54838709677421"/>
    <n v="106.2"/>
    <s v="music"/>
    <x v="15"/>
    <x v="1020"/>
    <d v="2015-06-01T19:47:00"/>
    <s v="FALSE"/>
    <n v="2"/>
    <n v="1"/>
    <n v="0.76"/>
    <x v="310"/>
    <n v="2421.36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n v="351.80366666666669"/>
    <n v="22.079728033472804"/>
    <s v="music"/>
    <x v="15"/>
    <x v="1021"/>
    <d v="2015-10-16T23:00:00"/>
    <s v="TRUE"/>
    <n v="1"/>
    <n v="1"/>
    <n v="1"/>
    <x v="10"/>
    <n v="10554.1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n v="114.9"/>
    <n v="31.054054054054053"/>
    <s v="music"/>
    <x v="15"/>
    <x v="1022"/>
    <d v="2015-05-17T10:31:17"/>
    <s v="TRUE"/>
    <n v="1"/>
    <n v="1"/>
    <n v="1"/>
    <x v="18"/>
    <n v="2298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n v="237.15"/>
    <n v="36.206106870229007"/>
    <s v="music"/>
    <x v="15"/>
    <x v="1023"/>
    <d v="2015-06-20T17:04:21"/>
    <s v="FALSE"/>
    <n v="2"/>
    <n v="1"/>
    <n v="1.28"/>
    <x v="38"/>
    <n v="6071.0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n v="118.63774999999998"/>
    <n v="388.9762295081967"/>
    <s v="music"/>
    <x v="15"/>
    <x v="1024"/>
    <d v="2016-01-31T08:56:03"/>
    <s v="TRUE"/>
    <n v="1"/>
    <n v="1"/>
    <n v="0.11"/>
    <x v="49"/>
    <n v="2610.0304999999998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n v="109.92831428571431"/>
    <n v="71.848571428571432"/>
    <s v="music"/>
    <x v="15"/>
    <x v="1025"/>
    <d v="2015-03-16T14:00:37"/>
    <s v="TRUE"/>
    <n v="1"/>
    <n v="1"/>
    <n v="1"/>
    <x v="222"/>
    <n v="76949.82000000000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n v="100.00828571428571"/>
    <n v="57.381803278688523"/>
    <s v="music"/>
    <x v="15"/>
    <x v="1026"/>
    <d v="2016-03-31T03:46:56"/>
    <s v="TRUE"/>
    <n v="1"/>
    <n v="1"/>
    <n v="1.28"/>
    <x v="82"/>
    <n v="8960.74240000000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n v="103.09292094387415"/>
    <n v="69.666666666666671"/>
    <s v="music"/>
    <x v="15"/>
    <x v="1027"/>
    <d v="2014-10-22T19:49:07"/>
    <s v="TRUE"/>
    <n v="1"/>
    <n v="1"/>
    <n v="1"/>
    <x v="311"/>
    <n v="773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n v="117.27000000000001"/>
    <n v="45.988235294117644"/>
    <s v="music"/>
    <x v="15"/>
    <x v="1028"/>
    <d v="2017-03-06T15:00:00"/>
    <s v="TRUE"/>
    <n v="1"/>
    <n v="1"/>
    <n v="1.28"/>
    <x v="168"/>
    <n v="15010.56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n v="111.75999999999999"/>
    <n v="79.262411347517727"/>
    <s v="music"/>
    <x v="15"/>
    <x v="1029"/>
    <d v="2015-04-04T16:59:00"/>
    <s v="FALSE"/>
    <n v="2"/>
    <n v="1"/>
    <n v="0.11"/>
    <x v="312"/>
    <n v="1229.359999999999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n v="342.09999999999997"/>
    <n v="43.031446540880502"/>
    <s v="music"/>
    <x v="15"/>
    <x v="1030"/>
    <d v="2016-09-12T06:35:49"/>
    <s v="FALSE"/>
    <n v="2"/>
    <n v="1"/>
    <n v="1"/>
    <x v="18"/>
    <n v="684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n v="107.4"/>
    <n v="108.48484848484848"/>
    <s v="music"/>
    <x v="15"/>
    <x v="1031"/>
    <d v="2015-12-16T13:20:10"/>
    <s v="FALSE"/>
    <n v="2"/>
    <n v="1"/>
    <n v="1"/>
    <x v="3"/>
    <n v="1074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n v="108.49703703703703"/>
    <n v="61.029583333333335"/>
    <s v="music"/>
    <x v="15"/>
    <x v="1032"/>
    <d v="2016-06-23T11:00:25"/>
    <s v="FALSE"/>
    <n v="2"/>
    <n v="1"/>
    <n v="1"/>
    <x v="147"/>
    <n v="5858.8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n v="102.86144578313252"/>
    <n v="50.592592592592595"/>
    <s v="music"/>
    <x v="15"/>
    <x v="1033"/>
    <d v="2016-12-12T12:34:40"/>
    <s v="FALSE"/>
    <n v="2"/>
    <n v="1"/>
    <n v="1.28"/>
    <x v="313"/>
    <n v="1748.4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n v="130.0018"/>
    <n v="39.157168674698795"/>
    <s v="music"/>
    <x v="15"/>
    <x v="1034"/>
    <d v="2016-08-04T22:59:00"/>
    <s v="FALSE"/>
    <n v="2"/>
    <n v="1"/>
    <n v="1"/>
    <x v="11"/>
    <n v="6500.09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n v="107.65217391304347"/>
    <n v="65.15789473684211"/>
    <s v="music"/>
    <x v="15"/>
    <x v="1035"/>
    <d v="2015-02-11T10:23:40"/>
    <s v="FALSE"/>
    <n v="2"/>
    <n v="1"/>
    <n v="1"/>
    <x v="314"/>
    <n v="4952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n v="112.36044444444444"/>
    <n v="23.963127962085309"/>
    <s v="music"/>
    <x v="15"/>
    <x v="1036"/>
    <d v="2013-01-07T03:00:00"/>
    <s v="FALSE"/>
    <n v="2"/>
    <n v="1"/>
    <n v="1"/>
    <x v="67"/>
    <n v="5056.2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n v="102.1"/>
    <n v="48.61904761904762"/>
    <s v="music"/>
    <x v="15"/>
    <x v="1037"/>
    <d v="2015-05-18T00:00:00"/>
    <s v="FALSE"/>
    <n v="2"/>
    <n v="1"/>
    <n v="1"/>
    <x v="31"/>
    <n v="1021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n v="145.33333333333334"/>
    <n v="35.73770491803279"/>
    <s v="music"/>
    <x v="15"/>
    <x v="1038"/>
    <d v="2016-03-18T23:33:43"/>
    <s v="FALSE"/>
    <n v="2"/>
    <n v="1"/>
    <n v="1"/>
    <x v="61"/>
    <n v="218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n v="128.19999999999999"/>
    <n v="21.366666666666667"/>
    <s v="music"/>
    <x v="15"/>
    <x v="1039"/>
    <d v="2016-12-13T02:59:00"/>
    <s v="FALSE"/>
    <n v="2"/>
    <n v="1"/>
    <n v="1"/>
    <x v="9"/>
    <n v="641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n v="0.29411764705882354"/>
    <n v="250"/>
    <s v="journalism"/>
    <x v="16"/>
    <x v="1040"/>
    <d v="2016-08-27T12:00:09"/>
    <s v="FALSE"/>
    <n v="2"/>
    <n v="3"/>
    <n v="1"/>
    <x v="129"/>
    <n v="25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n v="0"/>
    <n v="0"/>
    <s v="journalism"/>
    <x v="16"/>
    <x v="1041"/>
    <d v="2014-07-30T20:26:32"/>
    <s v="FALSE"/>
    <n v="2"/>
    <n v="3"/>
    <n v="1"/>
    <x v="315"/>
    <n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n v="1.5384615384615385"/>
    <n v="10"/>
    <s v="journalism"/>
    <x v="16"/>
    <x v="1042"/>
    <d v="2014-09-12T05:00:00"/>
    <s v="FALSE"/>
    <n v="2"/>
    <n v="3"/>
    <n v="1"/>
    <x v="109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n v="8.5370000000000008"/>
    <n v="29.236301369863014"/>
    <s v="journalism"/>
    <x v="16"/>
    <x v="1043"/>
    <d v="2015-05-20T01:04:15"/>
    <s v="FALSE"/>
    <n v="2"/>
    <n v="3"/>
    <n v="1"/>
    <x v="74"/>
    <n v="8537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n v="8.5714285714285715E-2"/>
    <n v="3"/>
    <s v="journalism"/>
    <x v="16"/>
    <x v="1044"/>
    <d v="2015-03-05T15:27:00"/>
    <s v="FALSE"/>
    <n v="2"/>
    <n v="3"/>
    <n v="1"/>
    <x v="156"/>
    <n v="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n v="2.6599999999999997"/>
    <n v="33.25"/>
    <s v="journalism"/>
    <x v="16"/>
    <x v="1045"/>
    <d v="2014-08-23T15:59:10"/>
    <s v="FALSE"/>
    <n v="2"/>
    <n v="3"/>
    <n v="1"/>
    <x v="3"/>
    <n v="26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n v="0"/>
    <n v="0"/>
    <s v="journalism"/>
    <x v="16"/>
    <x v="1046"/>
    <d v="2015-12-26T15:26:00"/>
    <s v="FALSE"/>
    <n v="2"/>
    <n v="3"/>
    <n v="1.1299999999999999"/>
    <x v="122"/>
    <n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n v="0.05"/>
    <n v="1"/>
    <s v="journalism"/>
    <x v="16"/>
    <x v="1047"/>
    <d v="2014-11-05T15:38:35"/>
    <s v="FALSE"/>
    <n v="2"/>
    <n v="3"/>
    <n v="1"/>
    <x v="18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n v="1.4133333333333333"/>
    <n v="53"/>
    <s v="journalism"/>
    <x v="16"/>
    <x v="1048"/>
    <d v="2016-09-24T20:16:29"/>
    <s v="FALSE"/>
    <n v="2"/>
    <n v="3"/>
    <n v="1"/>
    <x v="43"/>
    <n v="212"/>
  </r>
  <r>
    <n v="1049"/>
    <s v="J1 (Canceled)"/>
    <s v="------"/>
    <x v="14"/>
    <n v="0"/>
    <x v="1"/>
    <x v="0"/>
    <s v="USD"/>
    <n v="1455272445"/>
    <n v="1452680445"/>
    <b v="0"/>
    <x v="78"/>
    <b v="0"/>
    <x v="16"/>
    <n v="0"/>
    <n v="0"/>
    <s v="journalism"/>
    <x v="16"/>
    <x v="1049"/>
    <d v="2016-02-12T05:20:45"/>
    <s v="FALSE"/>
    <n v="2"/>
    <n v="3"/>
    <n v="1"/>
    <x v="15"/>
    <n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n v="0"/>
    <n v="0"/>
    <s v="journalism"/>
    <x v="16"/>
    <x v="1050"/>
    <d v="2015-09-14T14:07:57"/>
    <s v="FALSE"/>
    <n v="2"/>
    <n v="3"/>
    <n v="1"/>
    <x v="34"/>
    <n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n v="0"/>
    <n v="0"/>
    <s v="journalism"/>
    <x v="16"/>
    <x v="1051"/>
    <d v="2014-08-26T19:20:25"/>
    <s v="FALSE"/>
    <n v="2"/>
    <n v="3"/>
    <n v="1"/>
    <x v="9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n v="0"/>
    <n v="0"/>
    <s v="journalism"/>
    <x v="16"/>
    <x v="1052"/>
    <d v="2016-06-06T15:09:00"/>
    <s v="FALSE"/>
    <n v="2"/>
    <n v="3"/>
    <n v="1"/>
    <x v="316"/>
    <n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n v="1"/>
    <n v="15"/>
    <s v="journalism"/>
    <x v="16"/>
    <x v="1053"/>
    <d v="2017-03-05T23:08:52"/>
    <s v="FALSE"/>
    <n v="2"/>
    <n v="3"/>
    <n v="1"/>
    <x v="6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n v="0"/>
    <n v="0"/>
    <s v="journalism"/>
    <x v="16"/>
    <x v="1054"/>
    <d v="2014-08-10T17:00:00"/>
    <s v="FALSE"/>
    <n v="2"/>
    <n v="3"/>
    <n v="1"/>
    <x v="34"/>
    <n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n v="0"/>
    <n v="0"/>
    <s v="journalism"/>
    <x v="16"/>
    <x v="1055"/>
    <d v="2016-03-07T18:49:05"/>
    <s v="FALSE"/>
    <n v="2"/>
    <n v="3"/>
    <n v="1"/>
    <x v="8"/>
    <n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n v="0"/>
    <n v="0"/>
    <s v="journalism"/>
    <x v="16"/>
    <x v="1056"/>
    <d v="2015-04-24T11:16:17"/>
    <s v="FALSE"/>
    <n v="2"/>
    <n v="3"/>
    <n v="1"/>
    <x v="3"/>
    <n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n v="0"/>
    <n v="0"/>
    <s v="journalism"/>
    <x v="16"/>
    <x v="1057"/>
    <d v="2016-12-04T16:54:43"/>
    <s v="FALSE"/>
    <n v="2"/>
    <n v="3"/>
    <n v="1"/>
    <x v="3"/>
    <n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n v="0"/>
    <n v="0"/>
    <s v="journalism"/>
    <x v="16"/>
    <x v="1058"/>
    <d v="2015-03-25T19:00:00"/>
    <s v="FALSE"/>
    <n v="2"/>
    <n v="3"/>
    <n v="1"/>
    <x v="141"/>
    <n v="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n v="0"/>
    <n v="0"/>
    <s v="journalism"/>
    <x v="16"/>
    <x v="1059"/>
    <d v="2015-03-13T12:57:36"/>
    <s v="FALSE"/>
    <n v="2"/>
    <n v="3"/>
    <n v="1"/>
    <x v="312"/>
    <n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n v="1"/>
    <n v="50"/>
    <s v="journalism"/>
    <x v="16"/>
    <x v="1060"/>
    <d v="2015-04-15T16:54:53"/>
    <s v="FALSE"/>
    <n v="2"/>
    <n v="3"/>
    <n v="1"/>
    <x v="11"/>
    <n v="5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n v="0"/>
    <n v="0"/>
    <s v="journalism"/>
    <x v="16"/>
    <x v="1061"/>
    <d v="2016-05-01T20:00:00"/>
    <s v="FALSE"/>
    <n v="2"/>
    <n v="3"/>
    <n v="1"/>
    <x v="26"/>
    <n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n v="95.477386934673376"/>
    <n v="47.5"/>
    <s v="journalism"/>
    <x v="16"/>
    <x v="1062"/>
    <d v="2016-07-12T14:22:21"/>
    <s v="FALSE"/>
    <n v="2"/>
    <n v="3"/>
    <n v="1"/>
    <x v="317"/>
    <n v="19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n v="0"/>
    <n v="0"/>
    <s v="journalism"/>
    <x v="16"/>
    <x v="1063"/>
    <d v="2016-08-30T19:44:22"/>
    <s v="FALSE"/>
    <n v="2"/>
    <n v="3"/>
    <n v="1"/>
    <x v="31"/>
    <n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n v="8.974444444444444"/>
    <n v="65.666666666666671"/>
    <s v="games"/>
    <x v="17"/>
    <x v="1064"/>
    <d v="2013-07-07T00:28:23"/>
    <s v="FALSE"/>
    <n v="2"/>
    <n v="2"/>
    <n v="1"/>
    <x v="318"/>
    <n v="807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n v="2.7"/>
    <n v="16.2"/>
    <s v="games"/>
    <x v="17"/>
    <x v="1065"/>
    <d v="2014-02-19T04:08:42"/>
    <s v="FALSE"/>
    <n v="2"/>
    <n v="2"/>
    <n v="0.72"/>
    <x v="319"/>
    <m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n v="3.3673333333333333"/>
    <n v="34.128378378378379"/>
    <s v="games"/>
    <x v="17"/>
    <x v="1066"/>
    <d v="2013-08-04T18:06:22"/>
    <s v="FALSE"/>
    <n v="2"/>
    <n v="2"/>
    <n v="1"/>
    <x v="78"/>
    <n v="5051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n v="26"/>
    <n v="13"/>
    <s v="games"/>
    <x v="17"/>
    <x v="1067"/>
    <d v="2013-12-21T15:32:11"/>
    <s v="FALSE"/>
    <n v="2"/>
    <n v="2"/>
    <n v="1"/>
    <x v="9"/>
    <n v="1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n v="0.15"/>
    <n v="11.25"/>
    <s v="games"/>
    <x v="17"/>
    <x v="1068"/>
    <d v="2016-04-10T02:54:24"/>
    <s v="FALSE"/>
    <n v="2"/>
    <n v="2"/>
    <n v="1"/>
    <x v="12"/>
    <n v="4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n v="38.636363636363633"/>
    <n v="40.476190476190474"/>
    <s v="games"/>
    <x v="17"/>
    <x v="1069"/>
    <d v="2013-11-26T01:30:59"/>
    <s v="FALSE"/>
    <n v="2"/>
    <n v="2"/>
    <n v="1"/>
    <x v="49"/>
    <n v="85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n v="0.70000000000000007"/>
    <n v="35"/>
    <s v="games"/>
    <x v="17"/>
    <x v="1070"/>
    <d v="2012-09-30T19:17:02"/>
    <s v="FALSE"/>
    <n v="2"/>
    <n v="2"/>
    <n v="1"/>
    <x v="3"/>
    <n v="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n v="0"/>
    <n v="0"/>
    <s v="games"/>
    <x v="17"/>
    <x v="1071"/>
    <d v="2015-11-17T14:04:53"/>
    <s v="FALSE"/>
    <n v="2"/>
    <n v="2"/>
    <n v="0.12"/>
    <x v="320"/>
    <n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n v="6.8000000000000005E-2"/>
    <n v="12.75"/>
    <s v="games"/>
    <x v="17"/>
    <x v="1072"/>
    <d v="2014-02-05T14:58:17"/>
    <s v="FALSE"/>
    <n v="2"/>
    <n v="2"/>
    <n v="1"/>
    <x v="131"/>
    <n v="51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n v="1.3333333333333335"/>
    <n v="10"/>
    <s v="games"/>
    <x v="17"/>
    <x v="1073"/>
    <d v="2011-10-16T18:09:01"/>
    <s v="FALSE"/>
    <n v="2"/>
    <n v="2"/>
    <n v="1"/>
    <x v="56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n v="6.3092592592592585"/>
    <n v="113.56666666666666"/>
    <s v="games"/>
    <x v="17"/>
    <x v="1074"/>
    <d v="2014-01-03T23:09:05"/>
    <s v="FALSE"/>
    <n v="2"/>
    <n v="2"/>
    <n v="1"/>
    <x v="211"/>
    <n v="340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n v="4.5"/>
    <n v="15"/>
    <s v="games"/>
    <x v="17"/>
    <x v="1075"/>
    <d v="2012-05-06T16:41:56"/>
    <s v="FALSE"/>
    <n v="2"/>
    <n v="2"/>
    <n v="1"/>
    <x v="31"/>
    <n v="4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n v="62.765333333333331"/>
    <n v="48.281025641025643"/>
    <s v="games"/>
    <x v="17"/>
    <x v="1076"/>
    <d v="2014-09-11T04:04:10"/>
    <s v="FALSE"/>
    <n v="2"/>
    <n v="2"/>
    <n v="1"/>
    <x v="131"/>
    <n v="47074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n v="29.376000000000001"/>
    <n v="43.976047904191617"/>
    <s v="games"/>
    <x v="17"/>
    <x v="1077"/>
    <d v="2016-01-13T23:00:11"/>
    <s v="FALSE"/>
    <n v="2"/>
    <n v="2"/>
    <n v="1"/>
    <x v="73"/>
    <n v="734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n v="7.5"/>
    <n v="9"/>
    <s v="games"/>
    <x v="17"/>
    <x v="1078"/>
    <d v="2011-07-21T23:42:01"/>
    <s v="FALSE"/>
    <n v="2"/>
    <n v="2"/>
    <n v="1"/>
    <x v="22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n v="2.6076923076923078"/>
    <n v="37.666666666666664"/>
    <s v="games"/>
    <x v="17"/>
    <x v="1079"/>
    <d v="2016-05-14T08:35:36"/>
    <s v="FALSE"/>
    <n v="2"/>
    <n v="2"/>
    <n v="1.1299999999999999"/>
    <x v="321"/>
    <n v="766.1399999999998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n v="9.1050000000000004"/>
    <n v="18.581632653061224"/>
    <s v="games"/>
    <x v="17"/>
    <x v="1080"/>
    <d v="2014-05-10T22:18:53"/>
    <s v="FALSE"/>
    <n v="2"/>
    <n v="2"/>
    <n v="1"/>
    <x v="44"/>
    <n v="1821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n v="1.7647058823529412E-2"/>
    <n v="3"/>
    <s v="games"/>
    <x v="17"/>
    <x v="1081"/>
    <d v="2015-01-28T17:14:52"/>
    <s v="FALSE"/>
    <n v="2"/>
    <n v="2"/>
    <n v="1"/>
    <x v="163"/>
    <n v="1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n v="0.55999999999999994"/>
    <n v="18.666666666666668"/>
    <s v="games"/>
    <x v="17"/>
    <x v="1082"/>
    <d v="2012-08-10T16:44:48"/>
    <s v="FALSE"/>
    <n v="2"/>
    <n v="2"/>
    <n v="1"/>
    <x v="3"/>
    <n v="5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n v="0.82000000000000006"/>
    <n v="410"/>
    <s v="games"/>
    <x v="17"/>
    <x v="1083"/>
    <d v="2014-08-02T10:49:43"/>
    <s v="FALSE"/>
    <n v="2"/>
    <n v="2"/>
    <n v="0.76"/>
    <x v="157"/>
    <n v="311.60000000000002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n v="0"/>
    <n v="0"/>
    <s v="games"/>
    <x v="17"/>
    <x v="1084"/>
    <d v="2014-08-08T16:53:24"/>
    <s v="FALSE"/>
    <n v="2"/>
    <n v="2"/>
    <n v="1"/>
    <x v="261"/>
    <n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n v="3.42"/>
    <n v="114"/>
    <s v="games"/>
    <x v="17"/>
    <x v="1085"/>
    <d v="2016-03-14T10:06:15"/>
    <s v="FALSE"/>
    <n v="2"/>
    <n v="2"/>
    <n v="0.76"/>
    <x v="220"/>
    <n v="779.76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n v="8.3333333333333343E-2"/>
    <n v="7.5"/>
    <s v="games"/>
    <x v="17"/>
    <x v="1086"/>
    <d v="2014-08-24T15:48:11"/>
    <s v="FALSE"/>
    <n v="2"/>
    <n v="2"/>
    <n v="1"/>
    <x v="140"/>
    <n v="15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n v="0"/>
    <n v="0"/>
    <s v="games"/>
    <x v="17"/>
    <x v="1087"/>
    <d v="2014-06-15T12:08:07"/>
    <s v="FALSE"/>
    <n v="2"/>
    <n v="2"/>
    <n v="1"/>
    <x v="312"/>
    <n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n v="14.182977777777777"/>
    <n v="43.41727891156463"/>
    <s v="games"/>
    <x v="17"/>
    <x v="1088"/>
    <d v="2014-04-24T14:11:07"/>
    <s v="FALSE"/>
    <n v="2"/>
    <n v="2"/>
    <n v="1"/>
    <x v="139"/>
    <n v="6382.34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n v="7.8266666666666662"/>
    <n v="23.959183673469386"/>
    <s v="games"/>
    <x v="17"/>
    <x v="1089"/>
    <d v="2015-06-25T23:32:55"/>
    <s v="FALSE"/>
    <n v="2"/>
    <n v="2"/>
    <n v="1.1299999999999999"/>
    <x v="247"/>
    <n v="1326.62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n v="3.8464497269020695E-2"/>
    <n v="5"/>
    <s v="games"/>
    <x v="17"/>
    <x v="1090"/>
    <d v="2015-05-28T23:27:33"/>
    <s v="FALSE"/>
    <n v="2"/>
    <n v="2"/>
    <n v="0.72"/>
    <x v="322"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n v="12.5"/>
    <n v="12.5"/>
    <s v="games"/>
    <x v="17"/>
    <x v="1091"/>
    <d v="2016-04-10T13:41:12"/>
    <s v="FALSE"/>
    <n v="2"/>
    <n v="2"/>
    <n v="1.28"/>
    <x v="57"/>
    <n v="3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n v="1.05"/>
    <n v="3"/>
    <s v="games"/>
    <x v="17"/>
    <x v="1092"/>
    <d v="2013-01-05T19:37:18"/>
    <s v="FALSE"/>
    <n v="2"/>
    <n v="2"/>
    <n v="1"/>
    <x v="18"/>
    <n v="2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n v="14.083333333333334"/>
    <n v="10.5625"/>
    <s v="games"/>
    <x v="17"/>
    <x v="1093"/>
    <d v="2016-02-11T18:22:17"/>
    <s v="FALSE"/>
    <n v="2"/>
    <n v="2"/>
    <n v="0.76"/>
    <x v="323"/>
    <n v="32.11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n v="18.300055555555556"/>
    <n v="122.00037037037038"/>
    <s v="games"/>
    <x v="17"/>
    <x v="1094"/>
    <d v="2011-10-09T12:07:13"/>
    <s v="FALSE"/>
    <n v="2"/>
    <n v="2"/>
    <n v="1"/>
    <x v="140"/>
    <n v="3294.0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n v="5.0347999999999997"/>
    <n v="267.80851063829789"/>
    <s v="games"/>
    <x v="17"/>
    <x v="1095"/>
    <d v="2013-08-30T07:53:40"/>
    <s v="FALSE"/>
    <n v="2"/>
    <n v="2"/>
    <n v="1"/>
    <x v="90"/>
    <n v="2517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n v="17.933333333333334"/>
    <n v="74.206896551724142"/>
    <s v="games"/>
    <x v="17"/>
    <x v="1096"/>
    <d v="2014-10-03T22:30:00"/>
    <s v="FALSE"/>
    <n v="2"/>
    <n v="2"/>
    <n v="1"/>
    <x v="15"/>
    <n v="215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n v="4.7E-2"/>
    <n v="6.7142857142857144"/>
    <s v="games"/>
    <x v="17"/>
    <x v="1097"/>
    <d v="2014-03-02T14:01:17"/>
    <s v="FALSE"/>
    <n v="2"/>
    <n v="2"/>
    <n v="1"/>
    <x v="74"/>
    <n v="4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n v="7.2120000000000006"/>
    <n v="81.954545454545453"/>
    <s v="games"/>
    <x v="17"/>
    <x v="1098"/>
    <d v="2014-04-13T13:18:15"/>
    <s v="FALSE"/>
    <n v="2"/>
    <n v="2"/>
    <n v="1"/>
    <x v="73"/>
    <n v="180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n v="0.5"/>
    <n v="25"/>
    <s v="games"/>
    <x v="17"/>
    <x v="1099"/>
    <d v="2015-05-13T15:04:28"/>
    <s v="FALSE"/>
    <n v="2"/>
    <n v="2"/>
    <n v="1.28"/>
    <x v="194"/>
    <n v="32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n v="2.5"/>
    <n v="10"/>
    <s v="games"/>
    <x v="17"/>
    <x v="1100"/>
    <d v="2016-02-13T21:39:31"/>
    <s v="FALSE"/>
    <n v="2"/>
    <n v="2"/>
    <n v="1.1299999999999999"/>
    <x v="292"/>
    <n v="112.99999999999999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n v="4.1000000000000002E-2"/>
    <n v="6.833333333333333"/>
    <s v="games"/>
    <x v="17"/>
    <x v="1101"/>
    <d v="2016-07-14T13:12:00"/>
    <s v="FALSE"/>
    <n v="2"/>
    <n v="2"/>
    <n v="1"/>
    <x v="74"/>
    <n v="4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n v="5.3125"/>
    <n v="17.708333333333332"/>
    <s v="games"/>
    <x v="17"/>
    <x v="1102"/>
    <d v="2013-12-09T00:59:00"/>
    <s v="FALSE"/>
    <n v="2"/>
    <n v="2"/>
    <n v="1"/>
    <x v="6"/>
    <n v="425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n v="1.6199999999999999"/>
    <n v="16.2"/>
    <s v="games"/>
    <x v="17"/>
    <x v="1103"/>
    <d v="2016-06-18T00:19:50"/>
    <s v="FALSE"/>
    <n v="2"/>
    <n v="2"/>
    <n v="1"/>
    <x v="43"/>
    <n v="24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n v="4.9516666666666671"/>
    <n v="80.297297297297291"/>
    <s v="games"/>
    <x v="17"/>
    <x v="1104"/>
    <d v="2014-06-11T04:50:21"/>
    <s v="FALSE"/>
    <n v="2"/>
    <n v="2"/>
    <n v="1.28"/>
    <x v="324"/>
    <n v="3802.88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n v="0.159"/>
    <n v="71.55"/>
    <s v="games"/>
    <x v="17"/>
    <x v="1105"/>
    <d v="2014-03-23T21:15:27"/>
    <s v="FALSE"/>
    <n v="2"/>
    <n v="2"/>
    <n v="1"/>
    <x v="325"/>
    <n v="1431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n v="41.25"/>
    <n v="23.571428571428573"/>
    <s v="games"/>
    <x v="17"/>
    <x v="1106"/>
    <d v="2012-04-04T11:46:15"/>
    <s v="FALSE"/>
    <n v="2"/>
    <n v="2"/>
    <n v="1"/>
    <x v="53"/>
    <n v="16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n v="0"/>
    <n v="0"/>
    <s v="games"/>
    <x v="17"/>
    <x v="1107"/>
    <d v="2014-07-23T15:40:24"/>
    <s v="FALSE"/>
    <n v="2"/>
    <n v="2"/>
    <n v="1"/>
    <x v="3"/>
    <n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n v="2.93"/>
    <n v="34.88095238095238"/>
    <s v="games"/>
    <x v="17"/>
    <x v="1108"/>
    <d v="2012-04-13T09:17:15"/>
    <s v="FALSE"/>
    <n v="2"/>
    <n v="2"/>
    <n v="1"/>
    <x v="73"/>
    <n v="732.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n v="0.44999999999999996"/>
    <n v="15"/>
    <s v="games"/>
    <x v="17"/>
    <x v="1109"/>
    <d v="2016-11-18T14:03:10"/>
    <s v="FALSE"/>
    <n v="2"/>
    <n v="2"/>
    <n v="1"/>
    <x v="3"/>
    <n v="4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n v="0.51"/>
    <n v="23.181818181818183"/>
    <s v="games"/>
    <x v="17"/>
    <x v="1110"/>
    <d v="2012-12-07T17:23:42"/>
    <s v="FALSE"/>
    <n v="2"/>
    <n v="2"/>
    <n v="1"/>
    <x v="83"/>
    <n v="25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n v="0.04"/>
    <n v="1"/>
    <s v="games"/>
    <x v="17"/>
    <x v="1111"/>
    <d v="2016-01-07T23:53:10"/>
    <s v="FALSE"/>
    <n v="2"/>
    <n v="2"/>
    <n v="1"/>
    <x v="34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n v="35.537409090909087"/>
    <n v="100.23371794871794"/>
    <s v="games"/>
    <x v="17"/>
    <x v="1112"/>
    <d v="2015-01-19T03:30:00"/>
    <s v="FALSE"/>
    <n v="2"/>
    <n v="2"/>
    <n v="1"/>
    <x v="326"/>
    <n v="31272.9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n v="0.5"/>
    <n v="5"/>
    <s v="games"/>
    <x v="17"/>
    <x v="1113"/>
    <d v="2014-08-14T18:27:00"/>
    <s v="FALSE"/>
    <n v="2"/>
    <n v="2"/>
    <n v="1.28"/>
    <x v="107"/>
    <n v="6.4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n v="0.16666666666666669"/>
    <n v="3.3333333333333335"/>
    <s v="games"/>
    <x v="17"/>
    <x v="1114"/>
    <d v="2013-10-09T03:18:07"/>
    <s v="FALSE"/>
    <n v="2"/>
    <n v="2"/>
    <n v="1.28"/>
    <x v="183"/>
    <n v="12.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n v="0.13250000000000001"/>
    <n v="13.25"/>
    <s v="games"/>
    <x v="17"/>
    <x v="1115"/>
    <d v="2016-03-30T10:41:35"/>
    <s v="FALSE"/>
    <n v="2"/>
    <n v="2"/>
    <n v="1"/>
    <x v="141"/>
    <n v="53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n v="3.5704000000000007E-2"/>
    <n v="17.852"/>
    <s v="games"/>
    <x v="17"/>
    <x v="1116"/>
    <d v="2012-06-09T15:20:08"/>
    <s v="FALSE"/>
    <n v="2"/>
    <n v="2"/>
    <n v="1"/>
    <x v="90"/>
    <n v="178.5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n v="8.3000000000000007"/>
    <n v="10.375"/>
    <s v="games"/>
    <x v="17"/>
    <x v="1117"/>
    <d v="2015-12-25T09:21:53"/>
    <s v="FALSE"/>
    <n v="2"/>
    <n v="2"/>
    <n v="1.1299999999999999"/>
    <x v="327"/>
    <n v="93.789999999999992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n v="2.4222222222222221"/>
    <n v="36.333333333333336"/>
    <s v="games"/>
    <x v="17"/>
    <x v="1118"/>
    <d v="2014-04-04T21:59:39"/>
    <s v="FALSE"/>
    <n v="2"/>
    <n v="2"/>
    <n v="0.72"/>
    <x v="328"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n v="0.23809523809523811"/>
    <n v="5"/>
    <s v="games"/>
    <x v="17"/>
    <x v="1119"/>
    <d v="2014-04-06T14:01:04"/>
    <s v="FALSE"/>
    <n v="2"/>
    <n v="2"/>
    <n v="1"/>
    <x v="286"/>
    <n v="5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n v="0"/>
    <n v="0"/>
    <s v="games"/>
    <x v="17"/>
    <x v="1120"/>
    <d v="2011-10-28T15:56:40"/>
    <s v="FALSE"/>
    <n v="2"/>
    <n v="2"/>
    <n v="1"/>
    <x v="73"/>
    <n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n v="1.1599999999999999E-2"/>
    <n v="5.8"/>
    <s v="games"/>
    <x v="17"/>
    <x v="1121"/>
    <d v="2016-03-13T16:25:16"/>
    <s v="FALSE"/>
    <n v="2"/>
    <n v="2"/>
    <n v="1"/>
    <x v="202"/>
    <n v="29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n v="0"/>
    <n v="0"/>
    <s v="games"/>
    <x v="17"/>
    <x v="1122"/>
    <d v="2013-05-30T11:53:45"/>
    <s v="FALSE"/>
    <n v="2"/>
    <n v="2"/>
    <n v="1.28"/>
    <x v="329"/>
    <n v="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n v="0.22"/>
    <n v="3.6666666666666665"/>
    <s v="games"/>
    <x v="17"/>
    <x v="1123"/>
    <d v="2014-04-19T07:34:08"/>
    <s v="FALSE"/>
    <n v="2"/>
    <n v="2"/>
    <n v="1"/>
    <x v="11"/>
    <n v="1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n v="0.47222222222222221"/>
    <n v="60.714285714285715"/>
    <s v="games"/>
    <x v="18"/>
    <x v="1124"/>
    <d v="2015-04-30T11:00:51"/>
    <s v="FALSE"/>
    <n v="2"/>
    <n v="2"/>
    <n v="1"/>
    <x v="318"/>
    <n v="42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n v="0"/>
    <n v="0"/>
    <s v="games"/>
    <x v="18"/>
    <x v="1125"/>
    <d v="2015-09-25T09:58:50"/>
    <s v="FALSE"/>
    <n v="2"/>
    <n v="2"/>
    <n v="1.28"/>
    <x v="25"/>
    <n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n v="0.5"/>
    <n v="5"/>
    <s v="games"/>
    <x v="18"/>
    <x v="1126"/>
    <d v="2016-07-14T02:51:34"/>
    <s v="FALSE"/>
    <n v="2"/>
    <n v="2"/>
    <n v="1"/>
    <x v="18"/>
    <n v="1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n v="1.6714285714285713"/>
    <n v="25.434782608695652"/>
    <s v="games"/>
    <x v="18"/>
    <x v="1127"/>
    <d v="2014-11-14T16:30:00"/>
    <s v="FALSE"/>
    <n v="2"/>
    <n v="2"/>
    <n v="1"/>
    <x v="21"/>
    <n v="585"/>
  </r>
  <r>
    <n v="1128"/>
    <s v="Flying Turds"/>
    <s v="#havingfunFTW"/>
    <x v="28"/>
    <n v="1"/>
    <x v="2"/>
    <x v="1"/>
    <s v="GBP"/>
    <n v="1407425717"/>
    <n v="1404833717"/>
    <b v="0"/>
    <x v="29"/>
    <b v="0"/>
    <x v="18"/>
    <n v="0.1"/>
    <n v="1"/>
    <s v="games"/>
    <x v="18"/>
    <x v="1128"/>
    <d v="2014-08-07T10:35:17"/>
    <s v="FALSE"/>
    <n v="2"/>
    <n v="2"/>
    <n v="1.28"/>
    <x v="107"/>
    <n v="1.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n v="0.105"/>
    <n v="10.5"/>
    <s v="games"/>
    <x v="18"/>
    <x v="1129"/>
    <d v="2016-06-05T01:21:33"/>
    <s v="FALSE"/>
    <n v="2"/>
    <n v="2"/>
    <n v="1"/>
    <x v="44"/>
    <n v="2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n v="0.22"/>
    <n v="3.6666666666666665"/>
    <s v="games"/>
    <x v="18"/>
    <x v="1130"/>
    <d v="2014-11-25T19:55:00"/>
    <s v="FALSE"/>
    <n v="2"/>
    <n v="2"/>
    <n v="1"/>
    <x v="11"/>
    <n v="1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n v="0"/>
    <n v="0"/>
    <s v="games"/>
    <x v="18"/>
    <x v="1131"/>
    <d v="2015-12-24T16:47:48"/>
    <s v="FALSE"/>
    <n v="2"/>
    <n v="2"/>
    <n v="0.72"/>
    <x v="330"/>
    <m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n v="14.38"/>
    <n v="110.61538461538461"/>
    <s v="games"/>
    <x v="18"/>
    <x v="1132"/>
    <d v="2016-12-31T21:46:11"/>
    <s v="FALSE"/>
    <n v="2"/>
    <n v="2"/>
    <n v="0.76"/>
    <x v="174"/>
    <n v="1092.880000000000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n v="0.66666666666666674"/>
    <n v="20"/>
    <s v="games"/>
    <x v="18"/>
    <x v="1133"/>
    <d v="2014-07-31T04:46:21"/>
    <s v="FALSE"/>
    <n v="2"/>
    <n v="2"/>
    <n v="1.28"/>
    <x v="25"/>
    <n v="25.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n v="4.0000000000000001E-3"/>
    <n v="1"/>
    <s v="games"/>
    <x v="18"/>
    <x v="1134"/>
    <d v="2014-11-28T23:33:00"/>
    <s v="FALSE"/>
    <n v="2"/>
    <n v="2"/>
    <n v="0.72"/>
    <x v="140"/>
    <m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n v="5"/>
    <n v="50"/>
    <s v="games"/>
    <x v="18"/>
    <x v="1135"/>
    <d v="2016-08-06T18:44:54"/>
    <s v="FALSE"/>
    <n v="2"/>
    <n v="2"/>
    <n v="1.1299999999999999"/>
    <x v="327"/>
    <n v="56.499999999999993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n v="6.4439140811455857"/>
    <n v="45"/>
    <s v="games"/>
    <x v="18"/>
    <x v="1136"/>
    <d v="2015-12-19T11:07:09"/>
    <s v="FALSE"/>
    <n v="2"/>
    <n v="2"/>
    <n v="1.1299999999999999"/>
    <x v="331"/>
    <n v="305.09999999999997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n v="39.5"/>
    <n v="253.2051282051282"/>
    <s v="games"/>
    <x v="18"/>
    <x v="1137"/>
    <d v="2016-04-23T14:40:21"/>
    <s v="FALSE"/>
    <n v="2"/>
    <n v="2"/>
    <n v="1"/>
    <x v="73"/>
    <n v="9875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n v="0.35714285714285715"/>
    <n v="31.25"/>
    <s v="games"/>
    <x v="18"/>
    <x v="1138"/>
    <d v="2017-01-21T16:45:31"/>
    <s v="FALSE"/>
    <n v="2"/>
    <n v="2"/>
    <n v="1"/>
    <x v="21"/>
    <n v="125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n v="6.25E-2"/>
    <n v="5"/>
    <s v="games"/>
    <x v="18"/>
    <x v="1139"/>
    <d v="2015-01-01T03:20:26"/>
    <s v="FALSE"/>
    <n v="2"/>
    <n v="2"/>
    <n v="1"/>
    <x v="6"/>
    <n v="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n v="0"/>
    <n v="0"/>
    <s v="games"/>
    <x v="18"/>
    <x v="1140"/>
    <d v="2015-08-06T06:05:21"/>
    <s v="FALSE"/>
    <n v="2"/>
    <n v="2"/>
    <n v="1.28"/>
    <x v="194"/>
    <n v="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n v="0"/>
    <n v="0"/>
    <s v="games"/>
    <x v="18"/>
    <x v="1141"/>
    <d v="2015-07-09T11:47:30"/>
    <s v="FALSE"/>
    <n v="2"/>
    <n v="2"/>
    <n v="1.1299999999999999"/>
    <x v="51"/>
    <n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n v="0"/>
    <n v="0"/>
    <s v="games"/>
    <x v="18"/>
    <x v="1142"/>
    <d v="2015-02-16T19:08:47"/>
    <s v="FALSE"/>
    <n v="2"/>
    <n v="2"/>
    <n v="1"/>
    <x v="26"/>
    <n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n v="0.41333333333333333"/>
    <n v="23.25"/>
    <s v="games"/>
    <x v="18"/>
    <x v="1143"/>
    <d v="2015-12-16T23:38:46"/>
    <s v="FALSE"/>
    <n v="2"/>
    <n v="2"/>
    <n v="1"/>
    <x v="139"/>
    <n v="18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n v="0"/>
    <n v="0"/>
    <s v="food"/>
    <x v="19"/>
    <x v="1144"/>
    <d v="2015-04-28T23:22:00"/>
    <s v="FALSE"/>
    <n v="2"/>
    <n v="2"/>
    <n v="1"/>
    <x v="332"/>
    <n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n v="0.125"/>
    <n v="100"/>
    <s v="food"/>
    <x v="19"/>
    <x v="1145"/>
    <d v="2014-10-02T12:56:32"/>
    <s v="FALSE"/>
    <n v="2"/>
    <n v="2"/>
    <n v="1"/>
    <x v="75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n v="8.8333333333333339"/>
    <n v="44.166666666666664"/>
    <s v="food"/>
    <x v="19"/>
    <x v="1146"/>
    <d v="2014-05-02T17:52:53"/>
    <s v="FALSE"/>
    <n v="2"/>
    <n v="2"/>
    <n v="1"/>
    <x v="32"/>
    <n v="53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n v="0"/>
    <n v="0"/>
    <s v="food"/>
    <x v="19"/>
    <x v="1147"/>
    <d v="2014-10-19T18:19:43"/>
    <s v="FALSE"/>
    <n v="2"/>
    <n v="2"/>
    <n v="0.76"/>
    <x v="231"/>
    <n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n v="0.48666666666666669"/>
    <n v="24.333333333333332"/>
    <s v="food"/>
    <x v="19"/>
    <x v="1148"/>
    <d v="2016-12-01T00:06:21"/>
    <s v="FALSE"/>
    <n v="2"/>
    <n v="2"/>
    <n v="1"/>
    <x v="43"/>
    <n v="73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n v="0.15"/>
    <n v="37.5"/>
    <s v="food"/>
    <x v="19"/>
    <x v="1149"/>
    <d v="2016-06-16T12:02:46"/>
    <s v="FALSE"/>
    <n v="2"/>
    <n v="2"/>
    <n v="1"/>
    <x v="83"/>
    <n v="75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n v="10.08"/>
    <n v="42"/>
    <s v="food"/>
    <x v="19"/>
    <x v="1150"/>
    <d v="2016-01-08T17:54:35"/>
    <s v="FALSE"/>
    <n v="2"/>
    <n v="2"/>
    <n v="1"/>
    <x v="34"/>
    <n v="25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n v="0"/>
    <n v="0"/>
    <s v="food"/>
    <x v="19"/>
    <x v="1151"/>
    <d v="2015-09-06T21:27:43"/>
    <s v="FALSE"/>
    <n v="2"/>
    <n v="2"/>
    <n v="1"/>
    <x v="73"/>
    <n v="0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n v="5.6937500000000005"/>
    <n v="60.733333333333334"/>
    <s v="food"/>
    <x v="19"/>
    <x v="1152"/>
    <d v="2015-05-15T12:01:52"/>
    <s v="FALSE"/>
    <n v="2"/>
    <n v="2"/>
    <n v="1"/>
    <x v="102"/>
    <n v="911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n v="0.625"/>
    <n v="50"/>
    <s v="food"/>
    <x v="19"/>
    <x v="1153"/>
    <d v="2015-06-18T12:08:25"/>
    <s v="FALSE"/>
    <n v="2"/>
    <n v="2"/>
    <n v="1"/>
    <x v="6"/>
    <n v="5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n v="6.5"/>
    <n v="108.33333333333333"/>
    <s v="food"/>
    <x v="19"/>
    <x v="1154"/>
    <d v="2015-09-05T21:36:46"/>
    <s v="FALSE"/>
    <n v="2"/>
    <n v="2"/>
    <n v="1"/>
    <x v="11"/>
    <n v="32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n v="0.752"/>
    <n v="23.5"/>
    <s v="food"/>
    <x v="19"/>
    <x v="1155"/>
    <d v="2014-08-14T13:20:08"/>
    <s v="FALSE"/>
    <n v="2"/>
    <n v="2"/>
    <n v="1"/>
    <x v="73"/>
    <n v="18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n v="0"/>
    <n v="0"/>
    <s v="food"/>
    <x v="19"/>
    <x v="1156"/>
    <d v="2015-02-23T20:42:42"/>
    <s v="FALSE"/>
    <n v="2"/>
    <n v="2"/>
    <n v="1"/>
    <x v="158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n v="1.51"/>
    <n v="50.333333333333336"/>
    <s v="food"/>
    <x v="19"/>
    <x v="1157"/>
    <d v="2014-12-05T11:04:40"/>
    <s v="FALSE"/>
    <n v="2"/>
    <n v="2"/>
    <n v="1"/>
    <x v="3"/>
    <n v="151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n v="0.46666666666666673"/>
    <n v="11.666666666666666"/>
    <s v="food"/>
    <x v="19"/>
    <x v="1158"/>
    <d v="2014-12-08T21:12:08"/>
    <s v="FALSE"/>
    <n v="2"/>
    <n v="2"/>
    <n v="1"/>
    <x v="63"/>
    <n v="35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n v="0"/>
    <n v="0"/>
    <s v="food"/>
    <x v="19"/>
    <x v="1159"/>
    <d v="2015-06-30T10:45:00"/>
    <s v="FALSE"/>
    <n v="2"/>
    <n v="2"/>
    <n v="1"/>
    <x v="333"/>
    <n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n v="3.85"/>
    <n v="60.789473684210527"/>
    <s v="food"/>
    <x v="19"/>
    <x v="1160"/>
    <d v="2015-03-27T21:43:06"/>
    <s v="FALSE"/>
    <n v="2"/>
    <n v="2"/>
    <n v="1"/>
    <x v="12"/>
    <n v="115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n v="0"/>
    <n v="0"/>
    <s v="food"/>
    <x v="19"/>
    <x v="1161"/>
    <d v="2015-05-19T10:06:29"/>
    <s v="FALSE"/>
    <n v="2"/>
    <n v="2"/>
    <n v="1"/>
    <x v="140"/>
    <n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n v="5.8333333333333341E-2"/>
    <n v="17.5"/>
    <s v="food"/>
    <x v="19"/>
    <x v="1162"/>
    <d v="2014-09-25T11:24:24"/>
    <s v="FALSE"/>
    <n v="2"/>
    <n v="2"/>
    <n v="1"/>
    <x v="175"/>
    <n v="3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n v="0"/>
    <n v="0"/>
    <s v="food"/>
    <x v="19"/>
    <x v="1163"/>
    <d v="2014-08-09T12:22:00"/>
    <s v="FALSE"/>
    <n v="2"/>
    <n v="2"/>
    <n v="1"/>
    <x v="334"/>
    <n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n v="0"/>
    <n v="0"/>
    <s v="food"/>
    <x v="19"/>
    <x v="1164"/>
    <d v="2016-06-18T12:23:02"/>
    <s v="FALSE"/>
    <n v="2"/>
    <n v="2"/>
    <n v="1"/>
    <x v="3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n v="20.705000000000002"/>
    <n v="82.82"/>
    <s v="food"/>
    <x v="19"/>
    <x v="1165"/>
    <d v="2014-07-06T00:08:50"/>
    <s v="FALSE"/>
    <n v="2"/>
    <n v="2"/>
    <n v="1"/>
    <x v="3"/>
    <n v="2070.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n v="19.139999999999997"/>
    <n v="358.875"/>
    <s v="food"/>
    <x v="19"/>
    <x v="1166"/>
    <d v="2015-06-25T23:00:00"/>
    <s v="FALSE"/>
    <n v="2"/>
    <n v="2"/>
    <n v="1"/>
    <x v="43"/>
    <n v="2871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n v="1.6316666666666666"/>
    <n v="61.1875"/>
    <s v="food"/>
    <x v="19"/>
    <x v="1167"/>
    <d v="2014-09-12T12:38:15"/>
    <s v="FALSE"/>
    <n v="2"/>
    <n v="2"/>
    <n v="1"/>
    <x v="175"/>
    <n v="97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n v="5.6666666666666661"/>
    <n v="340"/>
    <s v="food"/>
    <x v="19"/>
    <x v="1168"/>
    <d v="2016-09-21T20:17:45"/>
    <s v="FALSE"/>
    <n v="2"/>
    <n v="2"/>
    <n v="1"/>
    <x v="140"/>
    <n v="102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n v="0.16999999999999998"/>
    <n v="5.666666666666667"/>
    <s v="food"/>
    <x v="19"/>
    <x v="1169"/>
    <d v="2015-02-22T03:29:23"/>
    <s v="FALSE"/>
    <n v="2"/>
    <n v="2"/>
    <n v="1"/>
    <x v="3"/>
    <n v="1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n v="0.4"/>
    <n v="50"/>
    <s v="food"/>
    <x v="19"/>
    <x v="1170"/>
    <d v="2015-05-30T16:26:11"/>
    <s v="FALSE"/>
    <n v="2"/>
    <n v="2"/>
    <n v="1.28"/>
    <x v="35"/>
    <n v="128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n v="0.1"/>
    <n v="25"/>
    <s v="food"/>
    <x v="19"/>
    <x v="1171"/>
    <d v="2014-11-13T15:18:47"/>
    <s v="FALSE"/>
    <n v="2"/>
    <n v="2"/>
    <n v="1"/>
    <x v="73"/>
    <n v="25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n v="0"/>
    <n v="0"/>
    <s v="food"/>
    <x v="19"/>
    <x v="1172"/>
    <d v="2014-08-20T11:22:32"/>
    <s v="FALSE"/>
    <n v="2"/>
    <n v="2"/>
    <n v="1"/>
    <x v="7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n v="2.4E-2"/>
    <n v="30"/>
    <s v="food"/>
    <x v="19"/>
    <x v="1173"/>
    <d v="2015-08-02T23:27:37"/>
    <s v="FALSE"/>
    <n v="2"/>
    <n v="2"/>
    <n v="1"/>
    <x v="335"/>
    <n v="3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n v="5.9066666666666672"/>
    <n v="46.631578947368418"/>
    <s v="food"/>
    <x v="19"/>
    <x v="1174"/>
    <d v="2016-05-08T15:12:07"/>
    <s v="FALSE"/>
    <n v="2"/>
    <n v="2"/>
    <n v="1"/>
    <x v="43"/>
    <n v="88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n v="2.9250000000000003"/>
    <n v="65"/>
    <s v="food"/>
    <x v="19"/>
    <x v="1175"/>
    <d v="2015-07-15T12:28:59"/>
    <s v="FALSE"/>
    <n v="2"/>
    <n v="2"/>
    <n v="1"/>
    <x v="44"/>
    <n v="58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n v="5.7142857142857143E-3"/>
    <n v="10"/>
    <s v="food"/>
    <x v="19"/>
    <x v="1176"/>
    <d v="2017-03-06T08:00:00"/>
    <s v="FALSE"/>
    <n v="2"/>
    <n v="2"/>
    <n v="0.72"/>
    <x v="143"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n v="0"/>
    <n v="0"/>
    <s v="food"/>
    <x v="19"/>
    <x v="1177"/>
    <d v="2014-10-15T10:51:36"/>
    <s v="FALSE"/>
    <n v="2"/>
    <n v="2"/>
    <n v="1.28"/>
    <x v="183"/>
    <n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n v="6.6666666666666671E-3"/>
    <n v="5"/>
    <s v="food"/>
    <x v="19"/>
    <x v="1178"/>
    <d v="2014-08-16T16:44:12"/>
    <s v="FALSE"/>
    <n v="2"/>
    <n v="2"/>
    <n v="1"/>
    <x v="131"/>
    <n v="5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n v="5.3333333333333339"/>
    <n v="640"/>
    <s v="food"/>
    <x v="19"/>
    <x v="1179"/>
    <d v="2015-10-28T12:17:07"/>
    <s v="FALSE"/>
    <n v="2"/>
    <n v="2"/>
    <n v="0.76"/>
    <x v="304"/>
    <n v="2432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n v="11.75"/>
    <n v="69.117647058823536"/>
    <s v="food"/>
    <x v="19"/>
    <x v="1180"/>
    <d v="2014-06-28T14:21:54"/>
    <s v="FALSE"/>
    <n v="2"/>
    <n v="2"/>
    <n v="1"/>
    <x v="83"/>
    <n v="5875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n v="8.0000000000000002E-3"/>
    <n v="1.3333333333333333"/>
    <s v="food"/>
    <x v="19"/>
    <x v="1181"/>
    <d v="2015-03-01T03:08:41"/>
    <s v="FALSE"/>
    <n v="2"/>
    <n v="2"/>
    <n v="1"/>
    <x v="83"/>
    <n v="4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n v="4.2"/>
    <n v="10.5"/>
    <s v="food"/>
    <x v="19"/>
    <x v="1182"/>
    <d v="2017-01-12T11:42:00"/>
    <s v="FALSE"/>
    <n v="2"/>
    <n v="2"/>
    <n v="1"/>
    <x v="31"/>
    <n v="4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n v="4"/>
    <n v="33.333333333333336"/>
    <s v="food"/>
    <x v="19"/>
    <x v="1183"/>
    <d v="2016-11-01T22:59:00"/>
    <s v="FALSE"/>
    <n v="2"/>
    <n v="2"/>
    <n v="1"/>
    <x v="34"/>
    <n v="1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n v="104.93636363636362"/>
    <n v="61.562666666666665"/>
    <s v="photography"/>
    <x v="20"/>
    <x v="1184"/>
    <d v="2017-02-06T09:23:31"/>
    <s v="FALSE"/>
    <n v="2"/>
    <n v="1"/>
    <n v="1.28"/>
    <x v="336"/>
    <n v="29550.080000000002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n v="105.44"/>
    <n v="118.73873873873873"/>
    <s v="photography"/>
    <x v="20"/>
    <x v="1185"/>
    <d v="2015-06-07T23:00:00"/>
    <s v="FALSE"/>
    <n v="2"/>
    <n v="1"/>
    <n v="1"/>
    <x v="115"/>
    <n v="1318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n v="106.73333333333332"/>
    <n v="65.081300813008127"/>
    <s v="photography"/>
    <x v="20"/>
    <x v="1186"/>
    <d v="2015-06-01T17:42:00"/>
    <s v="FALSE"/>
    <n v="2"/>
    <n v="1"/>
    <n v="1.28"/>
    <x v="205"/>
    <n v="10246.4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n v="104.12571428571428"/>
    <n v="130.15714285714284"/>
    <s v="photography"/>
    <x v="20"/>
    <x v="1187"/>
    <d v="2015-05-17T13:00:00"/>
    <s v="FALSE"/>
    <n v="2"/>
    <n v="1"/>
    <n v="1"/>
    <x v="337"/>
    <n v="9111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n v="160.54999999999998"/>
    <n v="37.776470588235291"/>
    <s v="photography"/>
    <x v="20"/>
    <x v="1188"/>
    <d v="2016-12-28T11:49:00"/>
    <s v="FALSE"/>
    <n v="2"/>
    <n v="1"/>
    <n v="0.76"/>
    <x v="239"/>
    <n v="2440.3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n v="107.77777777777777"/>
    <n v="112.79069767441861"/>
    <s v="photography"/>
    <x v="20"/>
    <x v="1189"/>
    <d v="2016-06-29T18:29:55"/>
    <s v="FALSE"/>
    <n v="2"/>
    <n v="1"/>
    <n v="1"/>
    <x v="7"/>
    <n v="970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n v="135"/>
    <n v="51.92307692307692"/>
    <s v="photography"/>
    <x v="20"/>
    <x v="1190"/>
    <d v="2014-08-31T10:58:45"/>
    <s v="FALSE"/>
    <n v="2"/>
    <n v="1"/>
    <n v="1"/>
    <x v="9"/>
    <n v="67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n v="109.07407407407408"/>
    <n v="89.242424242424249"/>
    <s v="photography"/>
    <x v="20"/>
    <x v="1191"/>
    <d v="2016-03-20T08:29:20"/>
    <s v="FALSE"/>
    <n v="2"/>
    <n v="1"/>
    <n v="1"/>
    <x v="338"/>
    <n v="2945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n v="290"/>
    <n v="19.333333333333332"/>
    <s v="photography"/>
    <x v="20"/>
    <x v="1192"/>
    <d v="2017-02-11T07:09:38"/>
    <s v="FALSE"/>
    <n v="2"/>
    <n v="1"/>
    <n v="1.28"/>
    <x v="339"/>
    <n v="371.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n v="103.95714285714286"/>
    <n v="79.967032967032964"/>
    <s v="photography"/>
    <x v="20"/>
    <x v="1193"/>
    <d v="2016-04-09T12:37:33"/>
    <s v="FALSE"/>
    <n v="2"/>
    <n v="1"/>
    <n v="1"/>
    <x v="340"/>
    <n v="21831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n v="322.24"/>
    <n v="56.414565826330531"/>
    <s v="photography"/>
    <x v="20"/>
    <x v="1194"/>
    <d v="2015-04-08T06:42:59"/>
    <s v="FALSE"/>
    <n v="2"/>
    <n v="1"/>
    <n v="1.1299999999999999"/>
    <x v="341"/>
    <n v="45516.3999999999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n v="135"/>
    <n v="79.411764705882348"/>
    <s v="photography"/>
    <x v="20"/>
    <x v="1195"/>
    <d v="2015-12-20T04:00:00"/>
    <s v="FALSE"/>
    <n v="2"/>
    <n v="1"/>
    <n v="1.1299999999999999"/>
    <x v="228"/>
    <n v="15254.99999999999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n v="269.91034482758624"/>
    <n v="76.439453125"/>
    <s v="photography"/>
    <x v="20"/>
    <x v="1196"/>
    <d v="2015-12-18T14:38:59"/>
    <s v="FALSE"/>
    <n v="2"/>
    <n v="1"/>
    <n v="1.28"/>
    <x v="342"/>
    <n v="50095.36000000000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n v="253.29333333333332"/>
    <n v="121"/>
    <s v="photography"/>
    <x v="20"/>
    <x v="1197"/>
    <d v="2016-06-13T00:59:00"/>
    <s v="FALSE"/>
    <n v="2"/>
    <n v="1"/>
    <n v="1"/>
    <x v="43"/>
    <n v="3799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n v="260.59999999999997"/>
    <n v="54.616766467065865"/>
    <s v="photography"/>
    <x v="20"/>
    <x v="1198"/>
    <d v="2015-12-30T22:00:00"/>
    <s v="FALSE"/>
    <n v="2"/>
    <n v="1"/>
    <n v="1"/>
    <x v="8"/>
    <n v="912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n v="101.31677953348381"/>
    <n v="299.22222222222223"/>
    <s v="photography"/>
    <x v="20"/>
    <x v="1199"/>
    <d v="2015-07-08T13:30:00"/>
    <s v="FALSE"/>
    <n v="2"/>
    <n v="1"/>
    <n v="1.28"/>
    <x v="343"/>
    <n v="3447.04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n v="125.60416666666667"/>
    <n v="58.533980582524272"/>
    <s v="photography"/>
    <x v="20"/>
    <x v="1200"/>
    <d v="2015-04-16T06:27:36"/>
    <s v="FALSE"/>
    <n v="2"/>
    <n v="1"/>
    <n v="1"/>
    <x v="104"/>
    <n v="6029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n v="102.43783333333334"/>
    <n v="55.371801801801809"/>
    <s v="photography"/>
    <x v="20"/>
    <x v="1201"/>
    <d v="2016-07-15T09:34:06"/>
    <s v="FALSE"/>
    <n v="2"/>
    <n v="1"/>
    <n v="1.28"/>
    <x v="183"/>
    <n v="7867.2256000000007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n v="199.244"/>
    <n v="183.80442804428046"/>
    <s v="photography"/>
    <x v="20"/>
    <x v="1202"/>
    <d v="2015-06-27T01:55:54"/>
    <s v="FALSE"/>
    <n v="2"/>
    <n v="1"/>
    <n v="0.72"/>
    <x v="140"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n v="102.45398773006136"/>
    <n v="165.34653465346534"/>
    <s v="photography"/>
    <x v="20"/>
    <x v="1203"/>
    <d v="2015-05-31T09:45:27"/>
    <s v="FALSE"/>
    <n v="2"/>
    <n v="1"/>
    <n v="1"/>
    <x v="344"/>
    <n v="1670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n v="102.94615384615385"/>
    <n v="234.78947368421052"/>
    <s v="photography"/>
    <x v="20"/>
    <x v="1204"/>
    <d v="2015-12-04T00:00:00"/>
    <s v="FALSE"/>
    <n v="2"/>
    <n v="1"/>
    <n v="1"/>
    <x v="128"/>
    <n v="1338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n v="100.86153846153847"/>
    <n v="211.48387096774192"/>
    <s v="photography"/>
    <x v="20"/>
    <x v="1205"/>
    <d v="2015-06-13T07:09:11"/>
    <s v="FALSE"/>
    <n v="2"/>
    <n v="1"/>
    <n v="1.1299999999999999"/>
    <x v="345"/>
    <n v="14816.56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n v="114.99999999999999"/>
    <n v="32.34375"/>
    <s v="photography"/>
    <x v="20"/>
    <x v="1206"/>
    <d v="2017-03-11T08:29:00"/>
    <s v="FALSE"/>
    <n v="2"/>
    <n v="1"/>
    <n v="1.1299999999999999"/>
    <x v="346"/>
    <n v="1169.55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n v="104.16766467065868"/>
    <n v="123.37588652482269"/>
    <s v="photography"/>
    <x v="20"/>
    <x v="1207"/>
    <d v="2016-03-31T05:00:00"/>
    <s v="FALSE"/>
    <n v="2"/>
    <n v="1"/>
    <n v="1.1299999999999999"/>
    <x v="347"/>
    <n v="19657.4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n v="155.29999999999998"/>
    <n v="207.06666666666666"/>
    <s v="photography"/>
    <x v="20"/>
    <x v="1208"/>
    <d v="2016-03-24T11:01:04"/>
    <s v="FALSE"/>
    <n v="2"/>
    <n v="1"/>
    <n v="1"/>
    <x v="3"/>
    <n v="1553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n v="106"/>
    <n v="138.2608695652174"/>
    <s v="photography"/>
    <x v="20"/>
    <x v="1209"/>
    <d v="2017-02-25T15:18:25"/>
    <s v="FALSE"/>
    <n v="2"/>
    <n v="1"/>
    <n v="1"/>
    <x v="32"/>
    <n v="636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n v="254.31499999999997"/>
    <n v="493.81553398058253"/>
    <s v="photography"/>
    <x v="20"/>
    <x v="1210"/>
    <d v="2015-05-31T16:00:00"/>
    <s v="FALSE"/>
    <n v="2"/>
    <n v="1"/>
    <n v="0.11"/>
    <x v="49"/>
    <n v="5594.93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n v="101.1"/>
    <n v="168.5"/>
    <s v="photography"/>
    <x v="20"/>
    <x v="1211"/>
    <d v="2016-06-09T15:47:41"/>
    <s v="FALSE"/>
    <n v="2"/>
    <n v="1"/>
    <n v="0.76"/>
    <x v="167"/>
    <n v="768.3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n v="129.04"/>
    <n v="38.867469879518069"/>
    <s v="photography"/>
    <x v="20"/>
    <x v="1212"/>
    <d v="2015-11-26T20:00:00"/>
    <s v="FALSE"/>
    <n v="2"/>
    <n v="1"/>
    <n v="1"/>
    <x v="34"/>
    <n v="3226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n v="102.23076923076924"/>
    <n v="61.527777777777779"/>
    <s v="photography"/>
    <x v="20"/>
    <x v="1213"/>
    <d v="2017-01-31T13:08:20"/>
    <s v="FALSE"/>
    <n v="2"/>
    <n v="1"/>
    <n v="1.28"/>
    <x v="192"/>
    <n v="8505.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n v="131.80000000000001"/>
    <n v="105.44"/>
    <s v="photography"/>
    <x v="20"/>
    <x v="1214"/>
    <d v="2015-06-09T15:10:05"/>
    <s v="FALSE"/>
    <n v="2"/>
    <n v="1"/>
    <n v="1"/>
    <x v="18"/>
    <n v="2636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n v="786.0802000000001"/>
    <n v="71.592003642987251"/>
    <s v="photography"/>
    <x v="20"/>
    <x v="1215"/>
    <d v="2014-05-30T17:09:16"/>
    <s v="FALSE"/>
    <n v="2"/>
    <n v="1"/>
    <n v="1"/>
    <x v="11"/>
    <n v="39304.0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n v="145.70000000000002"/>
    <n v="91.882882882882882"/>
    <s v="photography"/>
    <x v="20"/>
    <x v="1216"/>
    <d v="2015-10-02T18:03:00"/>
    <s v="FALSE"/>
    <n v="2"/>
    <n v="1"/>
    <n v="1"/>
    <x v="36"/>
    <n v="2039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n v="102.60000000000001"/>
    <n v="148.57377049180329"/>
    <s v="photography"/>
    <x v="20"/>
    <x v="1217"/>
    <d v="2016-07-14T14:25:40"/>
    <s v="FALSE"/>
    <n v="2"/>
    <n v="1"/>
    <n v="1"/>
    <x v="348"/>
    <n v="27189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n v="172.27777777777777"/>
    <n v="174.2134831460674"/>
    <s v="photography"/>
    <x v="20"/>
    <x v="1218"/>
    <d v="2015-10-31T22:00:00"/>
    <s v="FALSE"/>
    <n v="2"/>
    <n v="1"/>
    <n v="1"/>
    <x v="7"/>
    <n v="15505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n v="159.16819571865443"/>
    <n v="102.86166007905139"/>
    <s v="photography"/>
    <x v="20"/>
    <x v="1219"/>
    <d v="2016-10-20T06:05:13"/>
    <s v="FALSE"/>
    <n v="2"/>
    <n v="1"/>
    <n v="1"/>
    <x v="349"/>
    <n v="26024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n v="103.76666666666668"/>
    <n v="111.17857142857143"/>
    <s v="photography"/>
    <x v="20"/>
    <x v="1220"/>
    <d v="2015-08-25T10:05:12"/>
    <s v="FALSE"/>
    <n v="2"/>
    <n v="1"/>
    <n v="1.1299999999999999"/>
    <x v="247"/>
    <n v="17588.449999999997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n v="111.40954545454547"/>
    <n v="23.796213592233013"/>
    <s v="photography"/>
    <x v="20"/>
    <x v="1221"/>
    <d v="2016-12-03T19:00:00"/>
    <s v="FALSE"/>
    <n v="2"/>
    <n v="1"/>
    <n v="1.28"/>
    <x v="350"/>
    <n v="3137.292800000000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n v="280.375"/>
    <n v="81.268115942028984"/>
    <s v="photography"/>
    <x v="20"/>
    <x v="1222"/>
    <d v="2016-03-31T23:00:00"/>
    <s v="FALSE"/>
    <n v="2"/>
    <n v="1"/>
    <n v="0.76"/>
    <x v="269"/>
    <n v="8523.4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n v="112.10606060606061"/>
    <n v="116.21465968586388"/>
    <s v="photography"/>
    <x v="20"/>
    <x v="1223"/>
    <d v="2016-11-10T00:15:09"/>
    <s v="FALSE"/>
    <n v="2"/>
    <n v="1"/>
    <n v="1"/>
    <x v="351"/>
    <n v="2219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n v="7.0666666666666673"/>
    <n v="58.888888888888886"/>
    <s v="music"/>
    <x v="21"/>
    <x v="1224"/>
    <d v="2014-06-06T08:11:42"/>
    <s v="FALSE"/>
    <n v="2"/>
    <n v="3"/>
    <n v="1"/>
    <x v="43"/>
    <n v="10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n v="4.3999999999999995"/>
    <n v="44"/>
    <s v="music"/>
    <x v="21"/>
    <x v="1225"/>
    <d v="2013-10-22T16:44:38"/>
    <s v="FALSE"/>
    <n v="2"/>
    <n v="3"/>
    <n v="1"/>
    <x v="10"/>
    <n v="132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n v="3.8739999999999997"/>
    <n v="48.424999999999997"/>
    <s v="music"/>
    <x v="21"/>
    <x v="1226"/>
    <d v="2014-04-20T20:00:00"/>
    <s v="FALSE"/>
    <n v="2"/>
    <n v="3"/>
    <n v="1"/>
    <x v="83"/>
    <n v="193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n v="0"/>
    <n v="0"/>
    <s v="music"/>
    <x v="21"/>
    <x v="1227"/>
    <d v="2014-08-07T02:00:00"/>
    <s v="FALSE"/>
    <n v="2"/>
    <n v="3"/>
    <n v="1"/>
    <x v="18"/>
    <n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n v="29.299999999999997"/>
    <n v="61.041666666666664"/>
    <s v="music"/>
    <x v="21"/>
    <x v="1228"/>
    <d v="2011-09-28T12:30:08"/>
    <s v="FALSE"/>
    <n v="2"/>
    <n v="3"/>
    <n v="1"/>
    <x v="11"/>
    <n v="1465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n v="0.90909090909090906"/>
    <n v="25"/>
    <s v="music"/>
    <x v="21"/>
    <x v="1229"/>
    <d v="2012-04-16T11:00:00"/>
    <s v="FALSE"/>
    <n v="2"/>
    <n v="3"/>
    <n v="1"/>
    <x v="273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n v="0"/>
    <n v="0"/>
    <s v="music"/>
    <x v="21"/>
    <x v="1230"/>
    <d v="2011-02-24T18:20:30"/>
    <s v="FALSE"/>
    <n v="2"/>
    <n v="3"/>
    <n v="1"/>
    <x v="90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n v="0"/>
    <n v="0"/>
    <s v="music"/>
    <x v="21"/>
    <x v="1231"/>
    <d v="2015-08-27T20:00:00"/>
    <s v="FALSE"/>
    <n v="2"/>
    <n v="3"/>
    <n v="1"/>
    <x v="1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n v="0.8"/>
    <n v="40"/>
    <s v="music"/>
    <x v="21"/>
    <x v="1232"/>
    <d v="2013-10-06T15:21:10"/>
    <s v="FALSE"/>
    <n v="2"/>
    <n v="3"/>
    <n v="1"/>
    <x v="1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n v="11.600000000000001"/>
    <n v="19.333333333333332"/>
    <s v="music"/>
    <x v="21"/>
    <x v="1233"/>
    <d v="2012-02-21T17:46:14"/>
    <s v="FALSE"/>
    <n v="2"/>
    <n v="3"/>
    <n v="1"/>
    <x v="31"/>
    <n v="116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n v="0"/>
    <n v="0"/>
    <s v="music"/>
    <x v="21"/>
    <x v="1234"/>
    <d v="2015-02-02T13:55:42"/>
    <s v="FALSE"/>
    <n v="2"/>
    <n v="3"/>
    <n v="1.28"/>
    <x v="283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n v="2.7873639500929119"/>
    <n v="35"/>
    <s v="music"/>
    <x v="21"/>
    <x v="1235"/>
    <d v="2013-12-14T22:14:59"/>
    <s v="FALSE"/>
    <n v="2"/>
    <n v="3"/>
    <n v="1"/>
    <x v="352"/>
    <n v="21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n v="0"/>
    <n v="0"/>
    <s v="music"/>
    <x v="21"/>
    <x v="1236"/>
    <d v="2012-07-28T11:00:00"/>
    <s v="FALSE"/>
    <n v="2"/>
    <n v="3"/>
    <n v="1"/>
    <x v="34"/>
    <n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n v="0"/>
    <n v="0"/>
    <s v="music"/>
    <x v="21"/>
    <x v="1237"/>
    <d v="2012-08-24T01:47:45"/>
    <s v="FALSE"/>
    <n v="2"/>
    <n v="3"/>
    <n v="1"/>
    <x v="73"/>
    <n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n v="17.8"/>
    <n v="59.333333333333336"/>
    <s v="music"/>
    <x v="21"/>
    <x v="1238"/>
    <d v="2011-08-06T09:38:56"/>
    <s v="FALSE"/>
    <n v="2"/>
    <n v="3"/>
    <n v="1"/>
    <x v="31"/>
    <n v="17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n v="0"/>
    <n v="0"/>
    <s v="music"/>
    <x v="21"/>
    <x v="1239"/>
    <d v="2012-01-05T18:06:07"/>
    <s v="FALSE"/>
    <n v="2"/>
    <n v="3"/>
    <n v="1"/>
    <x v="34"/>
    <n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n v="3.0124999999999997"/>
    <n v="30.125"/>
    <s v="music"/>
    <x v="21"/>
    <x v="1240"/>
    <d v="2013-07-12T16:51:00"/>
    <s v="FALSE"/>
    <n v="2"/>
    <n v="3"/>
    <n v="1"/>
    <x v="6"/>
    <n v="24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n v="50.739999999999995"/>
    <n v="74.617647058823536"/>
    <s v="music"/>
    <x v="21"/>
    <x v="1241"/>
    <d v="2014-11-03T00:59:00"/>
    <s v="FALSE"/>
    <n v="2"/>
    <n v="3"/>
    <n v="1"/>
    <x v="11"/>
    <n v="2537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n v="0.54884742041712409"/>
    <n v="5"/>
    <s v="music"/>
    <x v="21"/>
    <x v="1242"/>
    <d v="2011-09-11T08:18:00"/>
    <s v="FALSE"/>
    <n v="2"/>
    <n v="3"/>
    <n v="1"/>
    <x v="353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n v="14.091666666666667"/>
    <n v="44.5"/>
    <s v="music"/>
    <x v="21"/>
    <x v="1243"/>
    <d v="2011-07-08T16:00:00"/>
    <s v="FALSE"/>
    <n v="2"/>
    <n v="3"/>
    <n v="1"/>
    <x v="15"/>
    <n v="169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n v="103.8"/>
    <n v="46.133333333333333"/>
    <s v="music"/>
    <x v="11"/>
    <x v="1244"/>
    <d v="2013-04-22T16:00:00"/>
    <s v="TRUE"/>
    <n v="1"/>
    <n v="1"/>
    <n v="1"/>
    <x v="18"/>
    <n v="2076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n v="120.24999999999999"/>
    <n v="141.47058823529412"/>
    <s v="music"/>
    <x v="11"/>
    <x v="1245"/>
    <d v="2014-06-14T09:23:54"/>
    <s v="TRUE"/>
    <n v="1"/>
    <n v="1"/>
    <n v="1"/>
    <x v="18"/>
    <n v="240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n v="117"/>
    <n v="75.483870967741936"/>
    <s v="music"/>
    <x v="11"/>
    <x v="1246"/>
    <d v="2011-12-05T21:02:29"/>
    <s v="TRUE"/>
    <n v="1"/>
    <n v="1"/>
    <n v="1"/>
    <x v="18"/>
    <n v="234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n v="122.14285714285715"/>
    <n v="85.5"/>
    <s v="music"/>
    <x v="11"/>
    <x v="1247"/>
    <d v="2013-05-06T02:00:55"/>
    <s v="TRUE"/>
    <n v="1"/>
    <n v="1"/>
    <n v="1"/>
    <x v="8"/>
    <n v="427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n v="151.63999999999999"/>
    <n v="64.254237288135599"/>
    <s v="music"/>
    <x v="11"/>
    <x v="1248"/>
    <d v="2014-06-13T01:59:00"/>
    <s v="TRUE"/>
    <n v="1"/>
    <n v="1"/>
    <n v="1"/>
    <x v="34"/>
    <n v="379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n v="104.44"/>
    <n v="64.46913580246914"/>
    <s v="music"/>
    <x v="11"/>
    <x v="1249"/>
    <d v="2012-07-07T12:46:51"/>
    <s v="TRUE"/>
    <n v="1"/>
    <n v="1"/>
    <n v="1"/>
    <x v="11"/>
    <n v="522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n v="200.15333333333331"/>
    <n v="118.2007874015748"/>
    <s v="music"/>
    <x v="11"/>
    <x v="1250"/>
    <d v="2014-09-06T10:25:31"/>
    <s v="TRUE"/>
    <n v="1"/>
    <n v="1"/>
    <n v="1"/>
    <x v="12"/>
    <n v="60046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n v="101.8"/>
    <n v="82.540540540540547"/>
    <s v="music"/>
    <x v="11"/>
    <x v="1251"/>
    <d v="2011-09-25T14:32:47"/>
    <s v="TRUE"/>
    <n v="1"/>
    <n v="1"/>
    <n v="1"/>
    <x v="32"/>
    <n v="6108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n v="137.65714285714284"/>
    <n v="34.170212765957444"/>
    <s v="music"/>
    <x v="11"/>
    <x v="1252"/>
    <d v="2013-10-24T18:42:49"/>
    <s v="TRUE"/>
    <n v="1"/>
    <n v="1"/>
    <n v="1"/>
    <x v="8"/>
    <n v="481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n v="303833.2"/>
    <n v="42.73322081575246"/>
    <s v="music"/>
    <x v="11"/>
    <x v="1253"/>
    <d v="2014-09-03T13:48:27"/>
    <s v="TRUE"/>
    <n v="1"/>
    <n v="1"/>
    <n v="1"/>
    <x v="278"/>
    <n v="30383.32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n v="198.85074626865671"/>
    <n v="94.489361702127653"/>
    <s v="music"/>
    <x v="11"/>
    <x v="1254"/>
    <d v="2010-12-31T23:59:00"/>
    <s v="TRUE"/>
    <n v="1"/>
    <n v="1"/>
    <n v="1"/>
    <x v="354"/>
    <n v="13323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n v="202.36666666666667"/>
    <n v="55.697247706422019"/>
    <s v="music"/>
    <x v="11"/>
    <x v="1255"/>
    <d v="2013-12-01T16:17:32"/>
    <s v="TRUE"/>
    <n v="1"/>
    <n v="1"/>
    <n v="1"/>
    <x v="10"/>
    <n v="607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n v="117.96376666666666"/>
    <n v="98.030831024930734"/>
    <s v="music"/>
    <x v="11"/>
    <x v="1256"/>
    <d v="2012-02-12T17:03:51"/>
    <s v="TRUE"/>
    <n v="1"/>
    <n v="1"/>
    <n v="1"/>
    <x v="12"/>
    <n v="35389.129999999997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n v="294.72727272727275"/>
    <n v="92.102272727272734"/>
    <s v="music"/>
    <x v="11"/>
    <x v="1257"/>
    <d v="2011-04-02T20:03:10"/>
    <s v="TRUE"/>
    <n v="1"/>
    <n v="1"/>
    <n v="1"/>
    <x v="138"/>
    <n v="162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n v="213.14633333333336"/>
    <n v="38.175462686567165"/>
    <s v="music"/>
    <x v="11"/>
    <x v="1258"/>
    <d v="2013-08-31T09:40:12"/>
    <s v="TRUE"/>
    <n v="1"/>
    <n v="1"/>
    <n v="1"/>
    <x v="15"/>
    <n v="25577.56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n v="104.24"/>
    <n v="27.145833333333332"/>
    <s v="music"/>
    <x v="11"/>
    <x v="1259"/>
    <d v="2014-06-08T22:59:00"/>
    <s v="TRUE"/>
    <n v="1"/>
    <n v="1"/>
    <n v="1"/>
    <x v="34"/>
    <n v="260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n v="113.66666666666667"/>
    <n v="50.689189189189186"/>
    <s v="music"/>
    <x v="11"/>
    <x v="1260"/>
    <d v="2014-02-26T15:13:40"/>
    <s v="TRUE"/>
    <n v="1"/>
    <n v="1"/>
    <n v="1"/>
    <x v="172"/>
    <n v="375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n v="101.25"/>
    <n v="38.942307692307693"/>
    <s v="music"/>
    <x v="11"/>
    <x v="1261"/>
    <d v="2014-01-29T03:13:47"/>
    <s v="TRUE"/>
    <n v="1"/>
    <n v="1"/>
    <n v="1"/>
    <x v="18"/>
    <n v="2025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n v="125.41538461538462"/>
    <n v="77.638095238095232"/>
    <s v="music"/>
    <x v="11"/>
    <x v="1262"/>
    <d v="2014-02-16T13:18:12"/>
    <s v="TRUE"/>
    <n v="1"/>
    <n v="1"/>
    <n v="0.76"/>
    <x v="355"/>
    <n v="6195.5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n v="119"/>
    <n v="43.536585365853661"/>
    <s v="music"/>
    <x v="11"/>
    <x v="1263"/>
    <d v="2014-03-28T20:00:00"/>
    <s v="TRUE"/>
    <n v="1"/>
    <n v="1"/>
    <n v="1"/>
    <x v="61"/>
    <n v="1785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n v="166.46153846153845"/>
    <n v="31.823529411764707"/>
    <s v="music"/>
    <x v="11"/>
    <x v="1264"/>
    <d v="2013-10-29T10:54:43"/>
    <s v="TRUE"/>
    <n v="1"/>
    <n v="1"/>
    <n v="1"/>
    <x v="109"/>
    <n v="1082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n v="119.14771428571429"/>
    <n v="63.184393939393942"/>
    <s v="music"/>
    <x v="11"/>
    <x v="1265"/>
    <d v="2010-11-30T10:43:35"/>
    <s v="TRUE"/>
    <n v="1"/>
    <n v="1"/>
    <n v="1"/>
    <x v="8"/>
    <n v="4170.1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n v="100.47368421052632"/>
    <n v="190.9"/>
    <s v="music"/>
    <x v="11"/>
    <x v="1266"/>
    <d v="2014-01-11T16:02:25"/>
    <s v="TRUE"/>
    <n v="1"/>
    <n v="1"/>
    <n v="1"/>
    <x v="291"/>
    <n v="95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n v="101.8"/>
    <n v="140.85534591194968"/>
    <s v="music"/>
    <x v="11"/>
    <x v="1267"/>
    <d v="2013-07-24T09:02:38"/>
    <s v="TRUE"/>
    <n v="1"/>
    <n v="1"/>
    <n v="1"/>
    <x v="33"/>
    <n v="22396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n v="116.66666666666667"/>
    <n v="76.92307692307692"/>
    <s v="music"/>
    <x v="11"/>
    <x v="1268"/>
    <d v="2013-09-20T15:17:27"/>
    <s v="TRUE"/>
    <n v="1"/>
    <n v="1"/>
    <n v="1"/>
    <x v="15"/>
    <n v="1400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n v="108.64893617021276"/>
    <n v="99.15533980582525"/>
    <s v="music"/>
    <x v="11"/>
    <x v="1269"/>
    <d v="2016-04-15T19:00:00"/>
    <s v="TRUE"/>
    <n v="1"/>
    <n v="1"/>
    <n v="1"/>
    <x v="356"/>
    <n v="2042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n v="114.72"/>
    <n v="67.881656804733723"/>
    <s v="music"/>
    <x v="11"/>
    <x v="1270"/>
    <d v="2012-03-25T14:34:02"/>
    <s v="TRUE"/>
    <n v="1"/>
    <n v="1"/>
    <n v="1"/>
    <x v="3"/>
    <n v="1147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n v="101.8"/>
    <n v="246.29032258064515"/>
    <s v="music"/>
    <x v="11"/>
    <x v="1271"/>
    <d v="2013-11-13T12:24:19"/>
    <s v="TRUE"/>
    <n v="1"/>
    <n v="1"/>
    <n v="1"/>
    <x v="63"/>
    <n v="763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n v="106"/>
    <n v="189.28571428571428"/>
    <s v="music"/>
    <x v="11"/>
    <x v="1272"/>
    <d v="2010-06-14T23:00:00"/>
    <s v="TRUE"/>
    <n v="1"/>
    <n v="1"/>
    <n v="1"/>
    <x v="11"/>
    <n v="53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n v="103.49999999999999"/>
    <n v="76.666666666666671"/>
    <s v="music"/>
    <x v="11"/>
    <x v="1273"/>
    <d v="2014-08-31T12:31:31"/>
    <s v="TRUE"/>
    <n v="1"/>
    <n v="1"/>
    <n v="0.76"/>
    <x v="269"/>
    <n v="3146.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n v="154.97535999999999"/>
    <n v="82.963254817987149"/>
    <s v="music"/>
    <x v="11"/>
    <x v="1274"/>
    <d v="2012-08-30T11:33:45"/>
    <s v="TRUE"/>
    <n v="1"/>
    <n v="1"/>
    <n v="1"/>
    <x v="73"/>
    <n v="38743.839999999997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n v="162.14066666666668"/>
    <n v="62.522107969151669"/>
    <s v="music"/>
    <x v="11"/>
    <x v="1275"/>
    <d v="2013-08-07T15:49:47"/>
    <s v="TRUE"/>
    <n v="1"/>
    <n v="1"/>
    <n v="1"/>
    <x v="43"/>
    <n v="24321.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n v="104.42100000000001"/>
    <n v="46.06808823529412"/>
    <s v="music"/>
    <x v="11"/>
    <x v="1276"/>
    <d v="2009-08-31T23:00:00"/>
    <s v="TRUE"/>
    <n v="1"/>
    <n v="1"/>
    <n v="1"/>
    <x v="10"/>
    <n v="3132.63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n v="106.12433333333333"/>
    <n v="38.543946731234868"/>
    <s v="music"/>
    <x v="11"/>
    <x v="1277"/>
    <d v="2012-09-04T08:29:07"/>
    <s v="TRUE"/>
    <n v="1"/>
    <n v="1"/>
    <n v="1"/>
    <x v="43"/>
    <n v="15918.6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n v="154.93846153846152"/>
    <n v="53.005263157894738"/>
    <s v="music"/>
    <x v="11"/>
    <x v="1278"/>
    <d v="2014-06-24T21:00:00"/>
    <s v="TRUE"/>
    <n v="1"/>
    <n v="1"/>
    <n v="1"/>
    <x v="158"/>
    <n v="1007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n v="110.77157238734421"/>
    <n v="73.355396825396824"/>
    <s v="music"/>
    <x v="11"/>
    <x v="1279"/>
    <d v="2014-03-23T20:22:50"/>
    <s v="TRUE"/>
    <n v="1"/>
    <n v="1"/>
    <n v="1"/>
    <x v="357"/>
    <n v="13864.17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n v="110.91186666666665"/>
    <n v="127.97523076923076"/>
    <s v="music"/>
    <x v="11"/>
    <x v="1280"/>
    <d v="2011-03-01T13:10:54"/>
    <s v="TRUE"/>
    <n v="1"/>
    <n v="1"/>
    <n v="1"/>
    <x v="43"/>
    <n v="16636.78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n v="110.71428571428572"/>
    <n v="104.72972972972973"/>
    <s v="music"/>
    <x v="11"/>
    <x v="1281"/>
    <d v="2013-07-28T12:50:36"/>
    <s v="TRUE"/>
    <n v="1"/>
    <n v="1"/>
    <n v="1"/>
    <x v="156"/>
    <n v="775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n v="123.61333333333333"/>
    <n v="67.671532846715323"/>
    <s v="music"/>
    <x v="11"/>
    <x v="1282"/>
    <d v="2013-12-08T23:59:00"/>
    <s v="TRUE"/>
    <n v="1"/>
    <n v="1"/>
    <n v="1"/>
    <x v="43"/>
    <n v="1854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n v="211.05"/>
    <n v="95.931818181818187"/>
    <s v="music"/>
    <x v="11"/>
    <x v="1283"/>
    <d v="2013-03-10T23:00:00"/>
    <s v="TRUE"/>
    <n v="1"/>
    <n v="1"/>
    <n v="1"/>
    <x v="31"/>
    <n v="2110.5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n v="101"/>
    <n v="65.161290322580641"/>
    <s v="theater"/>
    <x v="6"/>
    <x v="1284"/>
    <d v="2016-12-31T11:59:00"/>
    <s v="FALSE"/>
    <n v="2"/>
    <n v="1"/>
    <n v="1"/>
    <x v="18"/>
    <n v="202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n v="101.64999999999999"/>
    <n v="32.269841269841272"/>
    <s v="theater"/>
    <x v="6"/>
    <x v="1285"/>
    <d v="2015-06-20T08:59:35"/>
    <s v="FALSE"/>
    <n v="2"/>
    <n v="1"/>
    <n v="1.28"/>
    <x v="38"/>
    <n v="2602.2400000000002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n v="108.33333333333333"/>
    <n v="81.25"/>
    <s v="theater"/>
    <x v="6"/>
    <x v="1286"/>
    <d v="2015-02-17T09:00:00"/>
    <s v="FALSE"/>
    <n v="2"/>
    <n v="1"/>
    <n v="1.28"/>
    <x v="16"/>
    <n v="208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n v="242"/>
    <n v="24.2"/>
    <s v="theater"/>
    <x v="6"/>
    <x v="1287"/>
    <d v="2015-06-12T09:54:16"/>
    <s v="FALSE"/>
    <n v="2"/>
    <n v="1"/>
    <n v="1.28"/>
    <x v="60"/>
    <n v="774.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n v="100.44999999999999"/>
    <n v="65.868852459016395"/>
    <s v="theater"/>
    <x v="6"/>
    <x v="1288"/>
    <d v="2016-08-09T23:00:00"/>
    <s v="FALSE"/>
    <n v="2"/>
    <n v="1"/>
    <n v="1"/>
    <x v="26"/>
    <n v="401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n v="125.06666666666666"/>
    <n v="36.07692307692308"/>
    <s v="theater"/>
    <x v="6"/>
    <x v="1289"/>
    <d v="2017-01-03T22:14:05"/>
    <s v="FALSE"/>
    <n v="2"/>
    <n v="1"/>
    <n v="1"/>
    <x v="61"/>
    <n v="187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n v="108.57142857142857"/>
    <n v="44.186046511627907"/>
    <s v="theater"/>
    <x v="6"/>
    <x v="1290"/>
    <d v="2015-04-23T01:59:00"/>
    <s v="FALSE"/>
    <n v="2"/>
    <n v="1"/>
    <n v="1"/>
    <x v="8"/>
    <n v="38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n v="145.70000000000002"/>
    <n v="104.07142857142857"/>
    <s v="theater"/>
    <x v="6"/>
    <x v="1291"/>
    <d v="2015-04-07T02:00:00"/>
    <s v="FALSE"/>
    <n v="2"/>
    <n v="1"/>
    <n v="1"/>
    <x v="10"/>
    <n v="437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n v="110.00000000000001"/>
    <n v="35.96153846153846"/>
    <s v="theater"/>
    <x v="6"/>
    <x v="1292"/>
    <d v="2015-10-06T17:59:00"/>
    <s v="FALSE"/>
    <n v="2"/>
    <n v="1"/>
    <n v="1.28"/>
    <x v="358"/>
    <n v="2393.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n v="102.23333333333333"/>
    <n v="127.79166666666667"/>
    <s v="theater"/>
    <x v="6"/>
    <x v="1293"/>
    <d v="2015-11-14T12:49:31"/>
    <s v="FALSE"/>
    <n v="2"/>
    <n v="1"/>
    <n v="1"/>
    <x v="43"/>
    <n v="1533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n v="122"/>
    <n v="27.727272727272727"/>
    <s v="theater"/>
    <x v="6"/>
    <x v="1294"/>
    <d v="2015-10-19T06:00:00"/>
    <s v="FALSE"/>
    <n v="2"/>
    <n v="1"/>
    <n v="1.28"/>
    <x v="2"/>
    <n v="780.8000000000000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n v="101.96000000000001"/>
    <n v="39.828125"/>
    <s v="theater"/>
    <x v="6"/>
    <x v="1295"/>
    <d v="2015-07-29T12:00:00"/>
    <s v="FALSE"/>
    <n v="2"/>
    <n v="1"/>
    <n v="1.28"/>
    <x v="62"/>
    <n v="3262.7200000000003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n v="141.1764705882353"/>
    <n v="52.173913043478258"/>
    <s v="theater"/>
    <x v="6"/>
    <x v="1296"/>
    <d v="2016-03-13T19:12:53"/>
    <s v="FALSE"/>
    <n v="2"/>
    <n v="1"/>
    <n v="1.28"/>
    <x v="359"/>
    <n v="153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n v="109.52500000000001"/>
    <n v="92.037815126050418"/>
    <s v="theater"/>
    <x v="6"/>
    <x v="1297"/>
    <d v="2016-05-01T12:55:58"/>
    <s v="FALSE"/>
    <n v="2"/>
    <n v="1"/>
    <n v="1"/>
    <x v="44"/>
    <n v="21905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n v="104.65"/>
    <n v="63.424242424242422"/>
    <s v="theater"/>
    <x v="6"/>
    <x v="1298"/>
    <d v="2016-04-28T11:20:32"/>
    <s v="FALSE"/>
    <n v="2"/>
    <n v="1"/>
    <n v="1.28"/>
    <x v="38"/>
    <n v="2679.04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n v="124"/>
    <n v="135.625"/>
    <s v="theater"/>
    <x v="6"/>
    <x v="1299"/>
    <d v="2015-07-14T14:32:39"/>
    <s v="FALSE"/>
    <n v="2"/>
    <n v="1"/>
    <n v="1"/>
    <x v="8"/>
    <n v="43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n v="135"/>
    <n v="168.75"/>
    <s v="theater"/>
    <x v="6"/>
    <x v="1300"/>
    <d v="2016-06-01T13:57:00"/>
    <s v="FALSE"/>
    <n v="2"/>
    <n v="1"/>
    <n v="1"/>
    <x v="10"/>
    <n v="405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n v="102.75000000000001"/>
    <n v="70.862068965517238"/>
    <s v="theater"/>
    <x v="6"/>
    <x v="1301"/>
    <d v="2015-07-20T22:00:00"/>
    <s v="FALSE"/>
    <n v="2"/>
    <n v="1"/>
    <n v="1"/>
    <x v="18"/>
    <n v="205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n v="100"/>
    <n v="50"/>
    <s v="theater"/>
    <x v="6"/>
    <x v="1302"/>
    <d v="2016-11-30T21:23:31"/>
    <s v="FALSE"/>
    <n v="2"/>
    <n v="1"/>
    <n v="1"/>
    <x v="34"/>
    <n v="250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n v="130.26085714285716"/>
    <n v="42.214166666666671"/>
    <s v="theater"/>
    <x v="6"/>
    <x v="1303"/>
    <d v="2016-07-31T06:00:00"/>
    <s v="FALSE"/>
    <n v="2"/>
    <n v="1"/>
    <n v="1.28"/>
    <x v="108"/>
    <n v="5835.6864000000005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n v="39.627499999999998"/>
    <n v="152.41346153846155"/>
    <s v="technology"/>
    <x v="8"/>
    <x v="1304"/>
    <d v="2017-03-12T22:40:05"/>
    <s v="FALSE"/>
    <n v="2"/>
    <n v="3"/>
    <n v="1.28"/>
    <x v="252"/>
    <n v="20289.2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n v="25.976666666666663"/>
    <n v="90.616279069767444"/>
    <s v="technology"/>
    <x v="8"/>
    <x v="1305"/>
    <d v="2016-07-21T12:30:00"/>
    <s v="FALSE"/>
    <n v="2"/>
    <n v="3"/>
    <n v="1"/>
    <x v="12"/>
    <n v="779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n v="65.24636363636364"/>
    <n v="201.60393258426967"/>
    <s v="technology"/>
    <x v="8"/>
    <x v="1306"/>
    <d v="2014-12-04T05:58:54"/>
    <s v="FALSE"/>
    <n v="2"/>
    <n v="3"/>
    <n v="1"/>
    <x v="95"/>
    <n v="71771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n v="11.514000000000001"/>
    <n v="127.93333333333334"/>
    <s v="technology"/>
    <x v="8"/>
    <x v="1307"/>
    <d v="2016-02-17T07:04:39"/>
    <s v="FALSE"/>
    <n v="2"/>
    <n v="3"/>
    <n v="1"/>
    <x v="83"/>
    <n v="575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n v="11.360000000000001"/>
    <n v="29.894736842105264"/>
    <s v="technology"/>
    <x v="8"/>
    <x v="1308"/>
    <d v="2016-10-08T09:43:32"/>
    <s v="FALSE"/>
    <n v="2"/>
    <n v="3"/>
    <n v="1"/>
    <x v="3"/>
    <n v="113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n v="111.99130434782609"/>
    <n v="367.97142857142859"/>
    <s v="technology"/>
    <x v="8"/>
    <x v="1309"/>
    <d v="2015-10-15T16:11:08"/>
    <s v="FALSE"/>
    <n v="2"/>
    <n v="3"/>
    <n v="1"/>
    <x v="360"/>
    <n v="1287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n v="15.5"/>
    <n v="129.16666666666666"/>
    <s v="technology"/>
    <x v="8"/>
    <x v="1310"/>
    <d v="2016-08-19T11:00:50"/>
    <s v="FALSE"/>
    <n v="2"/>
    <n v="3"/>
    <n v="1"/>
    <x v="44"/>
    <n v="310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n v="32.027999999999999"/>
    <n v="800.7"/>
    <s v="technology"/>
    <x v="8"/>
    <x v="1311"/>
    <d v="2016-11-30T15:15:19"/>
    <s v="FALSE"/>
    <n v="2"/>
    <n v="3"/>
    <n v="1"/>
    <x v="202"/>
    <n v="8007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n v="0.60869565217391308"/>
    <n v="28"/>
    <s v="technology"/>
    <x v="8"/>
    <x v="1312"/>
    <d v="2015-04-18T11:52:02"/>
    <s v="FALSE"/>
    <n v="2"/>
    <n v="3"/>
    <n v="1"/>
    <x v="314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n v="31.114999999999998"/>
    <n v="102.01639344262296"/>
    <s v="technology"/>
    <x v="8"/>
    <x v="1313"/>
    <d v="2016-03-03T12:01:54"/>
    <s v="FALSE"/>
    <n v="2"/>
    <n v="3"/>
    <n v="1"/>
    <x v="141"/>
    <n v="1244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n v="1.1266666666666667"/>
    <n v="184.36363636363637"/>
    <s v="technology"/>
    <x v="8"/>
    <x v="1314"/>
    <d v="2016-10-21T11:04:20"/>
    <s v="FALSE"/>
    <n v="2"/>
    <n v="3"/>
    <n v="1"/>
    <x v="85"/>
    <n v="202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n v="40.404000000000003"/>
    <n v="162.91935483870967"/>
    <s v="technology"/>
    <x v="8"/>
    <x v="1315"/>
    <d v="2015-11-05T20:00:00"/>
    <s v="FALSE"/>
    <n v="2"/>
    <n v="3"/>
    <n v="1"/>
    <x v="74"/>
    <n v="40404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n v="1.3333333333333333E-3"/>
    <n v="1"/>
    <s v="technology"/>
    <x v="8"/>
    <x v="1316"/>
    <d v="2016-02-28T18:05:09"/>
    <s v="FALSE"/>
    <n v="2"/>
    <n v="3"/>
    <n v="1"/>
    <x v="131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n v="5.7334999999999994"/>
    <n v="603.52631578947364"/>
    <s v="technology"/>
    <x v="8"/>
    <x v="1317"/>
    <d v="2016-07-21T09:00:00"/>
    <s v="FALSE"/>
    <n v="2"/>
    <n v="3"/>
    <n v="0.15"/>
    <x v="12"/>
    <n v="1720.05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n v="15.324999999999999"/>
    <n v="45.407407407407405"/>
    <s v="technology"/>
    <x v="8"/>
    <x v="1318"/>
    <d v="2015-01-10T20:02:52"/>
    <s v="FALSE"/>
    <n v="2"/>
    <n v="3"/>
    <n v="1"/>
    <x v="141"/>
    <n v="61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n v="15.103448275862069"/>
    <n v="97.333333333333329"/>
    <s v="technology"/>
    <x v="8"/>
    <x v="1319"/>
    <d v="2014-07-11T11:00:00"/>
    <s v="FALSE"/>
    <n v="2"/>
    <n v="3"/>
    <n v="1.28"/>
    <x v="361"/>
    <n v="1121.2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n v="0.503"/>
    <n v="167.66666666666666"/>
    <s v="technology"/>
    <x v="8"/>
    <x v="1320"/>
    <d v="2016-12-30T18:00:00"/>
    <s v="FALSE"/>
    <n v="2"/>
    <n v="3"/>
    <n v="1.1299999999999999"/>
    <x v="250"/>
    <n v="568.3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n v="1.3028138528138529"/>
    <n v="859.85714285714289"/>
    <s v="technology"/>
    <x v="8"/>
    <x v="1321"/>
    <d v="2016-12-23T12:58:57"/>
    <s v="FALSE"/>
    <n v="2"/>
    <n v="3"/>
    <n v="0.11"/>
    <x v="362"/>
    <n v="662.09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n v="0.30285714285714288"/>
    <n v="26.5"/>
    <s v="technology"/>
    <x v="8"/>
    <x v="1322"/>
    <d v="2015-05-21T10:45:25"/>
    <s v="FALSE"/>
    <n v="2"/>
    <n v="3"/>
    <n v="1.28"/>
    <x v="363"/>
    <n v="135.6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n v="8.8800000000000008"/>
    <n v="30.272727272727273"/>
    <s v="technology"/>
    <x v="8"/>
    <x v="1323"/>
    <d v="2016-04-26T01:55:00"/>
    <s v="FALSE"/>
    <n v="2"/>
    <n v="3"/>
    <n v="1"/>
    <x v="43"/>
    <n v="133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n v="9.84"/>
    <n v="54.666666666666664"/>
    <s v="technology"/>
    <x v="8"/>
    <x v="1324"/>
    <d v="2016-10-13T10:12:32"/>
    <s v="FALSE"/>
    <n v="2"/>
    <n v="3"/>
    <n v="1"/>
    <x v="83"/>
    <n v="492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n v="2.4299999999999997"/>
    <n v="60.75"/>
    <s v="technology"/>
    <x v="8"/>
    <x v="1325"/>
    <d v="2016-12-29T21:03:55"/>
    <s v="FALSE"/>
    <n v="2"/>
    <n v="3"/>
    <n v="1"/>
    <x v="44"/>
    <n v="48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n v="1.1299999999999999"/>
    <n v="102.72727272727273"/>
    <s v="technology"/>
    <x v="8"/>
    <x v="1326"/>
    <d v="2015-01-15T14:00:28"/>
    <s v="FALSE"/>
    <n v="2"/>
    <n v="3"/>
    <n v="1"/>
    <x v="74"/>
    <n v="113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n v="3.5520833333333335"/>
    <n v="41.585365853658537"/>
    <s v="technology"/>
    <x v="8"/>
    <x v="1327"/>
    <d v="2015-05-29T11:17:15"/>
    <s v="FALSE"/>
    <n v="2"/>
    <n v="3"/>
    <n v="1"/>
    <x v="364"/>
    <n v="170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n v="2.3306666666666667"/>
    <n v="116.53333333333333"/>
    <s v="technology"/>
    <x v="8"/>
    <x v="1328"/>
    <d v="2016-10-14T10:25:34"/>
    <s v="FALSE"/>
    <n v="2"/>
    <n v="3"/>
    <n v="1"/>
    <x v="131"/>
    <n v="174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n v="0.81600000000000006"/>
    <n v="45.333333333333336"/>
    <s v="technology"/>
    <x v="8"/>
    <x v="1329"/>
    <d v="2014-12-02T01:19:05"/>
    <s v="FALSE"/>
    <n v="2"/>
    <n v="3"/>
    <n v="1"/>
    <x v="83"/>
    <n v="40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n v="22.494285714285713"/>
    <n v="157.46"/>
    <s v="technology"/>
    <x v="8"/>
    <x v="1330"/>
    <d v="2016-07-01T23:00:00"/>
    <s v="FALSE"/>
    <n v="2"/>
    <n v="3"/>
    <n v="1"/>
    <x v="21"/>
    <n v="7873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n v="1.3668"/>
    <n v="100.5"/>
    <s v="technology"/>
    <x v="8"/>
    <x v="1331"/>
    <d v="2016-08-17T07:05:54"/>
    <s v="FALSE"/>
    <n v="2"/>
    <n v="3"/>
    <n v="1"/>
    <x v="202"/>
    <n v="3417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n v="0"/>
    <n v="0"/>
    <s v="technology"/>
    <x v="8"/>
    <x v="1332"/>
    <d v="2017-01-26T20:26:48"/>
    <s v="FALSE"/>
    <n v="2"/>
    <n v="3"/>
    <n v="1"/>
    <x v="365"/>
    <n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n v="0"/>
    <n v="0"/>
    <s v="technology"/>
    <x v="8"/>
    <x v="1333"/>
    <d v="2014-07-15T21:33:45"/>
    <s v="FALSE"/>
    <n v="2"/>
    <n v="3"/>
    <n v="0.72"/>
    <x v="48"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n v="10.754135338345865"/>
    <n v="51.822463768115945"/>
    <s v="technology"/>
    <x v="8"/>
    <x v="1334"/>
    <d v="2016-03-11T13:34:47"/>
    <s v="FALSE"/>
    <n v="2"/>
    <n v="3"/>
    <n v="1"/>
    <x v="366"/>
    <n v="14303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n v="19.759999999999998"/>
    <n v="308.75"/>
    <s v="technology"/>
    <x v="8"/>
    <x v="1335"/>
    <d v="2015-12-05T17:28:22"/>
    <s v="FALSE"/>
    <n v="2"/>
    <n v="3"/>
    <n v="1"/>
    <x v="73"/>
    <n v="494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n v="84.946999999999989"/>
    <n v="379.22767857142856"/>
    <s v="technology"/>
    <x v="8"/>
    <x v="1336"/>
    <d v="2014-12-17T15:43:48"/>
    <s v="FALSE"/>
    <n v="2"/>
    <n v="3"/>
    <n v="1"/>
    <x v="74"/>
    <n v="84947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n v="49.381999999999998"/>
    <n v="176.36428571428573"/>
    <s v="technology"/>
    <x v="8"/>
    <x v="1337"/>
    <d v="2017-03-03T08:51:19"/>
    <s v="FALSE"/>
    <n v="2"/>
    <n v="3"/>
    <n v="1"/>
    <x v="83"/>
    <n v="2469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n v="3.3033333333333332"/>
    <n v="66.066666666666663"/>
    <s v="technology"/>
    <x v="8"/>
    <x v="1338"/>
    <d v="2015-08-02T14:17:13"/>
    <s v="FALSE"/>
    <n v="2"/>
    <n v="3"/>
    <n v="1"/>
    <x v="12"/>
    <n v="991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n v="6.6339999999999995"/>
    <n v="89.648648648648646"/>
    <s v="technology"/>
    <x v="8"/>
    <x v="1339"/>
    <d v="2014-12-08T11:31:55"/>
    <s v="FALSE"/>
    <n v="2"/>
    <n v="3"/>
    <n v="1"/>
    <x v="83"/>
    <n v="3317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n v="0"/>
    <n v="0"/>
    <s v="technology"/>
    <x v="8"/>
    <x v="1340"/>
    <d v="2014-08-15T09:17:33"/>
    <s v="FALSE"/>
    <n v="2"/>
    <n v="3"/>
    <n v="1"/>
    <x v="367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n v="70.36"/>
    <n v="382.39130434782606"/>
    <s v="technology"/>
    <x v="8"/>
    <x v="1341"/>
    <d v="2016-10-01T09:58:37"/>
    <s v="FALSE"/>
    <n v="2"/>
    <n v="3"/>
    <n v="1.28"/>
    <x v="35"/>
    <n v="22515.20000000000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n v="0.2"/>
    <n v="100"/>
    <s v="technology"/>
    <x v="8"/>
    <x v="1342"/>
    <d v="2015-07-17T14:35:39"/>
    <s v="FALSE"/>
    <n v="2"/>
    <n v="3"/>
    <n v="1"/>
    <x v="8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n v="102.298"/>
    <n v="158.35603715170279"/>
    <s v="technology"/>
    <x v="8"/>
    <x v="1343"/>
    <d v="2016-08-18T22:59:00"/>
    <s v="FALSE"/>
    <n v="2"/>
    <n v="3"/>
    <n v="1"/>
    <x v="83"/>
    <n v="5114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n v="377.73333333333335"/>
    <n v="40.762589928057551"/>
    <s v="publishing"/>
    <x v="9"/>
    <x v="1344"/>
    <d v="2016-06-30T13:57:19"/>
    <s v="FALSE"/>
    <n v="2"/>
    <n v="1"/>
    <n v="0.76"/>
    <x v="103"/>
    <n v="4306.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n v="125"/>
    <n v="53.571428571428569"/>
    <s v="publishing"/>
    <x v="9"/>
    <x v="1345"/>
    <d v="2014-07-14T14:32:39"/>
    <s v="FALSE"/>
    <n v="2"/>
    <n v="1"/>
    <n v="1"/>
    <x v="52"/>
    <n v="37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n v="147.32653061224491"/>
    <n v="48.449664429530202"/>
    <s v="publishing"/>
    <x v="9"/>
    <x v="1346"/>
    <d v="2013-06-26T20:49:11"/>
    <s v="FALSE"/>
    <n v="2"/>
    <n v="1"/>
    <n v="1"/>
    <x v="245"/>
    <n v="721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n v="102.2"/>
    <n v="82.41935483870968"/>
    <s v="publishing"/>
    <x v="9"/>
    <x v="1347"/>
    <d v="2015-03-07T10:18:45"/>
    <s v="FALSE"/>
    <n v="2"/>
    <n v="1"/>
    <n v="1"/>
    <x v="34"/>
    <n v="255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n v="101.8723404255319"/>
    <n v="230.19230769230768"/>
    <s v="publishing"/>
    <x v="9"/>
    <x v="1348"/>
    <d v="2014-12-18T07:08:53"/>
    <s v="FALSE"/>
    <n v="2"/>
    <n v="1"/>
    <n v="1"/>
    <x v="368"/>
    <n v="5985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n v="204.2"/>
    <n v="59.360465116279073"/>
    <s v="publishing"/>
    <x v="9"/>
    <x v="1349"/>
    <d v="2015-12-16T01:59:00"/>
    <s v="FALSE"/>
    <n v="2"/>
    <n v="1"/>
    <n v="0.76"/>
    <x v="59"/>
    <n v="7759.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n v="104.05"/>
    <n v="66.698717948717942"/>
    <s v="publishing"/>
    <x v="9"/>
    <x v="1350"/>
    <d v="2015-12-25T19:18:54"/>
    <s v="FALSE"/>
    <n v="2"/>
    <n v="1"/>
    <n v="1"/>
    <x v="11"/>
    <n v="5202.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n v="101.265"/>
    <n v="168.77500000000001"/>
    <s v="publishing"/>
    <x v="9"/>
    <x v="1351"/>
    <d v="2016-02-12T12:45:44"/>
    <s v="FALSE"/>
    <n v="2"/>
    <n v="1"/>
    <n v="1"/>
    <x v="44"/>
    <n v="2025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n v="136.13999999999999"/>
    <n v="59.973568281938327"/>
    <s v="publishing"/>
    <x v="9"/>
    <x v="1352"/>
    <d v="2015-09-04T22:59:00"/>
    <s v="FALSE"/>
    <n v="2"/>
    <n v="1"/>
    <n v="1"/>
    <x v="3"/>
    <n v="13614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n v="133.6"/>
    <n v="31.80952380952381"/>
    <s v="publishing"/>
    <x v="9"/>
    <x v="1353"/>
    <d v="2013-03-10T19:00:00"/>
    <s v="FALSE"/>
    <n v="2"/>
    <n v="1"/>
    <n v="1"/>
    <x v="31"/>
    <n v="133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n v="130.25"/>
    <n v="24.421875"/>
    <s v="publishing"/>
    <x v="9"/>
    <x v="1354"/>
    <d v="2016-06-11T14:22:59"/>
    <s v="FALSE"/>
    <n v="2"/>
    <n v="1"/>
    <n v="1.28"/>
    <x v="100"/>
    <n v="2000.6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n v="122.67999999999999"/>
    <n v="25.347107438016529"/>
    <s v="publishing"/>
    <x v="9"/>
    <x v="1355"/>
    <d v="2012-11-30T05:00:00"/>
    <s v="FALSE"/>
    <n v="2"/>
    <n v="1"/>
    <n v="1.28"/>
    <x v="62"/>
    <n v="3925.76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n v="182.81058823529412"/>
    <n v="71.443218390804603"/>
    <s v="publishing"/>
    <x v="9"/>
    <x v="1356"/>
    <d v="2013-07-04T19:56:00"/>
    <s v="FALSE"/>
    <n v="2"/>
    <n v="1"/>
    <n v="1"/>
    <x v="144"/>
    <n v="6215.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n v="125.29999999999998"/>
    <n v="38.553846153846152"/>
    <s v="publishing"/>
    <x v="9"/>
    <x v="1357"/>
    <d v="2013-03-01T00:59:00"/>
    <s v="FALSE"/>
    <n v="2"/>
    <n v="1"/>
    <n v="1"/>
    <x v="18"/>
    <n v="2506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n v="111.66666666666667"/>
    <n v="68.367346938775512"/>
    <s v="publishing"/>
    <x v="9"/>
    <x v="1358"/>
    <d v="2011-06-25T08:42:03"/>
    <s v="FALSE"/>
    <n v="2"/>
    <n v="1"/>
    <n v="1"/>
    <x v="10"/>
    <n v="335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n v="115.75757575757575"/>
    <n v="40.210526315789473"/>
    <s v="publishing"/>
    <x v="9"/>
    <x v="1359"/>
    <d v="2011-07-06T14:33:10"/>
    <s v="FALSE"/>
    <n v="2"/>
    <n v="1"/>
    <n v="1"/>
    <x v="369"/>
    <n v="764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n v="173.2"/>
    <n v="32.074074074074076"/>
    <s v="publishing"/>
    <x v="9"/>
    <x v="1360"/>
    <d v="2012-08-02T16:37:00"/>
    <s v="FALSE"/>
    <n v="2"/>
    <n v="1"/>
    <n v="1"/>
    <x v="61"/>
    <n v="259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n v="125.98333333333333"/>
    <n v="28.632575757575758"/>
    <s v="publishing"/>
    <x v="9"/>
    <x v="1361"/>
    <d v="2014-06-21T12:12:52"/>
    <s v="FALSE"/>
    <n v="2"/>
    <n v="1"/>
    <n v="1.28"/>
    <x v="183"/>
    <n v="9675.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n v="109.1"/>
    <n v="43.64"/>
    <s v="publishing"/>
    <x v="9"/>
    <x v="1362"/>
    <d v="2013-09-07T17:25:31"/>
    <s v="FALSE"/>
    <n v="2"/>
    <n v="1"/>
    <n v="1"/>
    <x v="31"/>
    <n v="109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n v="100"/>
    <n v="40"/>
    <s v="publishing"/>
    <x v="9"/>
    <x v="1363"/>
    <d v="2016-02-15T02:59:00"/>
    <s v="FALSE"/>
    <n v="2"/>
    <n v="1"/>
    <n v="1"/>
    <x v="119"/>
    <n v="2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n v="118.64285714285714"/>
    <n v="346.04166666666669"/>
    <s v="music"/>
    <x v="11"/>
    <x v="1364"/>
    <d v="2015-01-07T11:41:46"/>
    <s v="FALSE"/>
    <n v="2"/>
    <n v="1"/>
    <n v="0.15"/>
    <x v="114"/>
    <n v="7474.5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n v="100.26666666666667"/>
    <n v="81.739130434782609"/>
    <s v="music"/>
    <x v="11"/>
    <x v="1365"/>
    <d v="2015-03-16T11:35:52"/>
    <s v="FALSE"/>
    <n v="2"/>
    <n v="1"/>
    <n v="1"/>
    <x v="63"/>
    <n v="752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n v="126.48920000000001"/>
    <n v="64.535306122448986"/>
    <s v="music"/>
    <x v="11"/>
    <x v="1366"/>
    <d v="2014-11-26T19:54:23"/>
    <s v="FALSE"/>
    <n v="2"/>
    <n v="1"/>
    <n v="1"/>
    <x v="63"/>
    <n v="9486.69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n v="114.26"/>
    <n v="63.477777777777774"/>
    <s v="music"/>
    <x v="11"/>
    <x v="1367"/>
    <d v="2015-11-13T20:04:10"/>
    <s v="FALSE"/>
    <n v="2"/>
    <n v="1"/>
    <n v="1"/>
    <x v="11"/>
    <n v="5713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n v="110.7"/>
    <n v="63.620689655172413"/>
    <s v="music"/>
    <x v="11"/>
    <x v="1368"/>
    <d v="2015-06-14T23:34:54"/>
    <s v="FALSE"/>
    <n v="2"/>
    <n v="1"/>
    <n v="1"/>
    <x v="11"/>
    <n v="553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n v="105.34805315203954"/>
    <n v="83.967068965517228"/>
    <s v="music"/>
    <x v="11"/>
    <x v="1369"/>
    <d v="2014-04-11T09:15:46"/>
    <s v="FALSE"/>
    <n v="2"/>
    <n v="1"/>
    <n v="1"/>
    <x v="370"/>
    <n v="34090.629999999997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n v="103.66666666666666"/>
    <n v="77.75"/>
    <s v="music"/>
    <x v="11"/>
    <x v="1370"/>
    <d v="2013-10-15T19:04:50"/>
    <s v="FALSE"/>
    <n v="2"/>
    <n v="1"/>
    <n v="1"/>
    <x v="61"/>
    <n v="155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n v="107.08672667523933"/>
    <n v="107.07142857142857"/>
    <s v="music"/>
    <x v="11"/>
    <x v="1371"/>
    <d v="2015-05-07T13:12:22"/>
    <s v="FALSE"/>
    <n v="2"/>
    <n v="1"/>
    <n v="1"/>
    <x v="371"/>
    <n v="7495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n v="124"/>
    <n v="38.75"/>
    <s v="music"/>
    <x v="11"/>
    <x v="1372"/>
    <d v="2012-07-12T12:45:32"/>
    <s v="FALSE"/>
    <n v="2"/>
    <n v="1"/>
    <n v="1"/>
    <x v="9"/>
    <n v="62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n v="105.01"/>
    <n v="201.94230769230768"/>
    <s v="music"/>
    <x v="11"/>
    <x v="1373"/>
    <d v="2016-12-30T17:50:33"/>
    <s v="FALSE"/>
    <n v="2"/>
    <n v="1"/>
    <n v="1"/>
    <x v="3"/>
    <n v="1050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n v="189.46666666666667"/>
    <n v="43.060606060606062"/>
    <s v="music"/>
    <x v="11"/>
    <x v="1374"/>
    <d v="2016-03-24T21:53:08"/>
    <s v="FALSE"/>
    <n v="2"/>
    <n v="1"/>
    <n v="1"/>
    <x v="61"/>
    <n v="284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n v="171.32499999999999"/>
    <n v="62.871559633027523"/>
    <s v="music"/>
    <x v="11"/>
    <x v="1375"/>
    <d v="2017-01-14T20:35:19"/>
    <s v="FALSE"/>
    <n v="2"/>
    <n v="1"/>
    <n v="1.1299999999999999"/>
    <x v="292"/>
    <n v="7743.8899999999994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n v="252.48648648648651"/>
    <n v="55.607142857142854"/>
    <s v="music"/>
    <x v="11"/>
    <x v="1376"/>
    <d v="2016-12-03T12:03:26"/>
    <s v="FALSE"/>
    <n v="2"/>
    <n v="1"/>
    <n v="1.28"/>
    <x v="372"/>
    <n v="11957.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n v="116.15384615384616"/>
    <n v="48.70967741935484"/>
    <s v="music"/>
    <x v="11"/>
    <x v="1377"/>
    <d v="2017-02-02T23:11:00"/>
    <s v="FALSE"/>
    <n v="2"/>
    <n v="1"/>
    <n v="1"/>
    <x v="64"/>
    <n v="151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n v="203.35000000000002"/>
    <n v="30.578947368421051"/>
    <s v="music"/>
    <x v="11"/>
    <x v="1378"/>
    <d v="2016-08-01T13:13:30"/>
    <s v="FALSE"/>
    <n v="2"/>
    <n v="1"/>
    <n v="1.28"/>
    <x v="38"/>
    <n v="5205.7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n v="111.60000000000001"/>
    <n v="73.907284768211923"/>
    <s v="music"/>
    <x v="11"/>
    <x v="1379"/>
    <d v="2015-06-05T06:47:56"/>
    <s v="FALSE"/>
    <n v="2"/>
    <n v="1"/>
    <n v="1"/>
    <x v="3"/>
    <n v="1116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n v="424"/>
    <n v="21.2"/>
    <s v="music"/>
    <x v="11"/>
    <x v="1380"/>
    <d v="2015-06-08T21:00:00"/>
    <s v="FALSE"/>
    <n v="2"/>
    <n v="1"/>
    <n v="1"/>
    <x v="373"/>
    <n v="1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n v="107.1"/>
    <n v="73.356164383561648"/>
    <s v="music"/>
    <x v="11"/>
    <x v="1381"/>
    <d v="2016-12-29T00:08:45"/>
    <s v="FALSE"/>
    <n v="2"/>
    <n v="1"/>
    <n v="1"/>
    <x v="11"/>
    <n v="535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n v="104.3625"/>
    <n v="56.412162162162161"/>
    <s v="music"/>
    <x v="11"/>
    <x v="1382"/>
    <d v="2013-05-06T14:12:16"/>
    <s v="FALSE"/>
    <n v="2"/>
    <n v="1"/>
    <n v="1"/>
    <x v="6"/>
    <n v="8349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n v="212.40909090909091"/>
    <n v="50.247311827956992"/>
    <s v="music"/>
    <x v="11"/>
    <x v="1383"/>
    <d v="2016-12-22T20:47:58"/>
    <s v="FALSE"/>
    <n v="2"/>
    <n v="1"/>
    <n v="0.76"/>
    <x v="374"/>
    <n v="3551.4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n v="124.08571428571429"/>
    <n v="68.936507936507937"/>
    <s v="music"/>
    <x v="11"/>
    <x v="1384"/>
    <d v="2015-07-05T12:38:42"/>
    <s v="FALSE"/>
    <n v="2"/>
    <n v="1"/>
    <n v="1"/>
    <x v="8"/>
    <n v="4343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n v="110.406125"/>
    <n v="65.914104477611943"/>
    <s v="music"/>
    <x v="11"/>
    <x v="1385"/>
    <d v="2016-04-29T07:11:00"/>
    <s v="FALSE"/>
    <n v="2"/>
    <n v="1"/>
    <n v="1.1299999999999999"/>
    <x v="375"/>
    <n v="9980.7136999999984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n v="218.75"/>
    <n v="62.5"/>
    <s v="music"/>
    <x v="11"/>
    <x v="1386"/>
    <d v="2015-07-29T10:31:29"/>
    <s v="FALSE"/>
    <n v="2"/>
    <n v="1"/>
    <n v="1"/>
    <x v="53"/>
    <n v="87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n v="136.625"/>
    <n v="70.064102564102569"/>
    <s v="music"/>
    <x v="11"/>
    <x v="1387"/>
    <d v="2015-06-02T23:30:00"/>
    <s v="FALSE"/>
    <n v="2"/>
    <n v="1"/>
    <n v="1"/>
    <x v="26"/>
    <n v="546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n v="134.8074"/>
    <n v="60.181874999999998"/>
    <s v="music"/>
    <x v="11"/>
    <x v="1388"/>
    <d v="2016-10-17T11:14:00"/>
    <s v="FALSE"/>
    <n v="2"/>
    <n v="1"/>
    <n v="1"/>
    <x v="11"/>
    <n v="6740.37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n v="145.4"/>
    <n v="21.382352941176471"/>
    <s v="music"/>
    <x v="11"/>
    <x v="1389"/>
    <d v="2016-08-13T06:32:37"/>
    <s v="FALSE"/>
    <n v="2"/>
    <n v="1"/>
    <n v="1.28"/>
    <x v="2"/>
    <n v="930.5600000000000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n v="109.10714285714285"/>
    <n v="160.78947368421052"/>
    <s v="music"/>
    <x v="11"/>
    <x v="1390"/>
    <d v="2015-04-27T12:12:00"/>
    <s v="FALSE"/>
    <n v="2"/>
    <n v="1"/>
    <n v="1"/>
    <x v="91"/>
    <n v="305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n v="110.2"/>
    <n v="42.384615384615387"/>
    <s v="music"/>
    <x v="11"/>
    <x v="1391"/>
    <d v="2015-08-21T23:59:00"/>
    <s v="FALSE"/>
    <n v="2"/>
    <n v="1"/>
    <n v="1"/>
    <x v="9"/>
    <n v="55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n v="113.64000000000001"/>
    <n v="27.317307692307693"/>
    <s v="music"/>
    <x v="11"/>
    <x v="1392"/>
    <d v="2016-03-02T22:43:06"/>
    <s v="FALSE"/>
    <n v="2"/>
    <n v="1"/>
    <n v="1"/>
    <x v="34"/>
    <n v="284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n v="102.35000000000001"/>
    <n v="196.82692307692307"/>
    <s v="music"/>
    <x v="11"/>
    <x v="1393"/>
    <d v="2016-08-01T11:22:03"/>
    <s v="FALSE"/>
    <n v="2"/>
    <n v="1"/>
    <n v="1"/>
    <x v="3"/>
    <n v="10235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n v="122.13333333333334"/>
    <n v="53.882352941176471"/>
    <s v="music"/>
    <x v="11"/>
    <x v="1394"/>
    <d v="2017-02-28T22:00:00"/>
    <s v="FALSE"/>
    <n v="2"/>
    <n v="1"/>
    <n v="1"/>
    <x v="56"/>
    <n v="916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n v="111.88571428571427"/>
    <n v="47.756097560975611"/>
    <s v="music"/>
    <x v="11"/>
    <x v="1395"/>
    <d v="2017-01-14T16:48:01"/>
    <s v="FALSE"/>
    <n v="2"/>
    <n v="1"/>
    <n v="1"/>
    <x v="8"/>
    <n v="39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n v="107.3"/>
    <n v="88.191780821917803"/>
    <s v="music"/>
    <x v="11"/>
    <x v="1396"/>
    <d v="2015-02-13T18:58:02"/>
    <s v="FALSE"/>
    <n v="2"/>
    <n v="1"/>
    <n v="1"/>
    <x v="32"/>
    <n v="6438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n v="113.85000000000001"/>
    <n v="72.056962025316452"/>
    <s v="music"/>
    <x v="11"/>
    <x v="1397"/>
    <d v="2016-10-27T16:19:00"/>
    <s v="FALSE"/>
    <n v="2"/>
    <n v="1"/>
    <n v="1"/>
    <x v="3"/>
    <n v="11385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n v="109.68181818181819"/>
    <n v="74.246153846153845"/>
    <s v="music"/>
    <x v="11"/>
    <x v="1398"/>
    <d v="2016-07-05T15:58:54"/>
    <s v="FALSE"/>
    <n v="2"/>
    <n v="1"/>
    <n v="1"/>
    <x v="376"/>
    <n v="482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n v="126.14444444444443"/>
    <n v="61.701086956521742"/>
    <s v="music"/>
    <x v="11"/>
    <x v="1399"/>
    <d v="2014-10-06T19:06:13"/>
    <s v="FALSE"/>
    <n v="2"/>
    <n v="1"/>
    <n v="1"/>
    <x v="7"/>
    <n v="1135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n v="167.42857142857144"/>
    <n v="17.235294117647058"/>
    <s v="music"/>
    <x v="11"/>
    <x v="1400"/>
    <d v="2016-06-12T00:30:00"/>
    <s v="FALSE"/>
    <n v="2"/>
    <n v="1"/>
    <n v="1.28"/>
    <x v="377"/>
    <n v="750.0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n v="496.52000000000004"/>
    <n v="51.720833333333331"/>
    <s v="music"/>
    <x v="11"/>
    <x v="1401"/>
    <d v="2013-05-26T18:54:34"/>
    <s v="FALSE"/>
    <n v="2"/>
    <n v="1"/>
    <n v="1"/>
    <x v="34"/>
    <n v="124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n v="109.16"/>
    <n v="24.150442477876105"/>
    <s v="music"/>
    <x v="11"/>
    <x v="1402"/>
    <d v="2015-04-30T19:16:51"/>
    <s v="FALSE"/>
    <n v="2"/>
    <n v="1"/>
    <n v="1.28"/>
    <x v="62"/>
    <n v="3493.1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n v="102.57499999999999"/>
    <n v="62.166666666666664"/>
    <s v="music"/>
    <x v="11"/>
    <x v="1403"/>
    <d v="2013-07-25T20:30:35"/>
    <s v="FALSE"/>
    <n v="2"/>
    <n v="1"/>
    <n v="1"/>
    <x v="26"/>
    <n v="41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n v="1.6620689655172414"/>
    <n v="48.2"/>
    <s v="publishing"/>
    <x v="22"/>
    <x v="1404"/>
    <d v="2015-02-22T07:14:45"/>
    <s v="TRUE"/>
    <n v="1"/>
    <n v="2"/>
    <n v="1.28"/>
    <x v="342"/>
    <n v="308.48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n v="0.42"/>
    <n v="6.1764705882352944"/>
    <s v="publishing"/>
    <x v="22"/>
    <x v="1405"/>
    <d v="2014-11-28T12:20:01"/>
    <s v="TRUE"/>
    <n v="1"/>
    <n v="2"/>
    <n v="1"/>
    <x v="73"/>
    <n v="1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n v="0.125"/>
    <n v="5"/>
    <s v="publishing"/>
    <x v="22"/>
    <x v="1406"/>
    <d v="2015-12-12T05:00:00"/>
    <s v="FALSE"/>
    <n v="2"/>
    <n v="2"/>
    <n v="1.1299999999999999"/>
    <x v="378"/>
    <n v="16.9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n v="0.5"/>
    <n v="7.5"/>
    <s v="publishing"/>
    <x v="22"/>
    <x v="1407"/>
    <d v="2014-08-12T07:52:58"/>
    <s v="FALSE"/>
    <n v="2"/>
    <n v="2"/>
    <n v="1"/>
    <x v="1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n v="7.1999999999999993"/>
    <n v="12"/>
    <s v="publishing"/>
    <x v="22"/>
    <x v="1408"/>
    <d v="2015-11-13T16:55:56"/>
    <s v="FALSE"/>
    <n v="2"/>
    <n v="2"/>
    <n v="1.28"/>
    <x v="107"/>
    <n v="92.1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n v="0"/>
    <n v="0"/>
    <s v="publishing"/>
    <x v="22"/>
    <x v="1409"/>
    <d v="2014-12-31T23:12:15"/>
    <s v="FALSE"/>
    <n v="2"/>
    <n v="2"/>
    <n v="1"/>
    <x v="26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n v="1.6666666666666666E-2"/>
    <n v="1"/>
    <s v="publishing"/>
    <x v="22"/>
    <x v="1410"/>
    <d v="2016-06-03T02:38:40"/>
    <s v="FALSE"/>
    <n v="2"/>
    <n v="2"/>
    <n v="1.1299999999999999"/>
    <x v="58"/>
    <n v="1.1299999999999999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n v="0.23333333333333336"/>
    <n v="2.3333333333333335"/>
    <s v="publishing"/>
    <x v="22"/>
    <x v="1411"/>
    <d v="2015-02-05T20:25:00"/>
    <s v="FALSE"/>
    <n v="2"/>
    <n v="2"/>
    <n v="1.28"/>
    <x v="25"/>
    <n v="8.9600000000000009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n v="4.5714285714285712"/>
    <n v="24.615384615384617"/>
    <s v="publishing"/>
    <x v="22"/>
    <x v="1412"/>
    <d v="2014-12-03T20:31:39"/>
    <s v="FALSE"/>
    <n v="2"/>
    <n v="2"/>
    <n v="1"/>
    <x v="156"/>
    <n v="32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n v="5"/>
    <n v="100"/>
    <s v="publishing"/>
    <x v="22"/>
    <x v="1413"/>
    <d v="2016-02-20T05:29:30"/>
    <s v="FALSE"/>
    <n v="2"/>
    <n v="2"/>
    <n v="1.1299999999999999"/>
    <x v="14"/>
    <n v="112.99999999999999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n v="0.2"/>
    <n v="1"/>
    <s v="publishing"/>
    <x v="22"/>
    <x v="1414"/>
    <d v="2017-01-03T01:04:27"/>
    <s v="FALSE"/>
    <n v="2"/>
    <n v="2"/>
    <n v="1"/>
    <x v="9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n v="18.181818181818183"/>
    <n v="88.888888888888886"/>
    <s v="publishing"/>
    <x v="22"/>
    <x v="1415"/>
    <d v="2015-08-16T11:13:11"/>
    <s v="FALSE"/>
    <n v="2"/>
    <n v="2"/>
    <n v="1"/>
    <x v="376"/>
    <n v="80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n v="0"/>
    <n v="0"/>
    <s v="publishing"/>
    <x v="22"/>
    <x v="1416"/>
    <d v="2015-11-21T18:13:39"/>
    <s v="FALSE"/>
    <n v="2"/>
    <n v="2"/>
    <n v="1"/>
    <x v="83"/>
    <n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n v="1.2222222222222223"/>
    <n v="27.5"/>
    <s v="publishing"/>
    <x v="22"/>
    <x v="1417"/>
    <d v="2015-09-15T06:11:00"/>
    <s v="FALSE"/>
    <n v="2"/>
    <n v="2"/>
    <n v="1"/>
    <x v="67"/>
    <n v="5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n v="0.2"/>
    <n v="6"/>
    <s v="publishing"/>
    <x v="22"/>
    <x v="1418"/>
    <d v="2016-02-25T05:57:14"/>
    <s v="FALSE"/>
    <n v="2"/>
    <n v="2"/>
    <n v="1.1299999999999999"/>
    <x v="122"/>
    <n v="6.779999999999999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n v="7.0634920634920633"/>
    <n v="44.5"/>
    <s v="publishing"/>
    <x v="22"/>
    <x v="1419"/>
    <d v="2016-10-09T05:56:59"/>
    <s v="FALSE"/>
    <n v="2"/>
    <n v="2"/>
    <n v="1"/>
    <x v="114"/>
    <n v="445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n v="2.7272727272727271"/>
    <n v="1"/>
    <s v="publishing"/>
    <x v="22"/>
    <x v="1420"/>
    <d v="2016-06-28T11:01:26"/>
    <s v="FALSE"/>
    <n v="2"/>
    <n v="2"/>
    <n v="1"/>
    <x v="379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n v="0.1"/>
    <n v="100"/>
    <s v="publishing"/>
    <x v="22"/>
    <x v="1421"/>
    <d v="2015-02-08T16:58:29"/>
    <s v="FALSE"/>
    <n v="2"/>
    <n v="2"/>
    <n v="0.11"/>
    <x v="33"/>
    <n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n v="0.104"/>
    <n v="13"/>
    <s v="publishing"/>
    <x v="22"/>
    <x v="1422"/>
    <d v="2016-09-21T00:45:04"/>
    <s v="FALSE"/>
    <n v="2"/>
    <n v="2"/>
    <n v="0.68"/>
    <x v="137"/>
    <n v="17.68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n v="0.33333333333333337"/>
    <n v="100"/>
    <s v="publishing"/>
    <x v="22"/>
    <x v="1423"/>
    <d v="2016-01-01T03:38:51"/>
    <s v="FALSE"/>
    <n v="2"/>
    <n v="2"/>
    <n v="0.72"/>
    <x v="380"/>
    <m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n v="20.36"/>
    <n v="109.07142857142857"/>
    <s v="publishing"/>
    <x v="22"/>
    <x v="1424"/>
    <d v="2016-11-15T13:13:22"/>
    <s v="FALSE"/>
    <n v="2"/>
    <n v="2"/>
    <n v="1"/>
    <x v="63"/>
    <n v="152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n v="0"/>
    <n v="0"/>
    <s v="publishing"/>
    <x v="22"/>
    <x v="1425"/>
    <d v="2015-04-28T22:09:19"/>
    <s v="FALSE"/>
    <n v="2"/>
    <n v="2"/>
    <n v="1"/>
    <x v="128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n v="0"/>
    <n v="0"/>
    <s v="publishing"/>
    <x v="22"/>
    <x v="1426"/>
    <d v="2015-08-24T04:22:00"/>
    <s v="FALSE"/>
    <n v="2"/>
    <n v="2"/>
    <n v="1.1299999999999999"/>
    <x v="327"/>
    <n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n v="8.3800000000000008"/>
    <n v="104.75"/>
    <s v="publishing"/>
    <x v="22"/>
    <x v="1427"/>
    <d v="2016-09-18T15:26:25"/>
    <s v="FALSE"/>
    <n v="2"/>
    <n v="2"/>
    <n v="1.1299999999999999"/>
    <x v="223"/>
    <n v="473.4699999999999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n v="4.5"/>
    <n v="15"/>
    <s v="publishing"/>
    <x v="22"/>
    <x v="1428"/>
    <d v="2016-04-02T03:06:57"/>
    <s v="FALSE"/>
    <n v="2"/>
    <n v="2"/>
    <n v="1.1299999999999999"/>
    <x v="327"/>
    <n v="50.849999999999994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n v="0"/>
    <n v="0"/>
    <s v="publishing"/>
    <x v="22"/>
    <x v="1429"/>
    <d v="2015-04-09T20:27:22"/>
    <s v="FALSE"/>
    <n v="2"/>
    <n v="2"/>
    <n v="1"/>
    <x v="3"/>
    <n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n v="8.06"/>
    <n v="80.599999999999994"/>
    <s v="publishing"/>
    <x v="22"/>
    <x v="1430"/>
    <d v="2014-12-19T14:31:28"/>
    <s v="FALSE"/>
    <n v="2"/>
    <n v="2"/>
    <n v="1"/>
    <x v="11"/>
    <n v="40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n v="31.94705882352941"/>
    <n v="115.55319148936171"/>
    <s v="publishing"/>
    <x v="22"/>
    <x v="1431"/>
    <d v="2015-11-26T01:03:36"/>
    <s v="FALSE"/>
    <n v="2"/>
    <n v="2"/>
    <n v="1"/>
    <x v="137"/>
    <n v="5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n v="0"/>
    <n v="0"/>
    <s v="publishing"/>
    <x v="22"/>
    <x v="1432"/>
    <d v="2015-07-20T13:43:48"/>
    <s v="FALSE"/>
    <n v="2"/>
    <n v="2"/>
    <n v="1"/>
    <x v="141"/>
    <n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n v="6.708333333333333"/>
    <n v="80.5"/>
    <s v="publishing"/>
    <x v="22"/>
    <x v="1433"/>
    <d v="2016-12-10T06:00:00"/>
    <s v="FALSE"/>
    <n v="2"/>
    <n v="2"/>
    <n v="1.1299999999999999"/>
    <x v="378"/>
    <n v="909.6499999999998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n v="9.9878048780487809"/>
    <n v="744.5454545454545"/>
    <s v="publishing"/>
    <x v="22"/>
    <x v="1434"/>
    <d v="2015-06-08T10:00:00"/>
    <s v="FALSE"/>
    <n v="2"/>
    <n v="2"/>
    <n v="0.15"/>
    <x v="381"/>
    <n v="1228.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n v="0.1"/>
    <n v="7.5"/>
    <s v="publishing"/>
    <x v="22"/>
    <x v="1435"/>
    <d v="2015-10-11T13:43:40"/>
    <s v="FALSE"/>
    <n v="2"/>
    <n v="2"/>
    <n v="1.1299999999999999"/>
    <x v="247"/>
    <n v="16.9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n v="0.77"/>
    <n v="38.5"/>
    <s v="publishing"/>
    <x v="22"/>
    <x v="1436"/>
    <d v="2016-02-21T03:24:17"/>
    <s v="FALSE"/>
    <n v="2"/>
    <n v="2"/>
    <n v="1.1299999999999999"/>
    <x v="228"/>
    <n v="87.009999999999991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n v="26.900000000000002"/>
    <n v="36.68181818181818"/>
    <s v="publishing"/>
    <x v="22"/>
    <x v="1437"/>
    <d v="2014-07-12T23:59:00"/>
    <s v="FALSE"/>
    <n v="2"/>
    <n v="2"/>
    <n v="1"/>
    <x v="10"/>
    <n v="80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n v="3"/>
    <n v="75"/>
    <s v="publishing"/>
    <x v="22"/>
    <x v="1438"/>
    <d v="2016-04-27T08:55:00"/>
    <s v="FALSE"/>
    <n v="2"/>
    <n v="2"/>
    <n v="0.15"/>
    <x v="10"/>
    <n v="9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n v="6.6055045871559637"/>
    <n v="30"/>
    <s v="publishing"/>
    <x v="22"/>
    <x v="1439"/>
    <d v="2015-03-07T14:55:01"/>
    <s v="FALSE"/>
    <n v="2"/>
    <n v="2"/>
    <n v="0.76"/>
    <x v="382"/>
    <n v="136.800000000000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n v="7.6923076923076927E-3"/>
    <n v="1"/>
    <s v="publishing"/>
    <x v="22"/>
    <x v="1440"/>
    <d v="2016-05-26T12:57:43"/>
    <s v="FALSE"/>
    <n v="2"/>
    <n v="2"/>
    <n v="1.1299999999999999"/>
    <x v="345"/>
    <n v="1.1299999999999999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n v="1.1222222222222222"/>
    <n v="673.33333333333337"/>
    <s v="publishing"/>
    <x v="22"/>
    <x v="1441"/>
    <d v="2015-09-11T13:22:49"/>
    <s v="FALSE"/>
    <n v="2"/>
    <n v="2"/>
    <n v="1.28"/>
    <x v="383"/>
    <n v="2585.6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n v="0"/>
    <n v="0"/>
    <s v="publishing"/>
    <x v="22"/>
    <x v="1442"/>
    <d v="2016-05-25T10:29:18"/>
    <s v="FALSE"/>
    <n v="2"/>
    <n v="2"/>
    <n v="1"/>
    <x v="61"/>
    <n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n v="0"/>
    <n v="0"/>
    <s v="publishing"/>
    <x v="22"/>
    <x v="1443"/>
    <d v="2017-01-02T17:13:29"/>
    <s v="FALSE"/>
    <n v="2"/>
    <n v="2"/>
    <n v="1.1299999999999999"/>
    <x v="345"/>
    <n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n v="0"/>
    <n v="0"/>
    <s v="publishing"/>
    <x v="22"/>
    <x v="1444"/>
    <d v="2015-09-12T15:57:42"/>
    <s v="FALSE"/>
    <n v="2"/>
    <n v="2"/>
    <n v="1.1299999999999999"/>
    <x v="384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n v="0"/>
    <n v="0"/>
    <s v="publishing"/>
    <x v="22"/>
    <x v="1445"/>
    <d v="2015-06-14T08:00:55"/>
    <s v="FALSE"/>
    <n v="2"/>
    <n v="2"/>
    <n v="1.1299999999999999"/>
    <x v="385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n v="0"/>
    <n v="0"/>
    <s v="publishing"/>
    <x v="22"/>
    <x v="1446"/>
    <d v="2016-04-21T05:44:38"/>
    <s v="FALSE"/>
    <n v="2"/>
    <n v="2"/>
    <n v="1.1299999999999999"/>
    <x v="346"/>
    <n v="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n v="1.4999999999999999E-2"/>
    <n v="25"/>
    <s v="publishing"/>
    <x v="22"/>
    <x v="1447"/>
    <d v="2016-07-08T12:32:14"/>
    <s v="FALSE"/>
    <n v="2"/>
    <n v="2"/>
    <n v="1"/>
    <x v="90"/>
    <n v="7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n v="0"/>
    <n v="0"/>
    <s v="publishing"/>
    <x v="22"/>
    <x v="1448"/>
    <d v="2015-05-22T00:25:00"/>
    <s v="FALSE"/>
    <n v="2"/>
    <n v="2"/>
    <n v="0.72"/>
    <x v="233"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n v="0"/>
    <n v="0"/>
    <s v="publishing"/>
    <x v="22"/>
    <x v="1449"/>
    <d v="2015-05-10T14:28:25"/>
    <s v="FALSE"/>
    <n v="2"/>
    <n v="2"/>
    <n v="1"/>
    <x v="178"/>
    <n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n v="1E-3"/>
    <n v="1"/>
    <s v="publishing"/>
    <x v="22"/>
    <x v="1450"/>
    <d v="2016-02-19T23:06:37"/>
    <s v="FALSE"/>
    <n v="2"/>
    <n v="2"/>
    <n v="1"/>
    <x v="74"/>
    <n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n v="1.0554089709762533E-2"/>
    <n v="1"/>
    <s v="publishing"/>
    <x v="22"/>
    <x v="1451"/>
    <d v="2014-11-18T19:00:59"/>
    <s v="FALSE"/>
    <n v="2"/>
    <n v="3"/>
    <n v="1"/>
    <x v="386"/>
    <n v="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n v="0"/>
    <n v="0"/>
    <s v="publishing"/>
    <x v="22"/>
    <x v="1452"/>
    <d v="2014-07-28T11:52:43"/>
    <s v="FALSE"/>
    <n v="2"/>
    <n v="3"/>
    <n v="1"/>
    <x v="36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n v="0"/>
    <n v="0"/>
    <s v="publishing"/>
    <x v="22"/>
    <x v="1453"/>
    <d v="2017-04-15T10:42:27"/>
    <s v="FALSE"/>
    <n v="2"/>
    <n v="3"/>
    <n v="1.1299999999999999"/>
    <x v="254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n v="0.85714285714285721"/>
    <n v="15"/>
    <s v="publishing"/>
    <x v="22"/>
    <x v="1454"/>
    <d v="2016-04-24T16:59:00"/>
    <s v="FALSE"/>
    <n v="2"/>
    <n v="3"/>
    <n v="1.1299999999999999"/>
    <x v="387"/>
    <n v="16.9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n v="10.5"/>
    <n v="225"/>
    <s v="publishing"/>
    <x v="22"/>
    <x v="1455"/>
    <d v="2014-09-05T08:39:00"/>
    <s v="FALSE"/>
    <n v="2"/>
    <n v="3"/>
    <n v="1"/>
    <x v="43"/>
    <n v="157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n v="2.9000000000000004"/>
    <n v="48.333333333333336"/>
    <s v="publishing"/>
    <x v="22"/>
    <x v="1456"/>
    <d v="2017-01-03T11:02:45"/>
    <s v="FALSE"/>
    <n v="2"/>
    <n v="3"/>
    <n v="1.1299999999999999"/>
    <x v="223"/>
    <n v="163.8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n v="0"/>
    <n v="0"/>
    <s v="publishing"/>
    <x v="22"/>
    <x v="1457"/>
    <d v="2015-11-11T17:30:44"/>
    <s v="FALSE"/>
    <n v="2"/>
    <n v="3"/>
    <n v="1"/>
    <x v="32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n v="0"/>
    <n v="0"/>
    <s v="publishing"/>
    <x v="22"/>
    <x v="1458"/>
    <d v="2014-08-10T23:00:00"/>
    <s v="FALSE"/>
    <n v="2"/>
    <n v="3"/>
    <n v="1"/>
    <x v="11"/>
    <n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n v="0"/>
    <n v="0"/>
    <s v="publishing"/>
    <x v="22"/>
    <x v="1459"/>
    <d v="2015-12-02T12:25:00"/>
    <s v="FALSE"/>
    <n v="2"/>
    <n v="3"/>
    <n v="0.15"/>
    <x v="388"/>
    <n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n v="0"/>
    <n v="0"/>
    <s v="publishing"/>
    <x v="22"/>
    <x v="1460"/>
    <d v="2014-11-30T18:45:00"/>
    <s v="FALSE"/>
    <n v="2"/>
    <n v="3"/>
    <n v="1"/>
    <x v="389"/>
    <n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n v="101.24459999999999"/>
    <n v="44.66673529411765"/>
    <s v="publishing"/>
    <x v="23"/>
    <x v="1461"/>
    <d v="2014-10-20T19:00:00"/>
    <s v="TRUE"/>
    <n v="1"/>
    <n v="1"/>
    <n v="1"/>
    <x v="43"/>
    <n v="15186.69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n v="108.5175"/>
    <n v="28.937999999999999"/>
    <s v="publishing"/>
    <x v="23"/>
    <x v="1462"/>
    <d v="2013-04-10T10:54:31"/>
    <s v="TRUE"/>
    <n v="1"/>
    <n v="1"/>
    <n v="1"/>
    <x v="26"/>
    <n v="4340.7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n v="147.66666666666666"/>
    <n v="35.44"/>
    <s v="publishing"/>
    <x v="23"/>
    <x v="1463"/>
    <d v="2013-04-07T15:52:18"/>
    <s v="TRUE"/>
    <n v="1"/>
    <n v="1"/>
    <n v="1"/>
    <x v="22"/>
    <n v="886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n v="163.19999999999999"/>
    <n v="34.871794871794869"/>
    <s v="publishing"/>
    <x v="23"/>
    <x v="1464"/>
    <d v="2013-02-16T10:52:38"/>
    <s v="TRUE"/>
    <n v="1"/>
    <n v="1"/>
    <n v="1"/>
    <x v="11"/>
    <n v="816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n v="456.41449999999998"/>
    <n v="52.622732513451197"/>
    <s v="publishing"/>
    <x v="23"/>
    <x v="1465"/>
    <d v="2012-03-21T22:00:00"/>
    <s v="TRUE"/>
    <n v="1"/>
    <n v="1"/>
    <n v="1"/>
    <x v="12"/>
    <n v="136924.3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n v="107.87731249999999"/>
    <n v="69.598266129032254"/>
    <s v="publishing"/>
    <x v="23"/>
    <x v="1466"/>
    <d v="2016-01-12T00:00:00"/>
    <s v="TRUE"/>
    <n v="1"/>
    <n v="1"/>
    <n v="1"/>
    <x v="102"/>
    <n v="17260.37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n v="115.08"/>
    <n v="76.72"/>
    <s v="publishing"/>
    <x v="23"/>
    <x v="1467"/>
    <d v="2012-03-25T13:14:45"/>
    <s v="TRUE"/>
    <n v="1"/>
    <n v="1"/>
    <n v="1"/>
    <x v="141"/>
    <n v="4603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n v="102.36842105263158"/>
    <n v="33.191126279863482"/>
    <s v="publishing"/>
    <x v="23"/>
    <x v="1468"/>
    <d v="2011-06-11T19:20:49"/>
    <s v="TRUE"/>
    <n v="1"/>
    <n v="1"/>
    <n v="1"/>
    <x v="291"/>
    <n v="9725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n v="108.42485875706214"/>
    <n v="149.46417445482865"/>
    <s v="publishing"/>
    <x v="23"/>
    <x v="1469"/>
    <d v="2013-02-15T09:21:49"/>
    <s v="TRUE"/>
    <n v="1"/>
    <n v="1"/>
    <n v="1"/>
    <x v="390"/>
    <n v="47978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n v="125.13333333333334"/>
    <n v="23.172839506172838"/>
    <s v="publishing"/>
    <x v="23"/>
    <x v="1470"/>
    <d v="2012-12-28T14:51:03"/>
    <s v="TRUE"/>
    <n v="1"/>
    <n v="1"/>
    <n v="1"/>
    <x v="61"/>
    <n v="1877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n v="103.840625"/>
    <n v="96.877551020408163"/>
    <s v="publishing"/>
    <x v="23"/>
    <x v="1471"/>
    <d v="2015-04-09T17:58:54"/>
    <s v="TRUE"/>
    <n v="1"/>
    <n v="1"/>
    <n v="1"/>
    <x v="35"/>
    <n v="33229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n v="138.70400000000001"/>
    <n v="103.20238095238095"/>
    <s v="publishing"/>
    <x v="23"/>
    <x v="1472"/>
    <d v="2013-10-16T08:01:43"/>
    <s v="TRUE"/>
    <n v="1"/>
    <n v="1"/>
    <n v="1"/>
    <x v="73"/>
    <n v="34676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x v="23"/>
    <n v="120.51600000000001"/>
    <n v="38.462553191489363"/>
    <s v="publishing"/>
    <x v="23"/>
    <x v="1473"/>
    <d v="2012-03-01T18:30:39"/>
    <s v="TRUE"/>
    <n v="1"/>
    <n v="1"/>
    <n v="1"/>
    <x v="61"/>
    <n v="1807.7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n v="112.26666666666667"/>
    <n v="44.315789473684212"/>
    <s v="publishing"/>
    <x v="23"/>
    <x v="1474"/>
    <d v="2013-09-13T12:28:12"/>
    <s v="TRUE"/>
    <n v="1"/>
    <n v="1"/>
    <n v="1"/>
    <x v="10"/>
    <n v="3368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n v="188.66966666666667"/>
    <n v="64.173356009070289"/>
    <s v="publishing"/>
    <x v="23"/>
    <x v="1475"/>
    <d v="2014-12-19T23:59:00"/>
    <s v="TRUE"/>
    <n v="1"/>
    <n v="1"/>
    <n v="1"/>
    <x v="43"/>
    <n v="28300.4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n v="661.55466666666666"/>
    <n v="43.333275109170302"/>
    <s v="publishing"/>
    <x v="23"/>
    <x v="1476"/>
    <d v="2011-09-09T20:00:22"/>
    <s v="TRUE"/>
    <n v="1"/>
    <n v="1"/>
    <n v="1"/>
    <x v="32"/>
    <n v="39693.279999999999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n v="111.31"/>
    <n v="90.495934959349597"/>
    <s v="publishing"/>
    <x v="23"/>
    <x v="1477"/>
    <d v="2011-12-22T22:00:00"/>
    <s v="TRUE"/>
    <n v="1"/>
    <n v="1"/>
    <n v="1"/>
    <x v="12"/>
    <n v="3339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n v="1181.6142199999999"/>
    <n v="29.187190495010373"/>
    <s v="publishing"/>
    <x v="23"/>
    <x v="1478"/>
    <d v="2013-05-14T15:55:13"/>
    <s v="TRUE"/>
    <n v="1"/>
    <n v="1"/>
    <n v="1"/>
    <x v="83"/>
    <n v="590807.11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n v="137.375"/>
    <n v="30.95774647887324"/>
    <s v="publishing"/>
    <x v="23"/>
    <x v="1479"/>
    <d v="2014-05-09T22:59:00"/>
    <s v="TRUE"/>
    <n v="1"/>
    <n v="1"/>
    <n v="1"/>
    <x v="276"/>
    <n v="2198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n v="117.04040000000001"/>
    <n v="92.157795275590544"/>
    <s v="publishing"/>
    <x v="23"/>
    <x v="1480"/>
    <d v="2013-07-26T12:00:00"/>
    <s v="TRUE"/>
    <n v="1"/>
    <n v="1"/>
    <n v="1"/>
    <x v="83"/>
    <n v="58520.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n v="2.1"/>
    <n v="17.5"/>
    <s v="publishing"/>
    <x v="10"/>
    <x v="1481"/>
    <d v="2013-11-02T17:09:05"/>
    <s v="FALSE"/>
    <n v="2"/>
    <n v="2"/>
    <n v="0.76"/>
    <x v="59"/>
    <n v="79.8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n v="0.1"/>
    <n v="5"/>
    <s v="publishing"/>
    <x v="10"/>
    <x v="1482"/>
    <d v="2012-09-07T02:51:00"/>
    <s v="FALSE"/>
    <n v="2"/>
    <n v="2"/>
    <n v="1"/>
    <x v="11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n v="0.7142857142857143"/>
    <n v="25"/>
    <s v="publishing"/>
    <x v="10"/>
    <x v="1483"/>
    <d v="2016-07-21T23:37:55"/>
    <s v="FALSE"/>
    <n v="2"/>
    <n v="2"/>
    <n v="1"/>
    <x v="156"/>
    <n v="5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n v="0"/>
    <n v="0"/>
    <s v="publishing"/>
    <x v="10"/>
    <x v="1484"/>
    <d v="2012-07-21T09:51:00"/>
    <s v="FALSE"/>
    <n v="2"/>
    <n v="2"/>
    <n v="1"/>
    <x v="18"/>
    <n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n v="2.2388059701492535"/>
    <n v="50"/>
    <s v="publishing"/>
    <x v="10"/>
    <x v="1485"/>
    <d v="2015-06-20T14:06:13"/>
    <s v="FALSE"/>
    <n v="2"/>
    <n v="2"/>
    <n v="1"/>
    <x v="354"/>
    <n v="1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n v="0.24"/>
    <n v="16"/>
    <s v="publishing"/>
    <x v="10"/>
    <x v="1486"/>
    <d v="2015-02-26T23:02:41"/>
    <s v="FALSE"/>
    <n v="2"/>
    <n v="2"/>
    <n v="1"/>
    <x v="44"/>
    <n v="48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n v="0"/>
    <n v="0"/>
    <s v="publishing"/>
    <x v="10"/>
    <x v="1487"/>
    <d v="2016-08-02T17:01:11"/>
    <s v="FALSE"/>
    <n v="2"/>
    <n v="2"/>
    <n v="1"/>
    <x v="3"/>
    <n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n v="2.4"/>
    <n v="60"/>
    <s v="publishing"/>
    <x v="10"/>
    <x v="1488"/>
    <d v="2014-01-05T08:31:00"/>
    <s v="FALSE"/>
    <n v="2"/>
    <n v="2"/>
    <n v="0.72"/>
    <x v="391"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n v="0"/>
    <n v="0"/>
    <s v="publishing"/>
    <x v="10"/>
    <x v="1489"/>
    <d v="2012-11-15T10:40:52"/>
    <s v="FALSE"/>
    <n v="2"/>
    <n v="2"/>
    <n v="1"/>
    <x v="11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n v="30.862068965517242"/>
    <n v="47.10526315789474"/>
    <s v="publishing"/>
    <x v="10"/>
    <x v="1490"/>
    <d v="2013-10-02T08:27:54"/>
    <s v="FALSE"/>
    <n v="2"/>
    <n v="2"/>
    <n v="1"/>
    <x v="289"/>
    <n v="895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n v="8.3333333333333321"/>
    <n v="100"/>
    <s v="publishing"/>
    <x v="10"/>
    <x v="1491"/>
    <d v="2015-02-15T10:38:00"/>
    <s v="FALSE"/>
    <n v="2"/>
    <n v="2"/>
    <n v="1"/>
    <x v="46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n v="0.75"/>
    <n v="15"/>
    <s v="publishing"/>
    <x v="10"/>
    <x v="1492"/>
    <d v="2011-06-18T16:14:06"/>
    <s v="FALSE"/>
    <n v="2"/>
    <n v="2"/>
    <n v="1"/>
    <x v="26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n v="0"/>
    <n v="0"/>
    <s v="publishing"/>
    <x v="10"/>
    <x v="1493"/>
    <d v="2013-06-16T15:47:55"/>
    <s v="FALSE"/>
    <n v="2"/>
    <n v="2"/>
    <n v="1"/>
    <x v="392"/>
    <n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n v="8.9"/>
    <n v="40.454545454545453"/>
    <s v="publishing"/>
    <x v="10"/>
    <x v="1494"/>
    <d v="2015-04-03T10:38:00"/>
    <s v="FALSE"/>
    <n v="2"/>
    <n v="2"/>
    <n v="1"/>
    <x v="11"/>
    <n v="445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n v="0"/>
    <n v="0"/>
    <s v="publishing"/>
    <x v="10"/>
    <x v="1495"/>
    <d v="2011-08-27T13:57:11"/>
    <s v="FALSE"/>
    <n v="2"/>
    <n v="2"/>
    <n v="1"/>
    <x v="18"/>
    <n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n v="0"/>
    <n v="0"/>
    <s v="publishing"/>
    <x v="10"/>
    <x v="1496"/>
    <d v="2014-09-16T06:24:19"/>
    <s v="FALSE"/>
    <n v="2"/>
    <n v="2"/>
    <n v="1"/>
    <x v="61"/>
    <n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n v="6.6666666666666671E-3"/>
    <n v="1"/>
    <s v="publishing"/>
    <x v="10"/>
    <x v="1497"/>
    <d v="2013-07-31T14:43:00"/>
    <s v="FALSE"/>
    <n v="2"/>
    <n v="2"/>
    <n v="1"/>
    <x v="43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n v="1.9"/>
    <n v="19"/>
    <s v="publishing"/>
    <x v="10"/>
    <x v="1498"/>
    <d v="2014-09-03T18:36:18"/>
    <s v="FALSE"/>
    <n v="2"/>
    <n v="2"/>
    <n v="1"/>
    <x v="10"/>
    <n v="57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n v="0.25"/>
    <n v="5"/>
    <s v="publishing"/>
    <x v="10"/>
    <x v="1499"/>
    <d v="2016-08-04T19:10:33"/>
    <s v="FALSE"/>
    <n v="2"/>
    <n v="2"/>
    <n v="1"/>
    <x v="18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n v="25.035714285714285"/>
    <n v="46.733333333333334"/>
    <s v="publishing"/>
    <x v="10"/>
    <x v="1500"/>
    <d v="2013-05-01T16:42:37"/>
    <s v="FALSE"/>
    <n v="2"/>
    <n v="2"/>
    <n v="1"/>
    <x v="91"/>
    <n v="701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n v="166.33076923076925"/>
    <n v="97.731073446327684"/>
    <s v="photography"/>
    <x v="20"/>
    <x v="1501"/>
    <d v="2015-07-08T09:00:23"/>
    <s v="TRUE"/>
    <n v="1"/>
    <n v="1"/>
    <n v="0.76"/>
    <x v="393"/>
    <n v="65733.91999999999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n v="101.44545454545455"/>
    <n v="67.835866261398181"/>
    <s v="photography"/>
    <x v="20"/>
    <x v="1502"/>
    <d v="2016-03-25T17:00:00"/>
    <s v="TRUE"/>
    <n v="1"/>
    <n v="1"/>
    <n v="1.28"/>
    <x v="336"/>
    <n v="28567.04000000000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n v="107.89146666666667"/>
    <n v="56.98492957746479"/>
    <s v="photography"/>
    <x v="20"/>
    <x v="1503"/>
    <d v="2016-10-23T03:20:01"/>
    <s v="TRUE"/>
    <n v="1"/>
    <n v="1"/>
    <n v="1.1299999999999999"/>
    <x v="394"/>
    <n v="4571.900899999999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n v="277.93846153846158"/>
    <n v="67.159851301115239"/>
    <s v="photography"/>
    <x v="20"/>
    <x v="1504"/>
    <d v="2014-06-10T03:33:00"/>
    <s v="TRUE"/>
    <n v="1"/>
    <n v="1"/>
    <n v="1.28"/>
    <x v="192"/>
    <n v="23124.4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n v="103.58125"/>
    <n v="48.037681159420288"/>
    <s v="photography"/>
    <x v="20"/>
    <x v="1505"/>
    <d v="2016-03-22T15:01:00"/>
    <s v="TRUE"/>
    <n v="1"/>
    <n v="1"/>
    <n v="1.1299999999999999"/>
    <x v="395"/>
    <n v="18727.48999999999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n v="111.4"/>
    <n v="38.860465116279073"/>
    <s v="photography"/>
    <x v="20"/>
    <x v="1506"/>
    <d v="2014-07-24T13:51:44"/>
    <s v="TRUE"/>
    <n v="1"/>
    <n v="1"/>
    <n v="1.28"/>
    <x v="16"/>
    <n v="2138.8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n v="215"/>
    <n v="78.181818181818187"/>
    <s v="photography"/>
    <x v="20"/>
    <x v="1507"/>
    <d v="2010-05-15T03:10:00"/>
    <s v="TRUE"/>
    <n v="1"/>
    <n v="1"/>
    <n v="1"/>
    <x v="46"/>
    <n v="258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n v="110.76216216216217"/>
    <n v="97.113744075829388"/>
    <s v="photography"/>
    <x v="20"/>
    <x v="1508"/>
    <d v="2014-06-27T09:44:41"/>
    <s v="TRUE"/>
    <n v="1"/>
    <n v="1"/>
    <n v="1"/>
    <x v="19"/>
    <n v="2049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n v="123.64125714285714"/>
    <n v="110.39397959183674"/>
    <s v="photography"/>
    <x v="20"/>
    <x v="1509"/>
    <d v="2017-02-14T17:59:00"/>
    <s v="TRUE"/>
    <n v="1"/>
    <n v="1"/>
    <n v="1.1299999999999999"/>
    <x v="396"/>
    <n v="24450.058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n v="101.03500000000001"/>
    <n v="39.91506172839506"/>
    <s v="photography"/>
    <x v="20"/>
    <x v="1510"/>
    <d v="2014-07-19T04:14:38"/>
    <s v="TRUE"/>
    <n v="1"/>
    <n v="1"/>
    <n v="1.28"/>
    <x v="397"/>
    <n v="20691.96800000000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n v="111.79285714285714"/>
    <n v="75.975728155339809"/>
    <s v="photography"/>
    <x v="20"/>
    <x v="1511"/>
    <d v="2015-11-18T10:00:04"/>
    <s v="TRUE"/>
    <n v="1"/>
    <n v="1"/>
    <n v="1"/>
    <x v="36"/>
    <n v="1565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n v="558.7714285714286"/>
    <n v="58.379104477611939"/>
    <s v="photography"/>
    <x v="20"/>
    <x v="1512"/>
    <d v="2017-02-05T11:25:39"/>
    <s v="TRUE"/>
    <n v="1"/>
    <n v="1"/>
    <n v="1"/>
    <x v="8"/>
    <n v="1955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n v="150.01875000000001"/>
    <n v="55.82093023255814"/>
    <s v="photography"/>
    <x v="20"/>
    <x v="1513"/>
    <d v="2014-07-16T10:17:46"/>
    <s v="TRUE"/>
    <n v="1"/>
    <n v="1"/>
    <n v="1.28"/>
    <x v="42"/>
    <n v="15361.92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n v="106.476"/>
    <n v="151.24431818181819"/>
    <s v="photography"/>
    <x v="20"/>
    <x v="1514"/>
    <d v="2015-09-27T09:20:40"/>
    <s v="TRUE"/>
    <n v="1"/>
    <n v="1"/>
    <n v="1"/>
    <x v="73"/>
    <n v="26619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n v="157.18899999999999"/>
    <n v="849.67027027027029"/>
    <s v="photography"/>
    <x v="20"/>
    <x v="1515"/>
    <d v="2016-03-16T00:04:57"/>
    <s v="TRUE"/>
    <n v="1"/>
    <n v="1"/>
    <n v="0.12"/>
    <x v="113"/>
    <n v="56588.04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n v="108.65882352941176"/>
    <n v="159.24137931034483"/>
    <s v="photography"/>
    <x v="20"/>
    <x v="1516"/>
    <d v="2016-10-06T09:00:00"/>
    <s v="TRUE"/>
    <n v="1"/>
    <n v="1"/>
    <n v="1"/>
    <x v="137"/>
    <n v="1847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n v="161.97999999999999"/>
    <n v="39.507317073170732"/>
    <s v="photography"/>
    <x v="20"/>
    <x v="1517"/>
    <d v="2014-12-06T01:00:00"/>
    <s v="TRUE"/>
    <n v="1"/>
    <n v="1"/>
    <n v="1"/>
    <x v="43"/>
    <n v="2429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n v="205.36666666666665"/>
    <n v="130.52966101694915"/>
    <s v="photography"/>
    <x v="20"/>
    <x v="1518"/>
    <d v="2014-05-31T14:40:52"/>
    <s v="TRUE"/>
    <n v="1"/>
    <n v="1"/>
    <n v="1"/>
    <x v="43"/>
    <n v="30805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n v="103.36388888888889"/>
    <n v="64.156896551724131"/>
    <s v="photography"/>
    <x v="20"/>
    <x v="1519"/>
    <d v="2014-06-20T16:59:00"/>
    <s v="TRUE"/>
    <n v="1"/>
    <n v="1"/>
    <n v="1"/>
    <x v="7"/>
    <n v="9302.75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n v="103.47222222222223"/>
    <n v="111.52694610778443"/>
    <s v="photography"/>
    <x v="20"/>
    <x v="1520"/>
    <d v="2014-12-18T23:00:00"/>
    <s v="TRUE"/>
    <n v="1"/>
    <n v="1"/>
    <n v="1"/>
    <x v="140"/>
    <n v="18625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n v="106.81333333333333"/>
    <n v="170.44680851063831"/>
    <s v="photography"/>
    <x v="20"/>
    <x v="1521"/>
    <d v="2016-06-06T23:01:31"/>
    <s v="TRUE"/>
    <n v="1"/>
    <n v="1"/>
    <n v="1"/>
    <x v="398"/>
    <n v="4005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n v="138.96574712643678"/>
    <n v="133.7391592920354"/>
    <s v="photography"/>
    <x v="20"/>
    <x v="1522"/>
    <d v="2014-10-17T14:55:39"/>
    <s v="TRUE"/>
    <n v="1"/>
    <n v="1"/>
    <n v="1"/>
    <x v="399"/>
    <n v="60450.1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n v="124.84324324324325"/>
    <n v="95.834024896265561"/>
    <s v="photography"/>
    <x v="20"/>
    <x v="1523"/>
    <d v="2014-12-22T19:00:00"/>
    <s v="TRUE"/>
    <n v="1"/>
    <n v="1"/>
    <n v="1"/>
    <x v="19"/>
    <n v="23096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n v="206.99999999999997"/>
    <n v="221.78571428571428"/>
    <s v="photography"/>
    <x v="20"/>
    <x v="1524"/>
    <d v="2017-02-20T07:01:30"/>
    <s v="TRUE"/>
    <n v="1"/>
    <n v="1"/>
    <n v="0.11"/>
    <x v="400"/>
    <n v="683.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n v="174.00576923076923"/>
    <n v="32.315357142857138"/>
    <s v="photography"/>
    <x v="20"/>
    <x v="1525"/>
    <d v="2016-08-18T11:52:18"/>
    <s v="TRUE"/>
    <n v="1"/>
    <n v="1"/>
    <n v="1"/>
    <x v="30"/>
    <n v="4524.149999999999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n v="120.32608695652173"/>
    <n v="98.839285714285708"/>
    <s v="photography"/>
    <x v="20"/>
    <x v="1526"/>
    <d v="2016-01-19T01:37:27"/>
    <s v="TRUE"/>
    <n v="1"/>
    <n v="1"/>
    <n v="1"/>
    <x v="401"/>
    <n v="27675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n v="110.44428571428573"/>
    <n v="55.222142857142863"/>
    <s v="photography"/>
    <x v="20"/>
    <x v="1527"/>
    <d v="2017-03-14T08:24:46"/>
    <s v="TRUE"/>
    <n v="1"/>
    <n v="1"/>
    <n v="1"/>
    <x v="8"/>
    <n v="3865.55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n v="281.56666666666666"/>
    <n v="52.793750000000003"/>
    <s v="photography"/>
    <x v="20"/>
    <x v="1528"/>
    <d v="2017-01-31T19:00:00"/>
    <s v="TRUE"/>
    <n v="1"/>
    <n v="1"/>
    <n v="1"/>
    <x v="10"/>
    <n v="8447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n v="100.67894736842105"/>
    <n v="135.66666666666666"/>
    <s v="photography"/>
    <x v="20"/>
    <x v="1529"/>
    <d v="2015-03-19T09:05:20"/>
    <s v="TRUE"/>
    <n v="1"/>
    <n v="1"/>
    <n v="1"/>
    <x v="231"/>
    <n v="191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n v="134.82571428571427"/>
    <n v="53.991990846681922"/>
    <s v="photography"/>
    <x v="20"/>
    <x v="1530"/>
    <d v="2015-10-23T13:24:55"/>
    <s v="TRUE"/>
    <n v="1"/>
    <n v="1"/>
    <n v="1"/>
    <x v="21"/>
    <n v="47189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n v="175.95744680851064"/>
    <n v="56.643835616438359"/>
    <s v="photography"/>
    <x v="20"/>
    <x v="1531"/>
    <d v="2014-11-30T22:00:00"/>
    <s v="TRUE"/>
    <n v="1"/>
    <n v="1"/>
    <n v="1"/>
    <x v="402"/>
    <n v="4135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n v="484.02000000000004"/>
    <n v="82.316326530612244"/>
    <s v="photography"/>
    <x v="20"/>
    <x v="1532"/>
    <d v="2016-02-15T10:00:00"/>
    <s v="TRUE"/>
    <n v="1"/>
    <n v="1"/>
    <n v="0.72"/>
    <x v="105"/>
    <m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n v="145.14000000000001"/>
    <n v="88.26081081081081"/>
    <s v="photography"/>
    <x v="20"/>
    <x v="1533"/>
    <d v="2016-05-01T22:59:00"/>
    <s v="TRUE"/>
    <n v="1"/>
    <n v="1"/>
    <n v="1"/>
    <x v="139"/>
    <n v="6531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n v="417.73333333333335"/>
    <n v="84.905149051490511"/>
    <s v="photography"/>
    <x v="20"/>
    <x v="1534"/>
    <d v="2015-09-04T11:11:02"/>
    <s v="TRUE"/>
    <n v="1"/>
    <n v="1"/>
    <n v="1"/>
    <x v="63"/>
    <n v="313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n v="132.42499999999998"/>
    <n v="48.154545454545456"/>
    <s v="photography"/>
    <x v="20"/>
    <x v="1535"/>
    <d v="2016-05-23T17:00:00"/>
    <s v="TRUE"/>
    <n v="1"/>
    <n v="1"/>
    <n v="1"/>
    <x v="26"/>
    <n v="529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n v="250.30841666666666"/>
    <n v="66.015406593406595"/>
    <s v="photography"/>
    <x v="20"/>
    <x v="1536"/>
    <d v="2015-08-27T14:15:10"/>
    <s v="TRUE"/>
    <n v="1"/>
    <n v="1"/>
    <n v="1"/>
    <x v="15"/>
    <n v="30037.01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n v="179.9"/>
    <n v="96.375"/>
    <s v="photography"/>
    <x v="20"/>
    <x v="1537"/>
    <d v="2016-08-06T13:00:00"/>
    <s v="TRUE"/>
    <n v="1"/>
    <n v="1"/>
    <n v="1.1299999999999999"/>
    <x v="378"/>
    <n v="24394.44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n v="102.62857142857142"/>
    <n v="156.17391304347825"/>
    <s v="photography"/>
    <x v="20"/>
    <x v="1538"/>
    <d v="2015-01-22T13:46:10"/>
    <s v="TRUE"/>
    <n v="1"/>
    <n v="1"/>
    <n v="1"/>
    <x v="156"/>
    <n v="718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n v="135.98609999999999"/>
    <n v="95.764859154929582"/>
    <s v="photography"/>
    <x v="20"/>
    <x v="1539"/>
    <d v="2017-01-03T17:03:39"/>
    <s v="FALSE"/>
    <n v="2"/>
    <n v="1"/>
    <n v="1"/>
    <x v="44"/>
    <n v="27197.2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n v="117.86666666666667"/>
    <n v="180.40816326530611"/>
    <s v="photography"/>
    <x v="20"/>
    <x v="1540"/>
    <d v="2014-11-25T20:15:00"/>
    <s v="TRUE"/>
    <n v="1"/>
    <n v="1"/>
    <n v="1"/>
    <x v="43"/>
    <n v="1768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n v="3.3333333333333333E-2"/>
    <n v="3"/>
    <s v="photography"/>
    <x v="24"/>
    <x v="1541"/>
    <d v="2014-12-31T12:05:38"/>
    <s v="FALSE"/>
    <n v="2"/>
    <n v="2"/>
    <n v="1"/>
    <x v="140"/>
    <n v="6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n v="4"/>
    <n v="20"/>
    <s v="photography"/>
    <x v="24"/>
    <x v="1542"/>
    <d v="2015-06-30T18:55:00"/>
    <s v="FALSE"/>
    <n v="2"/>
    <n v="2"/>
    <n v="0.76"/>
    <x v="72"/>
    <n v="15.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n v="0.44444444444444442"/>
    <n v="10"/>
    <s v="photography"/>
    <x v="24"/>
    <x v="1543"/>
    <d v="2014-11-22T08:13:54"/>
    <s v="FALSE"/>
    <n v="2"/>
    <n v="2"/>
    <n v="1"/>
    <x v="403"/>
    <n v="1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n v="0"/>
    <n v="0"/>
    <s v="photography"/>
    <x v="24"/>
    <x v="1544"/>
    <d v="2015-03-31T19:18:00"/>
    <s v="FALSE"/>
    <n v="2"/>
    <n v="2"/>
    <n v="1"/>
    <x v="31"/>
    <n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n v="3.3333333333333333E-2"/>
    <n v="1"/>
    <s v="photography"/>
    <x v="24"/>
    <x v="1545"/>
    <d v="2015-03-02T16:16:00"/>
    <s v="FALSE"/>
    <n v="2"/>
    <n v="2"/>
    <n v="1"/>
    <x v="10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n v="28.9"/>
    <n v="26.272727272727273"/>
    <s v="photography"/>
    <x v="24"/>
    <x v="1546"/>
    <d v="2014-09-17T00:06:39"/>
    <s v="FALSE"/>
    <n v="2"/>
    <n v="2"/>
    <n v="1.28"/>
    <x v="107"/>
    <n v="369.92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n v="0"/>
    <n v="0"/>
    <s v="photography"/>
    <x v="24"/>
    <x v="1547"/>
    <d v="2017-02-23T05:14:42"/>
    <s v="FALSE"/>
    <n v="2"/>
    <n v="2"/>
    <n v="1"/>
    <x v="404"/>
    <n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n v="8.5714285714285712"/>
    <n v="60"/>
    <s v="photography"/>
    <x v="24"/>
    <x v="1548"/>
    <d v="2015-11-08T17:10:20"/>
    <s v="FALSE"/>
    <n v="2"/>
    <n v="2"/>
    <n v="1"/>
    <x v="266"/>
    <n v="6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n v="34"/>
    <n v="28.333333333333332"/>
    <s v="photography"/>
    <x v="24"/>
    <x v="1549"/>
    <d v="2015-11-02T23:15:59"/>
    <s v="FALSE"/>
    <n v="2"/>
    <n v="2"/>
    <n v="1"/>
    <x v="9"/>
    <n v="17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n v="13.466666666666665"/>
    <n v="14.428571428571429"/>
    <s v="photography"/>
    <x v="24"/>
    <x v="1550"/>
    <d v="2016-05-12T05:47:14"/>
    <s v="FALSE"/>
    <n v="2"/>
    <n v="2"/>
    <n v="1.28"/>
    <x v="405"/>
    <n v="129.2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n v="0"/>
    <n v="0"/>
    <s v="photography"/>
    <x v="24"/>
    <x v="1551"/>
    <d v="2015-05-27T14:47:19"/>
    <s v="FALSE"/>
    <n v="2"/>
    <n v="2"/>
    <n v="1"/>
    <x v="8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n v="49.186046511627907"/>
    <n v="132.1875"/>
    <s v="photography"/>
    <x v="24"/>
    <x v="1552"/>
    <d v="2014-09-30T22:59:00"/>
    <s v="FALSE"/>
    <n v="2"/>
    <n v="2"/>
    <n v="1"/>
    <x v="406"/>
    <n v="211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n v="0"/>
    <n v="0"/>
    <s v="photography"/>
    <x v="24"/>
    <x v="1553"/>
    <d v="2015-09-02T01:47:27"/>
    <s v="FALSE"/>
    <n v="2"/>
    <n v="2"/>
    <n v="1"/>
    <x v="32"/>
    <n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n v="0"/>
    <n v="0"/>
    <s v="photography"/>
    <x v="24"/>
    <x v="1554"/>
    <d v="2015-08-02T01:03:10"/>
    <s v="FALSE"/>
    <n v="2"/>
    <n v="2"/>
    <n v="0.72"/>
    <x v="407"/>
    <m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n v="0"/>
    <n v="0"/>
    <s v="photography"/>
    <x v="24"/>
    <x v="1555"/>
    <d v="2015-09-17T12:00:00"/>
    <s v="FALSE"/>
    <n v="2"/>
    <n v="2"/>
    <n v="1"/>
    <x v="56"/>
    <n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n v="45.133333333333333"/>
    <n v="56.416666666666664"/>
    <s v="photography"/>
    <x v="24"/>
    <x v="1556"/>
    <d v="2016-07-03T22:40:24"/>
    <s v="FALSE"/>
    <n v="2"/>
    <n v="2"/>
    <n v="0.76"/>
    <x v="103"/>
    <n v="514.5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n v="4"/>
    <n v="100"/>
    <s v="photography"/>
    <x v="24"/>
    <x v="1557"/>
    <d v="2014-09-20T10:40:33"/>
    <s v="FALSE"/>
    <n v="2"/>
    <n v="2"/>
    <n v="1"/>
    <x v="34"/>
    <n v="1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n v="4.666666666666667"/>
    <n v="11.666666666666666"/>
    <s v="photography"/>
    <x v="24"/>
    <x v="1558"/>
    <d v="2015-08-28T07:12:00"/>
    <s v="FALSE"/>
    <n v="2"/>
    <n v="2"/>
    <n v="1.28"/>
    <x v="405"/>
    <n v="44.80000000000000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n v="0.33333333333333337"/>
    <n v="50"/>
    <s v="photography"/>
    <x v="24"/>
    <x v="1559"/>
    <d v="2015-04-28T20:16:39"/>
    <s v="FALSE"/>
    <n v="2"/>
    <n v="2"/>
    <n v="1"/>
    <x v="43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n v="3.7600000000000002"/>
    <n v="23.5"/>
    <s v="photography"/>
    <x v="24"/>
    <x v="1560"/>
    <d v="2014-11-12T20:29:53"/>
    <s v="FALSE"/>
    <n v="2"/>
    <n v="2"/>
    <n v="1"/>
    <x v="34"/>
    <n v="9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n v="0.67"/>
    <n v="67"/>
    <s v="publishing"/>
    <x v="25"/>
    <x v="1561"/>
    <d v="2013-11-06T21:00:03"/>
    <s v="FALSE"/>
    <n v="2"/>
    <n v="3"/>
    <n v="1"/>
    <x v="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n v="0"/>
    <n v="0"/>
    <s v="publishing"/>
    <x v="25"/>
    <x v="1562"/>
    <d v="2009-12-01T19:50:00"/>
    <s v="FALSE"/>
    <n v="2"/>
    <n v="3"/>
    <n v="1"/>
    <x v="26"/>
    <n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n v="1.4166666666666665"/>
    <n v="42.5"/>
    <s v="publishing"/>
    <x v="25"/>
    <x v="1563"/>
    <d v="2014-03-14T11:49:11"/>
    <s v="FALSE"/>
    <n v="2"/>
    <n v="3"/>
    <n v="1.28"/>
    <x v="183"/>
    <n v="108.8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n v="0.1"/>
    <n v="10"/>
    <s v="publishing"/>
    <x v="25"/>
    <x v="1564"/>
    <d v="2015-05-28T15:05:00"/>
    <s v="FALSE"/>
    <n v="2"/>
    <n v="3"/>
    <n v="1"/>
    <x v="3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n v="2.5"/>
    <n v="100"/>
    <s v="publishing"/>
    <x v="25"/>
    <x v="1565"/>
    <d v="2011-06-08T12:31:01"/>
    <s v="FALSE"/>
    <n v="2"/>
    <n v="3"/>
    <n v="1"/>
    <x v="26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n v="21.25"/>
    <n v="108.05084745762711"/>
    <s v="publishing"/>
    <x v="25"/>
    <x v="1566"/>
    <d v="2016-07-27T17:00:00"/>
    <s v="FALSE"/>
    <n v="2"/>
    <n v="3"/>
    <n v="1"/>
    <x v="12"/>
    <n v="637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n v="4.117647058823529"/>
    <n v="26.923076923076923"/>
    <s v="publishing"/>
    <x v="25"/>
    <x v="1567"/>
    <d v="2014-02-16T19:00:00"/>
    <s v="FALSE"/>
    <n v="2"/>
    <n v="3"/>
    <n v="1"/>
    <x v="0"/>
    <n v="35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n v="13.639999999999999"/>
    <n v="155"/>
    <s v="publishing"/>
    <x v="25"/>
    <x v="1568"/>
    <d v="2014-12-23T20:29:45"/>
    <s v="FALSE"/>
    <n v="2"/>
    <n v="3"/>
    <n v="1"/>
    <x v="73"/>
    <n v="3410"/>
  </r>
  <r>
    <n v="1569"/>
    <s v="to be removed (Canceled)"/>
    <s v="to be removed"/>
    <x v="11"/>
    <n v="0"/>
    <x v="1"/>
    <x v="0"/>
    <s v="USD"/>
    <n v="1369498714"/>
    <n v="1366906714"/>
    <b v="0"/>
    <x v="78"/>
    <b v="0"/>
    <x v="25"/>
    <n v="0"/>
    <n v="0"/>
    <s v="publishing"/>
    <x v="25"/>
    <x v="1569"/>
    <d v="2013-05-25T11:18:34"/>
    <s v="FALSE"/>
    <n v="2"/>
    <n v="3"/>
    <n v="1"/>
    <x v="12"/>
    <n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n v="41.4"/>
    <n v="47.769230769230766"/>
    <s v="publishing"/>
    <x v="25"/>
    <x v="1570"/>
    <d v="2016-04-08T13:31:22"/>
    <s v="FALSE"/>
    <n v="2"/>
    <n v="3"/>
    <n v="1"/>
    <x v="32"/>
    <n v="2484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n v="0.66115702479338845"/>
    <n v="20"/>
    <s v="publishing"/>
    <x v="25"/>
    <x v="1571"/>
    <d v="2015-06-19T13:28:03"/>
    <s v="FALSE"/>
    <n v="2"/>
    <n v="3"/>
    <n v="1.28"/>
    <x v="408"/>
    <n v="102.4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n v="5"/>
    <n v="41.666666666666664"/>
    <s v="publishing"/>
    <x v="25"/>
    <x v="1572"/>
    <d v="2016-02-28T18:59:00"/>
    <s v="FALSE"/>
    <n v="2"/>
    <n v="3"/>
    <n v="1.28"/>
    <x v="62"/>
    <n v="16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n v="2.4777777777777779"/>
    <n v="74.333333333333329"/>
    <s v="publishing"/>
    <x v="25"/>
    <x v="1573"/>
    <d v="2017-03-31T22:59:00"/>
    <s v="FALSE"/>
    <n v="2"/>
    <n v="3"/>
    <n v="0.76"/>
    <x v="409"/>
    <n v="169.48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n v="5.0599999999999996"/>
    <n v="84.333333333333329"/>
    <s v="publishing"/>
    <x v="25"/>
    <x v="1574"/>
    <d v="2015-02-17T17:15:29"/>
    <s v="FALSE"/>
    <n v="2"/>
    <n v="3"/>
    <n v="1"/>
    <x v="3"/>
    <n v="50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n v="22.91"/>
    <n v="65.457142857142856"/>
    <s v="publishing"/>
    <x v="25"/>
    <x v="1575"/>
    <d v="2014-07-09T07:34:56"/>
    <s v="FALSE"/>
    <n v="2"/>
    <n v="3"/>
    <n v="1"/>
    <x v="3"/>
    <n v="2291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n v="13"/>
    <n v="65"/>
    <s v="publishing"/>
    <x v="25"/>
    <x v="1576"/>
    <d v="2015-06-30T16:06:08"/>
    <s v="FALSE"/>
    <n v="2"/>
    <n v="3"/>
    <n v="1"/>
    <x v="11"/>
    <n v="65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n v="0.54999999999999993"/>
    <n v="27.5"/>
    <s v="publishing"/>
    <x v="25"/>
    <x v="1577"/>
    <d v="2012-07-24T15:20:48"/>
    <s v="FALSE"/>
    <n v="2"/>
    <n v="3"/>
    <n v="1"/>
    <x v="3"/>
    <n v="5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n v="10.806536636794938"/>
    <n v="51.25"/>
    <s v="publishing"/>
    <x v="25"/>
    <x v="1578"/>
    <d v="2010-09-01T21:00:00"/>
    <s v="FALSE"/>
    <n v="2"/>
    <n v="3"/>
    <n v="1"/>
    <x v="410"/>
    <n v="20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n v="0.84008400840084008"/>
    <n v="14"/>
    <s v="publishing"/>
    <x v="25"/>
    <x v="1579"/>
    <d v="2013-08-28T18:54:51"/>
    <s v="FALSE"/>
    <n v="2"/>
    <n v="3"/>
    <n v="1"/>
    <x v="411"/>
    <n v="2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n v="0"/>
    <n v="0"/>
    <s v="publishing"/>
    <x v="25"/>
    <x v="1580"/>
    <d v="2012-05-20T20:12:06"/>
    <s v="FALSE"/>
    <n v="2"/>
    <n v="3"/>
    <n v="1"/>
    <x v="412"/>
    <n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n v="0.5"/>
    <n v="5"/>
    <s v="photography"/>
    <x v="26"/>
    <x v="1581"/>
    <d v="2015-12-19T05:46:30"/>
    <s v="FALSE"/>
    <n v="2"/>
    <n v="2"/>
    <n v="1.28"/>
    <x v="107"/>
    <n v="6.4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n v="9.3000000000000007"/>
    <n v="31"/>
    <s v="photography"/>
    <x v="26"/>
    <x v="1582"/>
    <d v="2015-10-26T16:20:00"/>
    <s v="FALSE"/>
    <n v="2"/>
    <n v="2"/>
    <n v="1"/>
    <x v="31"/>
    <n v="9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n v="7.4999999999999997E-2"/>
    <n v="15"/>
    <s v="photography"/>
    <x v="26"/>
    <x v="1583"/>
    <d v="2014-09-25T16:43:11"/>
    <s v="FALSE"/>
    <n v="2"/>
    <n v="2"/>
    <n v="1.28"/>
    <x v="98"/>
    <n v="19.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n v="0"/>
    <n v="0"/>
    <s v="photography"/>
    <x v="26"/>
    <x v="1584"/>
    <d v="2014-05-30T10:35:01"/>
    <s v="FALSE"/>
    <n v="2"/>
    <n v="2"/>
    <n v="1"/>
    <x v="46"/>
    <n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n v="79"/>
    <n v="131.66666666666666"/>
    <s v="photography"/>
    <x v="26"/>
    <x v="1585"/>
    <d v="2016-12-25T06:00:00"/>
    <s v="FALSE"/>
    <n v="2"/>
    <n v="2"/>
    <n v="0.76"/>
    <x v="239"/>
    <n v="1200.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n v="0"/>
    <n v="0"/>
    <s v="photography"/>
    <x v="26"/>
    <x v="1586"/>
    <d v="2015-04-04T20:30:22"/>
    <s v="FALSE"/>
    <n v="2"/>
    <n v="2"/>
    <n v="1"/>
    <x v="61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n v="1.3333333333333334E-2"/>
    <n v="1"/>
    <s v="photography"/>
    <x v="26"/>
    <x v="1587"/>
    <d v="2014-12-13T17:49:25"/>
    <s v="FALSE"/>
    <n v="2"/>
    <n v="2"/>
    <n v="1"/>
    <x v="63"/>
    <n v="1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n v="0"/>
    <n v="0"/>
    <s v="photography"/>
    <x v="26"/>
    <x v="1588"/>
    <d v="2015-01-31T15:12:00"/>
    <s v="FALSE"/>
    <n v="2"/>
    <n v="2"/>
    <n v="1"/>
    <x v="413"/>
    <n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n v="0"/>
    <n v="0"/>
    <s v="photography"/>
    <x v="26"/>
    <x v="1589"/>
    <d v="2015-10-09T18:38:06"/>
    <s v="FALSE"/>
    <n v="2"/>
    <n v="2"/>
    <n v="1"/>
    <x v="46"/>
    <n v="0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n v="1.7000000000000002"/>
    <n v="510"/>
    <s v="photography"/>
    <x v="26"/>
    <x v="1590"/>
    <d v="2015-09-23T15:34:24"/>
    <s v="FALSE"/>
    <n v="2"/>
    <n v="2"/>
    <n v="1.1299999999999999"/>
    <x v="217"/>
    <n v="1152.599999999999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n v="29.228571428571428"/>
    <n v="44.478260869565219"/>
    <s v="photography"/>
    <x v="26"/>
    <x v="1591"/>
    <d v="2016-04-03T11:25:41"/>
    <s v="FALSE"/>
    <n v="2"/>
    <n v="2"/>
    <n v="1.28"/>
    <x v="414"/>
    <n v="5237.7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n v="0"/>
    <n v="0"/>
    <s v="photography"/>
    <x v="26"/>
    <x v="1592"/>
    <d v="2015-03-27T19:44:45"/>
    <s v="FALSE"/>
    <n v="2"/>
    <n v="2"/>
    <n v="1"/>
    <x v="373"/>
    <n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n v="1.3636363636363637E-2"/>
    <n v="1"/>
    <s v="photography"/>
    <x v="26"/>
    <x v="1593"/>
    <d v="2015-02-28T15:17:35"/>
    <s v="FALSE"/>
    <n v="2"/>
    <n v="2"/>
    <n v="1"/>
    <x v="33"/>
    <n v="3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n v="20.5"/>
    <n v="20.5"/>
    <s v="photography"/>
    <x v="26"/>
    <x v="1594"/>
    <d v="2016-05-15T11:21:00"/>
    <s v="FALSE"/>
    <n v="2"/>
    <n v="2"/>
    <n v="1"/>
    <x v="31"/>
    <n v="20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n v="0.27999999999999997"/>
    <n v="40"/>
    <s v="photography"/>
    <x v="26"/>
    <x v="1595"/>
    <d v="2014-06-18T15:13:00"/>
    <s v="FALSE"/>
    <n v="2"/>
    <n v="2"/>
    <n v="1"/>
    <x v="74"/>
    <n v="28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n v="2.3076923076923079"/>
    <n v="25"/>
    <s v="photography"/>
    <x v="26"/>
    <x v="1596"/>
    <d v="2014-12-13T06:19:29"/>
    <s v="FALSE"/>
    <n v="2"/>
    <n v="2"/>
    <n v="1.28"/>
    <x v="415"/>
    <n v="9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n v="0"/>
    <n v="0"/>
    <s v="photography"/>
    <x v="26"/>
    <x v="1597"/>
    <d v="2016-09-20T03:29:57"/>
    <s v="FALSE"/>
    <n v="2"/>
    <n v="2"/>
    <n v="1"/>
    <x v="43"/>
    <n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n v="0.125"/>
    <n v="1"/>
    <s v="photography"/>
    <x v="26"/>
    <x v="1598"/>
    <d v="2015-07-26T11:00:58"/>
    <s v="FALSE"/>
    <n v="2"/>
    <n v="2"/>
    <n v="1"/>
    <x v="184"/>
    <n v="1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n v="0"/>
    <n v="0"/>
    <s v="photography"/>
    <x v="26"/>
    <x v="1599"/>
    <d v="2016-04-08T06:56:16"/>
    <s v="FALSE"/>
    <n v="2"/>
    <n v="2"/>
    <n v="1.28"/>
    <x v="2"/>
    <n v="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n v="7.3400000000000007"/>
    <n v="40.777777777777779"/>
    <s v="photography"/>
    <x v="26"/>
    <x v="1600"/>
    <d v="2014-07-15T00:11:00"/>
    <s v="FALSE"/>
    <n v="2"/>
    <n v="2"/>
    <n v="1"/>
    <x v="11"/>
    <n v="36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n v="108.2492"/>
    <n v="48.325535714285714"/>
    <s v="music"/>
    <x v="11"/>
    <x v="1601"/>
    <d v="2011-05-04T21:13:53"/>
    <s v="FALSE"/>
    <n v="2"/>
    <n v="1"/>
    <n v="1"/>
    <x v="34"/>
    <n v="2706.2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n v="100.16666666666667"/>
    <n v="46.953125"/>
    <s v="music"/>
    <x v="11"/>
    <x v="1602"/>
    <d v="2011-10-14T18:00:00"/>
    <s v="FALSE"/>
    <n v="2"/>
    <n v="1"/>
    <n v="1"/>
    <x v="61"/>
    <n v="1502.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n v="100.03299999999999"/>
    <n v="66.688666666666663"/>
    <s v="music"/>
    <x v="11"/>
    <x v="1603"/>
    <d v="2012-01-27T23:04:19"/>
    <s v="FALSE"/>
    <n v="2"/>
    <n v="1"/>
    <n v="1"/>
    <x v="18"/>
    <n v="2000.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n v="122.10714285714286"/>
    <n v="48.842857142857142"/>
    <s v="music"/>
    <x v="11"/>
    <x v="1604"/>
    <d v="2012-03-17T14:17:15"/>
    <s v="FALSE"/>
    <n v="2"/>
    <n v="1"/>
    <n v="1"/>
    <x v="91"/>
    <n v="3419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n v="100.69333333333334"/>
    <n v="137.30909090909091"/>
    <s v="music"/>
    <x v="11"/>
    <x v="1605"/>
    <d v="2011-08-01T02:00:00"/>
    <s v="FALSE"/>
    <n v="2"/>
    <n v="1"/>
    <n v="1"/>
    <x v="32"/>
    <n v="6041.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n v="101.004125"/>
    <n v="87.829673913043479"/>
    <s v="music"/>
    <x v="11"/>
    <x v="1606"/>
    <d v="2011-03-23T20:40:38"/>
    <s v="FALSE"/>
    <n v="2"/>
    <n v="1"/>
    <n v="1"/>
    <x v="6"/>
    <n v="8080.33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n v="145.11000000000001"/>
    <n v="70.785365853658533"/>
    <s v="music"/>
    <x v="11"/>
    <x v="1607"/>
    <d v="2012-06-14T14:24:11"/>
    <s v="FALSE"/>
    <n v="2"/>
    <n v="1"/>
    <n v="1"/>
    <x v="3"/>
    <n v="145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n v="101.25"/>
    <n v="52.826086956521742"/>
    <s v="music"/>
    <x v="11"/>
    <x v="1608"/>
    <d v="2014-01-01T00:26:00"/>
    <s v="FALSE"/>
    <n v="2"/>
    <n v="1"/>
    <n v="1"/>
    <x v="46"/>
    <n v="1215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n v="118.33333333333333"/>
    <n v="443.75"/>
    <s v="music"/>
    <x v="11"/>
    <x v="1609"/>
    <d v="2011-11-02T03:00:00"/>
    <s v="FALSE"/>
    <n v="2"/>
    <n v="1"/>
    <n v="1"/>
    <x v="61"/>
    <n v="177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n v="271.85000000000002"/>
    <n v="48.544642857142854"/>
    <s v="music"/>
    <x v="11"/>
    <x v="1610"/>
    <d v="2012-12-15T17:11:50"/>
    <s v="FALSE"/>
    <n v="2"/>
    <n v="1"/>
    <n v="1"/>
    <x v="18"/>
    <n v="5437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n v="125.125"/>
    <n v="37.074074074074076"/>
    <s v="music"/>
    <x v="11"/>
    <x v="1611"/>
    <d v="2013-06-04T19:00:32"/>
    <s v="FALSE"/>
    <n v="2"/>
    <n v="1"/>
    <n v="1"/>
    <x v="184"/>
    <n v="100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n v="110.00000000000001"/>
    <n v="50"/>
    <s v="music"/>
    <x v="11"/>
    <x v="1612"/>
    <d v="2013-01-02T15:59:44"/>
    <s v="FALSE"/>
    <n v="2"/>
    <n v="1"/>
    <n v="1"/>
    <x v="9"/>
    <n v="55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n v="101.49999999999999"/>
    <n v="39.03846153846154"/>
    <s v="music"/>
    <x v="11"/>
    <x v="1613"/>
    <d v="2012-07-21T20:40:02"/>
    <s v="FALSE"/>
    <n v="2"/>
    <n v="1"/>
    <n v="1"/>
    <x v="31"/>
    <n v="101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n v="102.69999999999999"/>
    <n v="66.688311688311686"/>
    <s v="music"/>
    <x v="11"/>
    <x v="1614"/>
    <d v="2014-08-03T12:00:00"/>
    <s v="FALSE"/>
    <n v="2"/>
    <n v="1"/>
    <n v="1"/>
    <x v="11"/>
    <n v="5135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n v="114.12500000000001"/>
    <n v="67.132352941176464"/>
    <s v="music"/>
    <x v="11"/>
    <x v="1615"/>
    <d v="2011-12-12T21:13:16"/>
    <s v="FALSE"/>
    <n v="2"/>
    <n v="1"/>
    <n v="1"/>
    <x v="6"/>
    <n v="913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n v="104.2"/>
    <n v="66.369426751592357"/>
    <s v="music"/>
    <x v="11"/>
    <x v="1616"/>
    <d v="2012-11-22T17:00:00"/>
    <s v="FALSE"/>
    <n v="2"/>
    <n v="1"/>
    <n v="1"/>
    <x v="3"/>
    <n v="1042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n v="145.85714285714286"/>
    <n v="64.620253164556956"/>
    <s v="music"/>
    <x v="11"/>
    <x v="1617"/>
    <d v="2013-11-01T14:00:00"/>
    <s v="FALSE"/>
    <n v="2"/>
    <n v="1"/>
    <n v="1"/>
    <x v="156"/>
    <n v="1021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n v="105.06666666666666"/>
    <n v="58.370370370370374"/>
    <s v="music"/>
    <x v="11"/>
    <x v="1618"/>
    <d v="2013-03-08T10:42:15"/>
    <s v="FALSE"/>
    <n v="2"/>
    <n v="1"/>
    <n v="1"/>
    <x v="61"/>
    <n v="1576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n v="133.33333333333331"/>
    <n v="86.956521739130437"/>
    <s v="music"/>
    <x v="11"/>
    <x v="1619"/>
    <d v="2014-09-14T23:28:06"/>
    <s v="FALSE"/>
    <n v="2"/>
    <n v="1"/>
    <n v="1"/>
    <x v="61"/>
    <n v="200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n v="112.99999999999999"/>
    <n v="66.470588235294116"/>
    <s v="music"/>
    <x v="11"/>
    <x v="1620"/>
    <d v="2013-02-23T03:09:00"/>
    <s v="FALSE"/>
    <n v="2"/>
    <n v="1"/>
    <n v="1"/>
    <x v="31"/>
    <n v="113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n v="121.2"/>
    <n v="163.78378378378378"/>
    <s v="music"/>
    <x v="11"/>
    <x v="1621"/>
    <d v="2012-05-27T22:59:00"/>
    <s v="FALSE"/>
    <n v="2"/>
    <n v="1"/>
    <n v="1"/>
    <x v="11"/>
    <n v="606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n v="101.72463768115942"/>
    <n v="107.98461538461538"/>
    <s v="music"/>
    <x v="11"/>
    <x v="1622"/>
    <d v="2014-12-17T02:59:00"/>
    <s v="FALSE"/>
    <n v="2"/>
    <n v="1"/>
    <n v="1"/>
    <x v="416"/>
    <n v="7019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n v="101.06666666666666"/>
    <n v="42.111111111111114"/>
    <s v="music"/>
    <x v="11"/>
    <x v="1623"/>
    <d v="2013-08-27T11:31:29"/>
    <s v="FALSE"/>
    <n v="2"/>
    <n v="1"/>
    <n v="1.28"/>
    <x v="405"/>
    <n v="970.2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n v="118"/>
    <n v="47.2"/>
    <s v="music"/>
    <x v="11"/>
    <x v="1624"/>
    <d v="2013-01-09T03:48:55"/>
    <s v="FALSE"/>
    <n v="2"/>
    <n v="1"/>
    <n v="1"/>
    <x v="31"/>
    <n v="118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n v="155.33333333333331"/>
    <n v="112.01923076923077"/>
    <s v="music"/>
    <x v="11"/>
    <x v="1625"/>
    <d v="2012-09-11T11:47:33"/>
    <s v="FALSE"/>
    <n v="2"/>
    <n v="1"/>
    <n v="1"/>
    <x v="63"/>
    <n v="1165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n v="101.18750000000001"/>
    <n v="74.953703703703709"/>
    <s v="music"/>
    <x v="11"/>
    <x v="1626"/>
    <d v="2013-12-01T16:21:07"/>
    <s v="FALSE"/>
    <n v="2"/>
    <n v="1"/>
    <n v="1"/>
    <x v="6"/>
    <n v="809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n v="117"/>
    <n v="61.578947368421055"/>
    <s v="music"/>
    <x v="11"/>
    <x v="1627"/>
    <d v="2012-11-25T23:59:00"/>
    <s v="FALSE"/>
    <n v="2"/>
    <n v="1"/>
    <n v="1"/>
    <x v="18"/>
    <n v="234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n v="100.925"/>
    <n v="45.875"/>
    <s v="music"/>
    <x v="11"/>
    <x v="1628"/>
    <d v="2014-06-17T12:41:22"/>
    <s v="FALSE"/>
    <n v="2"/>
    <n v="1"/>
    <n v="1"/>
    <x v="26"/>
    <n v="403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n v="103.66666666666666"/>
    <n v="75.853658536585371"/>
    <s v="music"/>
    <x v="11"/>
    <x v="1629"/>
    <d v="2014-02-20T15:48:53"/>
    <s v="FALSE"/>
    <n v="2"/>
    <n v="1"/>
    <n v="1"/>
    <x v="32"/>
    <n v="622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n v="265.25"/>
    <n v="84.206349206349202"/>
    <s v="music"/>
    <x v="11"/>
    <x v="1630"/>
    <d v="2012-03-02T01:59:00"/>
    <s v="FALSE"/>
    <n v="2"/>
    <n v="1"/>
    <n v="1"/>
    <x v="26"/>
    <n v="1061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n v="155.91"/>
    <n v="117.22556390977444"/>
    <s v="music"/>
    <x v="11"/>
    <x v="1631"/>
    <d v="2012-10-12T15:37:41"/>
    <s v="FALSE"/>
    <n v="2"/>
    <n v="1"/>
    <n v="1"/>
    <x v="3"/>
    <n v="1559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n v="101.62500000000001"/>
    <n v="86.489361702127653"/>
    <s v="music"/>
    <x v="11"/>
    <x v="1632"/>
    <d v="2011-09-24T03:10:54"/>
    <s v="FALSE"/>
    <n v="2"/>
    <n v="1"/>
    <n v="1"/>
    <x v="26"/>
    <n v="4065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n v="100"/>
    <n v="172.41379310344828"/>
    <s v="music"/>
    <x v="11"/>
    <x v="1633"/>
    <d v="2012-01-16T00:00:00"/>
    <s v="FALSE"/>
    <n v="2"/>
    <n v="1"/>
    <n v="1"/>
    <x v="3"/>
    <n v="100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n v="100.49999999999999"/>
    <n v="62.8125"/>
    <s v="music"/>
    <x v="11"/>
    <x v="1634"/>
    <d v="2011-06-02T00:59:00"/>
    <s v="FALSE"/>
    <n v="2"/>
    <n v="1"/>
    <n v="1"/>
    <x v="18"/>
    <n v="201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n v="125.29999999999998"/>
    <n v="67.729729729729726"/>
    <s v="music"/>
    <x v="11"/>
    <x v="1635"/>
    <d v="2016-07-11T15:51:01"/>
    <s v="FALSE"/>
    <n v="2"/>
    <n v="1"/>
    <n v="1"/>
    <x v="18"/>
    <n v="250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n v="103.55555555555556"/>
    <n v="53.5632183908046"/>
    <s v="music"/>
    <x v="11"/>
    <x v="1636"/>
    <d v="2011-06-11T23:00:00"/>
    <s v="FALSE"/>
    <n v="2"/>
    <n v="1"/>
    <n v="1"/>
    <x v="67"/>
    <n v="466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n v="103.8"/>
    <n v="34.6"/>
    <s v="music"/>
    <x v="11"/>
    <x v="1637"/>
    <d v="2009-12-31T18:39:00"/>
    <s v="FALSE"/>
    <n v="2"/>
    <n v="1"/>
    <n v="1"/>
    <x v="9"/>
    <n v="519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n v="105"/>
    <n v="38.888888888888886"/>
    <s v="music"/>
    <x v="11"/>
    <x v="1638"/>
    <d v="2013-02-28T16:25:00"/>
    <s v="FALSE"/>
    <n v="2"/>
    <n v="1"/>
    <n v="1"/>
    <x v="31"/>
    <n v="105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n v="100"/>
    <n v="94.736842105263165"/>
    <s v="music"/>
    <x v="11"/>
    <x v="1639"/>
    <d v="2012-03-03T10:39:25"/>
    <s v="FALSE"/>
    <n v="2"/>
    <n v="1"/>
    <n v="1"/>
    <x v="48"/>
    <n v="180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n v="169.86"/>
    <n v="39.967058823529413"/>
    <s v="music"/>
    <x v="11"/>
    <x v="1640"/>
    <d v="2010-08-02T20:59:00"/>
    <s v="FALSE"/>
    <n v="2"/>
    <n v="1"/>
    <n v="1"/>
    <x v="53"/>
    <n v="679.4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n v="101.4"/>
    <n v="97.5"/>
    <s v="music"/>
    <x v="27"/>
    <x v="1641"/>
    <d v="2014-12-19T09:19:04"/>
    <s v="FALSE"/>
    <n v="2"/>
    <n v="1"/>
    <n v="1"/>
    <x v="34"/>
    <n v="2535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n v="100"/>
    <n v="42.857142857142854"/>
    <s v="music"/>
    <x v="27"/>
    <x v="1642"/>
    <d v="2011-06-13T19:35:27"/>
    <s v="FALSE"/>
    <n v="2"/>
    <n v="1"/>
    <n v="1"/>
    <x v="46"/>
    <n v="120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n v="124.70000000000002"/>
    <n v="168.51351351351352"/>
    <s v="music"/>
    <x v="27"/>
    <x v="1643"/>
    <d v="2012-09-24T14:46:52"/>
    <s v="FALSE"/>
    <n v="2"/>
    <n v="1"/>
    <n v="1"/>
    <x v="11"/>
    <n v="623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n v="109.5"/>
    <n v="85.546875"/>
    <s v="music"/>
    <x v="27"/>
    <x v="1644"/>
    <d v="2012-11-21T21:26:00"/>
    <s v="FALSE"/>
    <n v="2"/>
    <n v="1"/>
    <n v="1"/>
    <x v="3"/>
    <n v="1095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n v="110.80000000000001"/>
    <n v="554"/>
    <s v="music"/>
    <x v="27"/>
    <x v="1645"/>
    <d v="2013-09-18T09:49:00"/>
    <s v="FALSE"/>
    <n v="2"/>
    <n v="1"/>
    <n v="1"/>
    <x v="11"/>
    <n v="554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n v="110.2"/>
    <n v="26.554216867469879"/>
    <s v="music"/>
    <x v="27"/>
    <x v="1646"/>
    <d v="2014-08-14T13:11:00"/>
    <s v="FALSE"/>
    <n v="2"/>
    <n v="1"/>
    <n v="1.28"/>
    <x v="38"/>
    <n v="2821.1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n v="104.71999999999998"/>
    <n v="113.82608695652173"/>
    <s v="music"/>
    <x v="27"/>
    <x v="1647"/>
    <d v="2012-06-09T04:49:37"/>
    <s v="FALSE"/>
    <n v="2"/>
    <n v="1"/>
    <n v="1"/>
    <x v="11"/>
    <n v="523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n v="125.26086956521738"/>
    <n v="32.011111111111113"/>
    <s v="music"/>
    <x v="27"/>
    <x v="1648"/>
    <d v="2011-03-20T10:54:42"/>
    <s v="FALSE"/>
    <n v="2"/>
    <n v="1"/>
    <n v="1"/>
    <x v="134"/>
    <n v="288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n v="100.58763157894737"/>
    <n v="47.189259259259259"/>
    <s v="music"/>
    <x v="27"/>
    <x v="1649"/>
    <d v="2014-05-23T11:25:55"/>
    <s v="FALSE"/>
    <n v="2"/>
    <n v="1"/>
    <n v="1"/>
    <x v="59"/>
    <n v="3822.3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n v="141.55000000000001"/>
    <n v="88.46875"/>
    <s v="music"/>
    <x v="27"/>
    <x v="1650"/>
    <d v="2013-10-09T05:27:17"/>
    <s v="FALSE"/>
    <n v="2"/>
    <n v="1"/>
    <n v="1"/>
    <x v="18"/>
    <n v="283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n v="100.75"/>
    <n v="100.75"/>
    <s v="music"/>
    <x v="27"/>
    <x v="1651"/>
    <d v="2011-04-26T01:59:00"/>
    <s v="FALSE"/>
    <n v="2"/>
    <n v="1"/>
    <n v="1"/>
    <x v="18"/>
    <n v="201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n v="100.66666666666666"/>
    <n v="64.714285714285708"/>
    <s v="music"/>
    <x v="27"/>
    <x v="1652"/>
    <d v="2013-11-24T07:49:53"/>
    <s v="FALSE"/>
    <n v="2"/>
    <n v="1"/>
    <n v="1"/>
    <x v="67"/>
    <n v="453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n v="174.2304"/>
    <n v="51.854285714285716"/>
    <s v="music"/>
    <x v="27"/>
    <x v="1653"/>
    <d v="2011-04-24T15:01:36"/>
    <s v="FALSE"/>
    <n v="2"/>
    <n v="1"/>
    <n v="1"/>
    <x v="11"/>
    <n v="8711.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n v="119.90909090909089"/>
    <n v="38.794117647058826"/>
    <s v="music"/>
    <x v="27"/>
    <x v="1654"/>
    <d v="2012-04-18T16:22:40"/>
    <s v="FALSE"/>
    <n v="2"/>
    <n v="1"/>
    <n v="1"/>
    <x v="312"/>
    <n v="1319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n v="142.86666666666667"/>
    <n v="44.645833333333336"/>
    <s v="music"/>
    <x v="27"/>
    <x v="1655"/>
    <d v="2012-04-05T13:00:20"/>
    <s v="FALSE"/>
    <n v="2"/>
    <n v="1"/>
    <n v="1"/>
    <x v="61"/>
    <n v="214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n v="100.33493333333334"/>
    <n v="156.77333333333334"/>
    <s v="music"/>
    <x v="27"/>
    <x v="1656"/>
    <d v="2012-12-13T17:17:32"/>
    <s v="FALSE"/>
    <n v="2"/>
    <n v="1"/>
    <n v="1"/>
    <x v="63"/>
    <n v="7525.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n v="104.93380000000001"/>
    <n v="118.70339366515837"/>
    <s v="music"/>
    <x v="27"/>
    <x v="1657"/>
    <d v="2012-05-24T13:46:08"/>
    <s v="FALSE"/>
    <n v="2"/>
    <n v="1"/>
    <n v="1"/>
    <x v="73"/>
    <n v="26233.4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n v="132.23333333333335"/>
    <n v="74.149532710280369"/>
    <s v="music"/>
    <x v="27"/>
    <x v="1658"/>
    <d v="2012-12-18T09:20:00"/>
    <s v="FALSE"/>
    <n v="2"/>
    <n v="1"/>
    <n v="1"/>
    <x v="32"/>
    <n v="793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n v="112.79999999999998"/>
    <n v="12.533333333333333"/>
    <s v="music"/>
    <x v="27"/>
    <x v="1659"/>
    <d v="2013-12-17T07:00:00"/>
    <s v="FALSE"/>
    <n v="2"/>
    <n v="1"/>
    <n v="1.28"/>
    <x v="2"/>
    <n v="721.9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n v="1253.75"/>
    <n v="27.861111111111111"/>
    <s v="music"/>
    <x v="27"/>
    <x v="1660"/>
    <d v="2016-04-30T16:59:00"/>
    <s v="FALSE"/>
    <n v="2"/>
    <n v="1"/>
    <n v="1.1299999999999999"/>
    <x v="417"/>
    <n v="1133.389999999999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n v="102.50632911392405"/>
    <n v="80.178217821782184"/>
    <s v="music"/>
    <x v="27"/>
    <x v="1661"/>
    <d v="2016-01-17T16:00:00"/>
    <s v="FALSE"/>
    <n v="2"/>
    <n v="1"/>
    <n v="1.1299999999999999"/>
    <x v="418"/>
    <n v="9150.7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n v="102.6375"/>
    <n v="132.43548387096774"/>
    <s v="music"/>
    <x v="27"/>
    <x v="1662"/>
    <d v="2011-12-31T00:45:36"/>
    <s v="FALSE"/>
    <n v="2"/>
    <n v="1"/>
    <n v="1"/>
    <x v="6"/>
    <n v="82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n v="108"/>
    <n v="33.75"/>
    <s v="music"/>
    <x v="27"/>
    <x v="1663"/>
    <d v="2015-01-31T19:31:47"/>
    <s v="FALSE"/>
    <n v="2"/>
    <n v="1"/>
    <n v="1"/>
    <x v="31"/>
    <n v="108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n v="122.40879999999999"/>
    <n v="34.384494382022467"/>
    <s v="music"/>
    <x v="27"/>
    <x v="1664"/>
    <d v="2012-03-15T22:59:00"/>
    <s v="FALSE"/>
    <n v="2"/>
    <n v="1"/>
    <n v="1"/>
    <x v="34"/>
    <n v="3060.2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n v="119.45714285714286"/>
    <n v="44.956989247311824"/>
    <s v="music"/>
    <x v="27"/>
    <x v="1665"/>
    <d v="2011-02-21T22:00:00"/>
    <s v="FALSE"/>
    <n v="2"/>
    <n v="1"/>
    <n v="1"/>
    <x v="8"/>
    <n v="418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n v="160.88"/>
    <n v="41.04081632653061"/>
    <s v="music"/>
    <x v="27"/>
    <x v="1666"/>
    <d v="2013-03-28T00:04:33"/>
    <s v="FALSE"/>
    <n v="2"/>
    <n v="1"/>
    <n v="1"/>
    <x v="34"/>
    <n v="4022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n v="126.85294117647059"/>
    <n v="52.597560975609753"/>
    <s v="music"/>
    <x v="27"/>
    <x v="1667"/>
    <d v="2014-03-11T01:59:00"/>
    <s v="FALSE"/>
    <n v="2"/>
    <n v="1"/>
    <n v="1"/>
    <x v="144"/>
    <n v="431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n v="102.6375"/>
    <n v="70.784482758620683"/>
    <s v="music"/>
    <x v="27"/>
    <x v="1668"/>
    <d v="2011-11-27T23:35:39"/>
    <s v="FALSE"/>
    <n v="2"/>
    <n v="1"/>
    <n v="1"/>
    <x v="6"/>
    <n v="82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n v="139.75"/>
    <n v="53.75"/>
    <s v="music"/>
    <x v="27"/>
    <x v="1669"/>
    <d v="2016-05-31T16:14:36"/>
    <s v="FALSE"/>
    <n v="2"/>
    <n v="1"/>
    <n v="1"/>
    <x v="18"/>
    <n v="279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n v="102.60000000000001"/>
    <n v="44.608695652173914"/>
    <s v="music"/>
    <x v="27"/>
    <x v="1670"/>
    <d v="2010-07-04T23:00:00"/>
    <s v="FALSE"/>
    <n v="2"/>
    <n v="1"/>
    <n v="1"/>
    <x v="31"/>
    <n v="1026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n v="100.67349999999999"/>
    <n v="26.148961038961041"/>
    <s v="music"/>
    <x v="27"/>
    <x v="1671"/>
    <d v="2016-08-01T08:03:34"/>
    <s v="FALSE"/>
    <n v="2"/>
    <n v="1"/>
    <n v="1"/>
    <x v="18"/>
    <n v="2013.4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n v="112.94117647058823"/>
    <n v="39.183673469387756"/>
    <s v="music"/>
    <x v="27"/>
    <x v="1672"/>
    <d v="2012-06-04T10:45:30"/>
    <s v="FALSE"/>
    <n v="2"/>
    <n v="1"/>
    <n v="1"/>
    <x v="272"/>
    <n v="192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n v="128.09523809523807"/>
    <n v="45.593220338983052"/>
    <s v="music"/>
    <x v="27"/>
    <x v="1673"/>
    <d v="2015-03-06T16:04:52"/>
    <s v="FALSE"/>
    <n v="2"/>
    <n v="1"/>
    <n v="1"/>
    <x v="286"/>
    <n v="269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n v="201.7"/>
    <n v="89.247787610619469"/>
    <s v="music"/>
    <x v="27"/>
    <x v="1674"/>
    <d v="2016-08-18T01:59:00"/>
    <s v="FALSE"/>
    <n v="2"/>
    <n v="1"/>
    <n v="1"/>
    <x v="11"/>
    <n v="10085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n v="137.416"/>
    <n v="40.416470588235299"/>
    <s v="music"/>
    <x v="27"/>
    <x v="1675"/>
    <d v="2011-10-16T17:03:00"/>
    <s v="FALSE"/>
    <n v="2"/>
    <n v="1"/>
    <n v="1"/>
    <x v="31"/>
    <n v="1374.1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n v="115.33333333333333"/>
    <n v="82.38095238095238"/>
    <s v="music"/>
    <x v="27"/>
    <x v="1676"/>
    <d v="2012-04-20T22:59:00"/>
    <s v="FALSE"/>
    <n v="2"/>
    <n v="1"/>
    <n v="1"/>
    <x v="10"/>
    <n v="346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n v="111.66666666666667"/>
    <n v="159.52380952380952"/>
    <s v="music"/>
    <x v="27"/>
    <x v="1677"/>
    <d v="2016-04-16T00:59:00"/>
    <s v="FALSE"/>
    <n v="2"/>
    <n v="1"/>
    <n v="1.1299999999999999"/>
    <x v="58"/>
    <n v="7570.9999999999991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n v="118.39999999999999"/>
    <n v="36.244897959183675"/>
    <s v="music"/>
    <x v="27"/>
    <x v="1678"/>
    <d v="2014-02-06T15:31:11"/>
    <s v="FALSE"/>
    <n v="2"/>
    <n v="1"/>
    <n v="1"/>
    <x v="61"/>
    <n v="1776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n v="175"/>
    <n v="62.5"/>
    <s v="music"/>
    <x v="27"/>
    <x v="1679"/>
    <d v="2011-07-21T20:39:05"/>
    <s v="FALSE"/>
    <n v="2"/>
    <n v="1"/>
    <n v="1"/>
    <x v="18"/>
    <n v="3500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n v="117.5"/>
    <n v="47"/>
    <s v="music"/>
    <x v="27"/>
    <x v="1680"/>
    <d v="2014-07-12T13:11:07"/>
    <s v="FALSE"/>
    <n v="2"/>
    <n v="1"/>
    <n v="1"/>
    <x v="31"/>
    <n v="1175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n v="101.42212307692309"/>
    <n v="74.575090497737563"/>
    <s v="music"/>
    <x v="28"/>
    <x v="1681"/>
    <d v="2017-03-28T21:00:00"/>
    <s v="FALSE"/>
    <n v="2"/>
    <n v="4"/>
    <n v="1"/>
    <x v="135"/>
    <n v="65924.3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n v="0"/>
    <n v="0"/>
    <s v="music"/>
    <x v="28"/>
    <x v="1682"/>
    <d v="2017-04-13T23:07:40"/>
    <s v="FALSE"/>
    <n v="2"/>
    <n v="4"/>
    <n v="1"/>
    <x v="32"/>
    <n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n v="21.714285714285715"/>
    <n v="76"/>
    <s v="music"/>
    <x v="28"/>
    <x v="1683"/>
    <d v="2017-04-07T13:45:38"/>
    <s v="FALSE"/>
    <n v="2"/>
    <n v="4"/>
    <n v="1.1299999999999999"/>
    <x v="419"/>
    <n v="858.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n v="109.125"/>
    <n v="86.43564356435644"/>
    <s v="music"/>
    <x v="28"/>
    <x v="1684"/>
    <d v="2017-03-17T13:34:01"/>
    <s v="FALSE"/>
    <n v="2"/>
    <n v="4"/>
    <n v="1"/>
    <x v="6"/>
    <n v="873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n v="102.85714285714285"/>
    <n v="24"/>
    <s v="music"/>
    <x v="28"/>
    <x v="1685"/>
    <d v="2017-03-24T00:00:23"/>
    <s v="FALSE"/>
    <n v="2"/>
    <n v="4"/>
    <n v="1"/>
    <x v="20"/>
    <n v="36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n v="0.36"/>
    <n v="18"/>
    <s v="music"/>
    <x v="28"/>
    <x v="1686"/>
    <d v="2017-04-27T14:15:19"/>
    <s v="FALSE"/>
    <n v="2"/>
    <n v="4"/>
    <n v="0.76"/>
    <x v="59"/>
    <n v="13.6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n v="31.25"/>
    <n v="80.128205128205124"/>
    <s v="music"/>
    <x v="28"/>
    <x v="1687"/>
    <d v="2017-04-10T15:15:00"/>
    <s v="FALSE"/>
    <n v="2"/>
    <n v="4"/>
    <n v="1"/>
    <x v="3"/>
    <n v="3125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n v="44.3"/>
    <n v="253.14285714285714"/>
    <s v="music"/>
    <x v="28"/>
    <x v="1688"/>
    <d v="2017-04-09T06:49:54"/>
    <s v="FALSE"/>
    <n v="2"/>
    <n v="4"/>
    <n v="1"/>
    <x v="26"/>
    <n v="1772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n v="100"/>
    <n v="171.42857142857142"/>
    <s v="music"/>
    <x v="28"/>
    <x v="1689"/>
    <d v="2017-03-16T16:37:10"/>
    <s v="FALSE"/>
    <n v="2"/>
    <n v="4"/>
    <n v="1"/>
    <x v="392"/>
    <n v="240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n v="25.4"/>
    <n v="57.727272727272727"/>
    <s v="music"/>
    <x v="28"/>
    <x v="1690"/>
    <d v="2017-04-06T04:20:42"/>
    <s v="FALSE"/>
    <n v="2"/>
    <n v="4"/>
    <n v="1"/>
    <x v="34"/>
    <n v="635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n v="33.473333333333329"/>
    <n v="264.26315789473682"/>
    <s v="music"/>
    <x v="28"/>
    <x v="1691"/>
    <d v="2017-04-02T20:00:00"/>
    <s v="FALSE"/>
    <n v="2"/>
    <n v="4"/>
    <n v="1"/>
    <x v="12"/>
    <n v="10042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n v="47.8"/>
    <n v="159.33333333333334"/>
    <s v="music"/>
    <x v="28"/>
    <x v="1692"/>
    <d v="2017-03-26T18:59:00"/>
    <s v="FALSE"/>
    <n v="2"/>
    <n v="4"/>
    <n v="1"/>
    <x v="11"/>
    <n v="239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n v="9.3333333333333339"/>
    <n v="35"/>
    <s v="music"/>
    <x v="28"/>
    <x v="1693"/>
    <d v="2017-04-09T15:00:00"/>
    <s v="FALSE"/>
    <n v="2"/>
    <n v="4"/>
    <n v="1.28"/>
    <x v="25"/>
    <n v="358.4000000000000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n v="0.05"/>
    <n v="5"/>
    <s v="music"/>
    <x v="28"/>
    <x v="1694"/>
    <d v="2017-03-26T23:36:00"/>
    <s v="FALSE"/>
    <n v="2"/>
    <n v="4"/>
    <n v="1"/>
    <x v="3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n v="11.708333333333334"/>
    <n v="61.086956521739133"/>
    <s v="music"/>
    <x v="28"/>
    <x v="1695"/>
    <d v="2017-04-09T20:00:00"/>
    <s v="FALSE"/>
    <n v="2"/>
    <n v="4"/>
    <n v="1"/>
    <x v="15"/>
    <n v="140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n v="0"/>
    <n v="0"/>
    <s v="music"/>
    <x v="28"/>
    <x v="1696"/>
    <d v="2017-03-31T19:40:11"/>
    <s v="FALSE"/>
    <n v="2"/>
    <n v="4"/>
    <n v="1"/>
    <x v="294"/>
    <n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n v="20.208000000000002"/>
    <n v="114.81818181818181"/>
    <s v="music"/>
    <x v="28"/>
    <x v="1697"/>
    <d v="2017-04-09T18:47:28"/>
    <s v="FALSE"/>
    <n v="2"/>
    <n v="4"/>
    <n v="1"/>
    <x v="115"/>
    <n v="25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n v="0"/>
    <n v="0"/>
    <s v="music"/>
    <x v="28"/>
    <x v="1698"/>
    <d v="2017-03-25T22:33:00"/>
    <s v="FALSE"/>
    <n v="2"/>
    <n v="4"/>
    <n v="1"/>
    <x v="335"/>
    <n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n v="4.2311459353574925"/>
    <n v="54"/>
    <s v="music"/>
    <x v="28"/>
    <x v="1699"/>
    <d v="2017-04-11T15:44:05"/>
    <s v="FALSE"/>
    <n v="2"/>
    <n v="4"/>
    <n v="1"/>
    <x v="420"/>
    <n v="216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n v="26.06"/>
    <n v="65.974683544303801"/>
    <s v="music"/>
    <x v="28"/>
    <x v="1700"/>
    <d v="2017-03-31T23:00:00"/>
    <s v="FALSE"/>
    <n v="2"/>
    <n v="4"/>
    <n v="1"/>
    <x v="44"/>
    <n v="5212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n v="0.19801980198019803"/>
    <n v="5"/>
    <s v="music"/>
    <x v="28"/>
    <x v="1701"/>
    <d v="2015-01-15T10:56:45"/>
    <s v="FALSE"/>
    <n v="2"/>
    <n v="2"/>
    <n v="1"/>
    <x v="421"/>
    <n v="1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n v="6.0606060606060606E-3"/>
    <n v="1"/>
    <s v="music"/>
    <x v="28"/>
    <x v="1702"/>
    <d v="2015-03-30T14:52:30"/>
    <s v="FALSE"/>
    <n v="2"/>
    <n v="2"/>
    <n v="1"/>
    <x v="422"/>
    <n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n v="1.02"/>
    <n v="25.5"/>
    <s v="music"/>
    <x v="28"/>
    <x v="1703"/>
    <d v="2015-08-31T01:45:37"/>
    <s v="FALSE"/>
    <n v="2"/>
    <n v="2"/>
    <n v="1"/>
    <x v="11"/>
    <n v="51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n v="65.100000000000009"/>
    <n v="118.36363636363636"/>
    <s v="music"/>
    <x v="28"/>
    <x v="1704"/>
    <d v="2015-02-15T22:21:13"/>
    <s v="FALSE"/>
    <n v="2"/>
    <n v="2"/>
    <n v="1"/>
    <x v="18"/>
    <n v="1302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n v="0"/>
    <n v="0"/>
    <s v="music"/>
    <x v="28"/>
    <x v="1705"/>
    <d v="2015-09-09T11:00:00"/>
    <s v="FALSE"/>
    <n v="2"/>
    <n v="2"/>
    <n v="1"/>
    <x v="18"/>
    <n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n v="0"/>
    <n v="0"/>
    <s v="music"/>
    <x v="28"/>
    <x v="1706"/>
    <d v="2015-08-23T02:21:12"/>
    <s v="FALSE"/>
    <n v="2"/>
    <n v="2"/>
    <n v="1.1299999999999999"/>
    <x v="423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n v="9.74"/>
    <n v="54.111111111111114"/>
    <s v="music"/>
    <x v="28"/>
    <x v="1707"/>
    <d v="2016-03-28T11:18:15"/>
    <s v="FALSE"/>
    <n v="2"/>
    <n v="2"/>
    <n v="1"/>
    <x v="11"/>
    <n v="48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n v="0"/>
    <n v="0"/>
    <s v="music"/>
    <x v="28"/>
    <x v="1708"/>
    <d v="2016-05-01T15:48:26"/>
    <s v="FALSE"/>
    <n v="2"/>
    <n v="2"/>
    <n v="1"/>
    <x v="156"/>
    <n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n v="4.8571428571428568"/>
    <n v="21.25"/>
    <s v="music"/>
    <x v="28"/>
    <x v="1709"/>
    <d v="2014-08-31T14:39:00"/>
    <s v="FALSE"/>
    <n v="2"/>
    <n v="2"/>
    <n v="1"/>
    <x v="412"/>
    <n v="85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n v="0.67999999999999994"/>
    <n v="34"/>
    <s v="music"/>
    <x v="28"/>
    <x v="1710"/>
    <d v="2016-01-18T08:00:00"/>
    <s v="FALSE"/>
    <n v="2"/>
    <n v="2"/>
    <n v="1.1299999999999999"/>
    <x v="223"/>
    <n v="38.41999999999999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n v="10.5"/>
    <n v="525"/>
    <s v="music"/>
    <x v="28"/>
    <x v="1711"/>
    <d v="2014-09-01T10:30:34"/>
    <s v="FALSE"/>
    <n v="2"/>
    <n v="2"/>
    <n v="1"/>
    <x v="3"/>
    <n v="105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n v="0"/>
    <n v="0"/>
    <s v="music"/>
    <x v="28"/>
    <x v="1712"/>
    <d v="2015-06-30T16:55:53"/>
    <s v="FALSE"/>
    <n v="2"/>
    <n v="2"/>
    <n v="1"/>
    <x v="11"/>
    <n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n v="1.6666666666666667"/>
    <n v="50"/>
    <s v="music"/>
    <x v="28"/>
    <x v="1713"/>
    <d v="2014-10-05T14:13:32"/>
    <s v="FALSE"/>
    <n v="2"/>
    <n v="2"/>
    <n v="1"/>
    <x v="10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n v="7.8680000000000003"/>
    <n v="115.70588235294117"/>
    <s v="music"/>
    <x v="28"/>
    <x v="1714"/>
    <d v="2015-05-01T17:02:41"/>
    <s v="FALSE"/>
    <n v="2"/>
    <n v="2"/>
    <n v="1"/>
    <x v="73"/>
    <n v="1967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n v="0.22"/>
    <n v="5.5"/>
    <s v="music"/>
    <x v="28"/>
    <x v="1715"/>
    <d v="2015-03-30T22:22:00"/>
    <s v="FALSE"/>
    <n v="2"/>
    <n v="2"/>
    <n v="1"/>
    <x v="11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n v="7.5"/>
    <n v="50"/>
    <s v="music"/>
    <x v="28"/>
    <x v="1716"/>
    <d v="2016-12-09T09:51:39"/>
    <s v="FALSE"/>
    <n v="2"/>
    <n v="2"/>
    <n v="1"/>
    <x v="18"/>
    <n v="15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n v="42.725880551301685"/>
    <n v="34.024390243902438"/>
    <s v="music"/>
    <x v="28"/>
    <x v="1717"/>
    <d v="2016-04-20T23:00:00"/>
    <s v="FALSE"/>
    <n v="2"/>
    <n v="2"/>
    <n v="1"/>
    <x v="424"/>
    <n v="1395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x v="28"/>
    <n v="0.2142857142857143"/>
    <n v="37.5"/>
    <s v="music"/>
    <x v="28"/>
    <x v="1718"/>
    <d v="2016-05-13T23:59:00"/>
    <s v="FALSE"/>
    <n v="2"/>
    <n v="2"/>
    <n v="1"/>
    <x v="21"/>
    <n v="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n v="0.87500000000000011"/>
    <n v="11.666666666666666"/>
    <s v="music"/>
    <x v="28"/>
    <x v="1719"/>
    <d v="2014-09-17T07:49:51"/>
    <s v="FALSE"/>
    <n v="2"/>
    <n v="2"/>
    <n v="1"/>
    <x v="26"/>
    <n v="35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n v="5.625"/>
    <n v="28.125"/>
    <s v="music"/>
    <x v="28"/>
    <x v="1720"/>
    <d v="2014-11-09T14:47:51"/>
    <s v="FALSE"/>
    <n v="2"/>
    <n v="2"/>
    <n v="1"/>
    <x v="26"/>
    <n v="225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n v="0"/>
    <n v="0"/>
    <s v="music"/>
    <x v="28"/>
    <x v="1721"/>
    <d v="2015-12-11T06:04:23"/>
    <s v="FALSE"/>
    <n v="2"/>
    <n v="2"/>
    <n v="1"/>
    <x v="11"/>
    <n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n v="3.4722222222222224E-2"/>
    <n v="1"/>
    <s v="music"/>
    <x v="28"/>
    <x v="1722"/>
    <d v="2016-04-02T19:10:00"/>
    <s v="FALSE"/>
    <n v="2"/>
    <n v="2"/>
    <n v="1"/>
    <x v="425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n v="6.5"/>
    <n v="216.66666666666666"/>
    <s v="music"/>
    <x v="28"/>
    <x v="1723"/>
    <d v="2015-07-01T01:00:00"/>
    <s v="FALSE"/>
    <n v="2"/>
    <n v="2"/>
    <n v="1"/>
    <x v="3"/>
    <n v="65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n v="0.58333333333333337"/>
    <n v="8.75"/>
    <s v="music"/>
    <x v="28"/>
    <x v="1724"/>
    <d v="2014-10-30T17:22:42"/>
    <s v="FALSE"/>
    <n v="2"/>
    <n v="2"/>
    <n v="1"/>
    <x v="32"/>
    <n v="3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n v="10.181818181818182"/>
    <n v="62.222222222222221"/>
    <s v="music"/>
    <x v="28"/>
    <x v="1725"/>
    <d v="2014-08-24T18:14:09"/>
    <s v="FALSE"/>
    <n v="2"/>
    <n v="2"/>
    <n v="1"/>
    <x v="138"/>
    <n v="56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n v="33.784615384615385"/>
    <n v="137.25"/>
    <s v="music"/>
    <x v="28"/>
    <x v="1726"/>
    <d v="2014-06-27T17:04:24"/>
    <s v="FALSE"/>
    <n v="2"/>
    <n v="2"/>
    <n v="1"/>
    <x v="158"/>
    <n v="219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n v="3.3333333333333333E-2"/>
    <n v="1"/>
    <s v="music"/>
    <x v="28"/>
    <x v="1727"/>
    <d v="2015-04-05T06:00:00"/>
    <s v="FALSE"/>
    <n v="2"/>
    <n v="2"/>
    <n v="1.28"/>
    <x v="25"/>
    <n v="1.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n v="68.400000000000006"/>
    <n v="122.14285714285714"/>
    <s v="music"/>
    <x v="28"/>
    <x v="1728"/>
    <d v="2015-10-21T10:01:14"/>
    <s v="FALSE"/>
    <n v="2"/>
    <n v="2"/>
    <n v="1"/>
    <x v="23"/>
    <n v="85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n v="0"/>
    <n v="0"/>
    <s v="music"/>
    <x v="28"/>
    <x v="1729"/>
    <d v="2016-06-09T20:15:06"/>
    <s v="FALSE"/>
    <n v="2"/>
    <n v="2"/>
    <n v="1"/>
    <x v="3"/>
    <n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n v="0"/>
    <n v="0"/>
    <s v="music"/>
    <x v="28"/>
    <x v="1730"/>
    <d v="2015-10-24T21:06:23"/>
    <s v="FALSE"/>
    <n v="2"/>
    <n v="2"/>
    <n v="1"/>
    <x v="10"/>
    <n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n v="0"/>
    <n v="0"/>
    <s v="music"/>
    <x v="28"/>
    <x v="1731"/>
    <d v="2015-06-11T10:00:00"/>
    <s v="FALSE"/>
    <n v="2"/>
    <n v="2"/>
    <n v="1"/>
    <x v="31"/>
    <n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n v="0"/>
    <n v="0"/>
    <s v="music"/>
    <x v="28"/>
    <x v="1732"/>
    <d v="2016-01-16T00:00:00"/>
    <s v="FALSE"/>
    <n v="2"/>
    <n v="2"/>
    <n v="1"/>
    <x v="26"/>
    <n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n v="0"/>
    <n v="0"/>
    <s v="music"/>
    <x v="28"/>
    <x v="1733"/>
    <d v="2016-09-13T16:30:00"/>
    <s v="FALSE"/>
    <n v="2"/>
    <n v="2"/>
    <n v="1"/>
    <x v="3"/>
    <n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n v="2.2222222222222223E-2"/>
    <n v="1"/>
    <s v="music"/>
    <x v="28"/>
    <x v="1734"/>
    <d v="2015-05-07T19:52:36"/>
    <s v="FALSE"/>
    <n v="2"/>
    <n v="2"/>
    <n v="1"/>
    <x v="67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n v="11"/>
    <n v="55"/>
    <s v="music"/>
    <x v="28"/>
    <x v="1735"/>
    <d v="2016-08-07T14:32:25"/>
    <s v="FALSE"/>
    <n v="2"/>
    <n v="2"/>
    <n v="1"/>
    <x v="31"/>
    <n v="11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n v="0.73333333333333328"/>
    <n v="22"/>
    <s v="music"/>
    <x v="28"/>
    <x v="1736"/>
    <d v="2015-11-08T16:40:33"/>
    <s v="FALSE"/>
    <n v="2"/>
    <n v="2"/>
    <n v="1"/>
    <x v="10"/>
    <n v="2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n v="21.25"/>
    <n v="56.666666666666664"/>
    <s v="music"/>
    <x v="28"/>
    <x v="1737"/>
    <d v="2015-07-20T17:46:32"/>
    <s v="FALSE"/>
    <n v="2"/>
    <n v="2"/>
    <n v="1"/>
    <x v="26"/>
    <n v="85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n v="0.4"/>
    <n v="20"/>
    <s v="music"/>
    <x v="28"/>
    <x v="1738"/>
    <d v="2014-10-02T15:59:02"/>
    <s v="FALSE"/>
    <n v="2"/>
    <n v="2"/>
    <n v="1"/>
    <x v="11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n v="0.1"/>
    <n v="1"/>
    <s v="music"/>
    <x v="28"/>
    <x v="1739"/>
    <d v="2016-05-04T14:58:52"/>
    <s v="FALSE"/>
    <n v="2"/>
    <n v="2"/>
    <n v="1"/>
    <x v="31"/>
    <n v="1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n v="0"/>
    <n v="0"/>
    <s v="music"/>
    <x v="28"/>
    <x v="1740"/>
    <d v="2015-07-16T14:37:02"/>
    <s v="FALSE"/>
    <n v="2"/>
    <n v="2"/>
    <n v="1"/>
    <x v="10"/>
    <n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n v="110.83333333333334"/>
    <n v="25.576923076923077"/>
    <s v="photography"/>
    <x v="20"/>
    <x v="1741"/>
    <d v="2015-06-10T10:04:31"/>
    <s v="FALSE"/>
    <n v="2"/>
    <n v="1"/>
    <n v="1.28"/>
    <x v="100"/>
    <n v="1702.4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n v="108.74999999999999"/>
    <n v="63.970588235294116"/>
    <s v="photography"/>
    <x v="20"/>
    <x v="1742"/>
    <d v="2017-01-07T16:00:00"/>
    <s v="FALSE"/>
    <n v="2"/>
    <n v="1"/>
    <n v="1"/>
    <x v="18"/>
    <n v="2175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n v="100.41666666666667"/>
    <n v="89.925373134328353"/>
    <s v="photography"/>
    <x v="20"/>
    <x v="1743"/>
    <d v="2016-08-26T22:59:00"/>
    <s v="FALSE"/>
    <n v="2"/>
    <n v="1"/>
    <n v="1"/>
    <x v="32"/>
    <n v="6025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n v="118.45454545454545"/>
    <n v="93.071428571428569"/>
    <s v="photography"/>
    <x v="20"/>
    <x v="1744"/>
    <d v="2015-03-08T08:31:17"/>
    <s v="FALSE"/>
    <n v="2"/>
    <n v="1"/>
    <n v="1.28"/>
    <x v="426"/>
    <n v="8339.200000000000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n v="114.01428571428571"/>
    <n v="89.674157303370791"/>
    <s v="photography"/>
    <x v="20"/>
    <x v="1745"/>
    <d v="2016-12-21T21:00:00"/>
    <s v="FALSE"/>
    <n v="2"/>
    <n v="1"/>
    <n v="1"/>
    <x v="156"/>
    <n v="798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n v="148.10000000000002"/>
    <n v="207.61682242990653"/>
    <s v="photography"/>
    <x v="20"/>
    <x v="1746"/>
    <d v="2016-11-23T21:00:00"/>
    <s v="FALSE"/>
    <n v="2"/>
    <n v="1"/>
    <n v="1"/>
    <x v="43"/>
    <n v="2221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n v="104.95555555555556"/>
    <n v="59.408805031446541"/>
    <s v="photography"/>
    <x v="20"/>
    <x v="1747"/>
    <d v="2015-11-13T10:00:00"/>
    <s v="FALSE"/>
    <n v="2"/>
    <n v="1"/>
    <n v="1.28"/>
    <x v="219"/>
    <n v="12090.88000000000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n v="129.94800000000001"/>
    <n v="358.97237569060775"/>
    <s v="photography"/>
    <x v="20"/>
    <x v="1748"/>
    <d v="2015-09-02T17:49:03"/>
    <s v="FALSE"/>
    <n v="2"/>
    <n v="1"/>
    <n v="0.76"/>
    <x v="157"/>
    <n v="49380.24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n v="123.48756218905473"/>
    <n v="94.736641221374043"/>
    <s v="photography"/>
    <x v="20"/>
    <x v="1749"/>
    <d v="2017-03-01T14:00:00"/>
    <s v="FALSE"/>
    <n v="2"/>
    <n v="1"/>
    <n v="1.1299999999999999"/>
    <x v="427"/>
    <n v="14023.86499999999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n v="201.62"/>
    <n v="80.647999999999996"/>
    <s v="photography"/>
    <x v="20"/>
    <x v="1750"/>
    <d v="2016-04-19T15:05:04"/>
    <s v="FALSE"/>
    <n v="2"/>
    <n v="1"/>
    <n v="1"/>
    <x v="11"/>
    <n v="10081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n v="102.89999999999999"/>
    <n v="168.68852459016392"/>
    <s v="photography"/>
    <x v="20"/>
    <x v="1751"/>
    <d v="2015-03-19T12:45:23"/>
    <s v="FALSE"/>
    <n v="2"/>
    <n v="1"/>
    <n v="1"/>
    <x v="3"/>
    <n v="1029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n v="260.16666666666663"/>
    <n v="34.68888888888889"/>
    <s v="photography"/>
    <x v="20"/>
    <x v="1752"/>
    <d v="2016-10-14T01:04:42"/>
    <s v="FALSE"/>
    <n v="2"/>
    <n v="1"/>
    <n v="1.28"/>
    <x v="100"/>
    <n v="3996.1600000000003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n v="108"/>
    <n v="462.85714285714283"/>
    <s v="photography"/>
    <x v="20"/>
    <x v="1753"/>
    <d v="2016-03-21T11:59:28"/>
    <s v="FALSE"/>
    <n v="2"/>
    <n v="1"/>
    <n v="0.15"/>
    <x v="403"/>
    <n v="243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n v="110.52941176470587"/>
    <n v="104.38888888888889"/>
    <s v="photography"/>
    <x v="20"/>
    <x v="1754"/>
    <d v="2015-04-03T15:02:33"/>
    <s v="FALSE"/>
    <n v="2"/>
    <n v="1"/>
    <n v="0.76"/>
    <x v="258"/>
    <n v="7140.2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n v="120"/>
    <n v="7.5"/>
    <s v="photography"/>
    <x v="20"/>
    <x v="1755"/>
    <d v="2015-10-05T13:56:01"/>
    <s v="FALSE"/>
    <n v="2"/>
    <n v="1"/>
    <n v="1"/>
    <x v="373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n v="102.82909090909091"/>
    <n v="47.13"/>
    <s v="photography"/>
    <x v="20"/>
    <x v="1756"/>
    <d v="2016-08-28T23:01:09"/>
    <s v="FALSE"/>
    <n v="2"/>
    <n v="1"/>
    <n v="1"/>
    <x v="138"/>
    <n v="5655.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n v="115.99999999999999"/>
    <n v="414.28571428571428"/>
    <s v="photography"/>
    <x v="20"/>
    <x v="1757"/>
    <d v="2017-01-28T14:29:00"/>
    <s v="FALSE"/>
    <n v="2"/>
    <n v="1"/>
    <n v="1"/>
    <x v="11"/>
    <n v="58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n v="114.7"/>
    <n v="42.481481481481481"/>
    <s v="photography"/>
    <x v="20"/>
    <x v="1758"/>
    <d v="2016-07-14T17:56:32"/>
    <s v="FALSE"/>
    <n v="2"/>
    <n v="1"/>
    <n v="1"/>
    <x v="31"/>
    <n v="114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n v="106.60000000000001"/>
    <n v="108.77551020408163"/>
    <s v="photography"/>
    <x v="20"/>
    <x v="1759"/>
    <d v="2015-03-25T13:53:49"/>
    <s v="FALSE"/>
    <n v="2"/>
    <n v="1"/>
    <n v="1"/>
    <x v="11"/>
    <n v="533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n v="165.44"/>
    <n v="81.098039215686271"/>
    <s v="photography"/>
    <x v="20"/>
    <x v="1760"/>
    <d v="2016-02-25T11:08:33"/>
    <s v="FALSE"/>
    <n v="2"/>
    <n v="1"/>
    <n v="1"/>
    <x v="11"/>
    <n v="827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n v="155"/>
    <n v="51.666666666666664"/>
    <s v="photography"/>
    <x v="20"/>
    <x v="1761"/>
    <d v="2015-09-12T08:37:40"/>
    <s v="FALSE"/>
    <n v="2"/>
    <n v="1"/>
    <n v="1.28"/>
    <x v="339"/>
    <n v="198.4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n v="885"/>
    <n v="35.4"/>
    <s v="photography"/>
    <x v="20"/>
    <x v="1762"/>
    <d v="2016-03-11T18:34:05"/>
    <s v="FALSE"/>
    <n v="2"/>
    <n v="1"/>
    <n v="1"/>
    <x v="428"/>
    <n v="88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n v="101.90833333333333"/>
    <n v="103.63559322033899"/>
    <s v="photography"/>
    <x v="20"/>
    <x v="1763"/>
    <d v="2016-10-23T15:50:40"/>
    <s v="FALSE"/>
    <n v="2"/>
    <n v="1"/>
    <n v="1"/>
    <x v="15"/>
    <n v="12229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n v="19.600000000000001"/>
    <n v="55.282051282051285"/>
    <s v="photography"/>
    <x v="20"/>
    <x v="1764"/>
    <d v="2014-08-03T06:39:39"/>
    <s v="TRUE"/>
    <n v="1"/>
    <n v="2"/>
    <n v="1.28"/>
    <x v="429"/>
    <n v="2759.6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n v="59.467839999999995"/>
    <n v="72.16970873786407"/>
    <s v="photography"/>
    <x v="20"/>
    <x v="1765"/>
    <d v="2014-08-13T18:31:52"/>
    <s v="TRUE"/>
    <n v="1"/>
    <n v="2"/>
    <n v="1"/>
    <x v="115"/>
    <n v="7433.48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n v="0"/>
    <n v="0"/>
    <s v="photography"/>
    <x v="20"/>
    <x v="1766"/>
    <d v="2014-08-25T15:38:08"/>
    <s v="TRUE"/>
    <n v="1"/>
    <n v="2"/>
    <n v="0.72"/>
    <x v="430"/>
    <m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n v="45.72"/>
    <n v="58.615384615384613"/>
    <s v="photography"/>
    <x v="20"/>
    <x v="1767"/>
    <d v="2014-08-03T10:48:04"/>
    <s v="TRUE"/>
    <n v="1"/>
    <n v="2"/>
    <n v="1"/>
    <x v="11"/>
    <n v="228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n v="3.74"/>
    <n v="12.466666666666667"/>
    <s v="photography"/>
    <x v="20"/>
    <x v="1768"/>
    <d v="2014-09-27T08:27:24"/>
    <s v="TRUE"/>
    <n v="1"/>
    <n v="2"/>
    <n v="1"/>
    <x v="11"/>
    <n v="18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n v="2.7025000000000001"/>
    <n v="49.136363636363633"/>
    <s v="photography"/>
    <x v="20"/>
    <x v="1769"/>
    <d v="2015-01-13T14:39:19"/>
    <s v="TRUE"/>
    <n v="1"/>
    <n v="2"/>
    <n v="1"/>
    <x v="141"/>
    <n v="108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n v="56.51428571428572"/>
    <n v="150.5"/>
    <s v="photography"/>
    <x v="20"/>
    <x v="1770"/>
    <d v="2014-10-14T13:43:14"/>
    <s v="TRUE"/>
    <n v="1"/>
    <n v="2"/>
    <n v="1"/>
    <x v="193"/>
    <n v="13846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n v="21.30952380952381"/>
    <n v="35.799999999999997"/>
    <s v="photography"/>
    <x v="20"/>
    <x v="1771"/>
    <d v="2014-10-23T18:30:40"/>
    <s v="TRUE"/>
    <n v="1"/>
    <n v="2"/>
    <n v="1.28"/>
    <x v="431"/>
    <n v="1145.600000000000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n v="15.6"/>
    <n v="45.157894736842103"/>
    <s v="photography"/>
    <x v="20"/>
    <x v="1772"/>
    <d v="2014-07-06T12:13:56"/>
    <s v="TRUE"/>
    <n v="1"/>
    <n v="2"/>
    <n v="1.28"/>
    <x v="426"/>
    <n v="1098.2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n v="6.2566666666666677"/>
    <n v="98.78947368421052"/>
    <s v="photography"/>
    <x v="20"/>
    <x v="1773"/>
    <d v="2015-01-19T13:14:58"/>
    <s v="TRUE"/>
    <n v="1"/>
    <n v="2"/>
    <n v="1"/>
    <x v="12"/>
    <n v="1877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n v="45.92"/>
    <n v="88.307692307692307"/>
    <s v="photography"/>
    <x v="20"/>
    <x v="1774"/>
    <d v="2014-11-29T09:59:00"/>
    <s v="TRUE"/>
    <n v="1"/>
    <n v="2"/>
    <n v="1"/>
    <x v="34"/>
    <n v="114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n v="65.101538461538468"/>
    <n v="170.62903225806451"/>
    <s v="photography"/>
    <x v="20"/>
    <x v="1775"/>
    <d v="2014-10-24T18:26:00"/>
    <s v="TRUE"/>
    <n v="1"/>
    <n v="2"/>
    <n v="1"/>
    <x v="432"/>
    <n v="2115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n v="6.7"/>
    <n v="83.75"/>
    <s v="photography"/>
    <x v="20"/>
    <x v="1776"/>
    <d v="2014-10-29T17:57:51"/>
    <s v="TRUE"/>
    <n v="1"/>
    <n v="2"/>
    <n v="1.28"/>
    <x v="194"/>
    <n v="428.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n v="13.5625"/>
    <n v="65.099999999999994"/>
    <s v="photography"/>
    <x v="20"/>
    <x v="1777"/>
    <d v="2015-02-20T03:34:13"/>
    <s v="TRUE"/>
    <n v="1"/>
    <n v="2"/>
    <n v="1.1299999999999999"/>
    <x v="433"/>
    <n v="735.6299999999998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n v="1.9900000000000002"/>
    <n v="66.333333333333329"/>
    <s v="photography"/>
    <x v="20"/>
    <x v="1778"/>
    <d v="2015-03-27T14:43:15"/>
    <s v="TRUE"/>
    <n v="1"/>
    <n v="2"/>
    <n v="1"/>
    <x v="83"/>
    <n v="99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n v="36.236363636363642"/>
    <n v="104.89473684210526"/>
    <s v="photography"/>
    <x v="20"/>
    <x v="1779"/>
    <d v="2016-09-02T11:36:20"/>
    <s v="TRUE"/>
    <n v="1"/>
    <n v="2"/>
    <n v="1"/>
    <x v="40"/>
    <n v="398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n v="39.743333333333339"/>
    <n v="78.440789473684205"/>
    <s v="photography"/>
    <x v="20"/>
    <x v="1780"/>
    <d v="2016-07-02T09:25:10"/>
    <s v="TRUE"/>
    <n v="1"/>
    <n v="2"/>
    <n v="1"/>
    <x v="12"/>
    <n v="11923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n v="25.763636363636365"/>
    <n v="59.041666666666664"/>
    <s v="photography"/>
    <x v="20"/>
    <x v="1781"/>
    <d v="2016-09-15T09:49:05"/>
    <s v="TRUE"/>
    <n v="1"/>
    <n v="2"/>
    <n v="1"/>
    <x v="138"/>
    <n v="1417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n v="15.491428571428573"/>
    <n v="71.34210526315789"/>
    <s v="photography"/>
    <x v="20"/>
    <x v="1782"/>
    <d v="2016-02-21T08:48:09"/>
    <s v="TRUE"/>
    <n v="1"/>
    <n v="2"/>
    <n v="1"/>
    <x v="21"/>
    <n v="542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n v="23.692499999999999"/>
    <n v="51.227027027027027"/>
    <s v="photography"/>
    <x v="20"/>
    <x v="1783"/>
    <d v="2015-05-21T17:47:58"/>
    <s v="TRUE"/>
    <n v="1"/>
    <n v="2"/>
    <n v="1"/>
    <x v="141"/>
    <n v="947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n v="39.76"/>
    <n v="60.242424242424242"/>
    <s v="photography"/>
    <x v="20"/>
    <x v="1784"/>
    <d v="2015-01-30T22:25:00"/>
    <s v="TRUE"/>
    <n v="1"/>
    <n v="2"/>
    <n v="1"/>
    <x v="11"/>
    <n v="198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n v="20.220833333333331"/>
    <n v="44.935185185185183"/>
    <s v="photography"/>
    <x v="20"/>
    <x v="1785"/>
    <d v="2014-10-15T19:00:00"/>
    <s v="TRUE"/>
    <n v="1"/>
    <n v="2"/>
    <n v="1"/>
    <x v="130"/>
    <n v="485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n v="47.631578947368418"/>
    <n v="31.206896551724139"/>
    <s v="photography"/>
    <x v="20"/>
    <x v="1786"/>
    <d v="2014-12-15T08:12:57"/>
    <s v="TRUE"/>
    <n v="1"/>
    <n v="2"/>
    <n v="1.1299999999999999"/>
    <x v="434"/>
    <n v="1022.6499999999999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n v="15.329999999999998"/>
    <n v="63.875"/>
    <s v="photography"/>
    <x v="20"/>
    <x v="1787"/>
    <d v="2015-04-04T09:43:57"/>
    <s v="TRUE"/>
    <n v="1"/>
    <n v="2"/>
    <n v="1"/>
    <x v="3"/>
    <n v="1533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n v="1.3818181818181818"/>
    <n v="19"/>
    <s v="photography"/>
    <x v="20"/>
    <x v="1788"/>
    <d v="2014-10-31T17:45:42"/>
    <s v="TRUE"/>
    <n v="1"/>
    <n v="2"/>
    <n v="1.28"/>
    <x v="426"/>
    <n v="97.2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n v="0.5"/>
    <n v="10"/>
    <s v="photography"/>
    <x v="20"/>
    <x v="1789"/>
    <d v="2015-01-12T01:00:03"/>
    <s v="TRUE"/>
    <n v="1"/>
    <n v="2"/>
    <n v="1"/>
    <x v="6"/>
    <n v="4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n v="4.957575757575758"/>
    <n v="109.06666666666666"/>
    <s v="photography"/>
    <x v="20"/>
    <x v="1790"/>
    <d v="2015-02-05T11:11:18"/>
    <s v="TRUE"/>
    <n v="1"/>
    <n v="2"/>
    <n v="1"/>
    <x v="435"/>
    <n v="1636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n v="3.5666666666666664"/>
    <n v="26.75"/>
    <s v="photography"/>
    <x v="20"/>
    <x v="1791"/>
    <d v="2015-01-29T12:46:05"/>
    <s v="TRUE"/>
    <n v="1"/>
    <n v="2"/>
    <n v="1.28"/>
    <x v="25"/>
    <n v="136.96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n v="61.124000000000002"/>
    <n v="109.93525179856115"/>
    <s v="photography"/>
    <x v="20"/>
    <x v="1792"/>
    <d v="2015-08-10T01:59:00"/>
    <s v="TRUE"/>
    <n v="1"/>
    <n v="2"/>
    <n v="1"/>
    <x v="73"/>
    <n v="1528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n v="1.3333333333333335"/>
    <n v="20"/>
    <s v="photography"/>
    <x v="20"/>
    <x v="1793"/>
    <d v="2014-11-27T17:24:00"/>
    <s v="TRUE"/>
    <n v="1"/>
    <n v="2"/>
    <n v="0.72"/>
    <x v="319"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n v="11.077777777777778"/>
    <n v="55.388888888888886"/>
    <s v="photography"/>
    <x v="20"/>
    <x v="1794"/>
    <d v="2015-02-11T08:13:42"/>
    <s v="TRUE"/>
    <n v="1"/>
    <n v="2"/>
    <n v="1"/>
    <x v="7"/>
    <n v="997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n v="38.735714285714288"/>
    <n v="133.90123456790124"/>
    <s v="photography"/>
    <x v="20"/>
    <x v="1795"/>
    <d v="2016-10-14T11:00:00"/>
    <s v="TRUE"/>
    <n v="1"/>
    <n v="2"/>
    <n v="1.1299999999999999"/>
    <x v="436"/>
    <n v="12255.9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n v="22.05263157894737"/>
    <n v="48.720930232558139"/>
    <s v="photography"/>
    <x v="20"/>
    <x v="1796"/>
    <d v="2016-07-24T05:32:46"/>
    <s v="TRUE"/>
    <n v="1"/>
    <n v="2"/>
    <n v="1.28"/>
    <x v="437"/>
    <n v="5363.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n v="67.55"/>
    <n v="48.25"/>
    <s v="photography"/>
    <x v="20"/>
    <x v="1797"/>
    <d v="2016-12-15T08:39:49"/>
    <s v="TRUE"/>
    <n v="1"/>
    <n v="2"/>
    <n v="1"/>
    <x v="3"/>
    <n v="675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n v="13.637499999999999"/>
    <n v="58.972972972972975"/>
    <s v="photography"/>
    <x v="20"/>
    <x v="1798"/>
    <d v="2016-02-04T02:50:33"/>
    <s v="TRUE"/>
    <n v="1"/>
    <n v="2"/>
    <n v="1"/>
    <x v="102"/>
    <n v="2182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n v="1.7457500000000001"/>
    <n v="11.638333333333334"/>
    <s v="photography"/>
    <x v="20"/>
    <x v="1799"/>
    <d v="2014-11-11T16:13:28"/>
    <s v="TRUE"/>
    <n v="1"/>
    <n v="2"/>
    <n v="1.28"/>
    <x v="123"/>
    <n v="89.38240000000000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n v="20.44963251188932"/>
    <n v="83.716814159292042"/>
    <s v="photography"/>
    <x v="20"/>
    <x v="1800"/>
    <d v="2016-10-10T09:32:50"/>
    <s v="TRUE"/>
    <n v="1"/>
    <n v="2"/>
    <n v="1.28"/>
    <x v="438"/>
    <n v="12108.80000000000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n v="13.852941176470587"/>
    <n v="63.648648648648646"/>
    <s v="photography"/>
    <x v="20"/>
    <x v="1801"/>
    <d v="2015-12-15T07:10:00"/>
    <s v="TRUE"/>
    <n v="1"/>
    <n v="2"/>
    <n v="1.28"/>
    <x v="94"/>
    <n v="3014.4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n v="48.485714285714288"/>
    <n v="94.277777777777771"/>
    <s v="photography"/>
    <x v="20"/>
    <x v="1802"/>
    <d v="2015-06-27T16:59:00"/>
    <s v="TRUE"/>
    <n v="1"/>
    <n v="2"/>
    <n v="1.1299999999999999"/>
    <x v="419"/>
    <n v="1917.6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n v="30.8"/>
    <n v="71.86666666666666"/>
    <s v="photography"/>
    <x v="20"/>
    <x v="1803"/>
    <d v="2015-02-13T20:43:02"/>
    <s v="TRUE"/>
    <n v="1"/>
    <n v="2"/>
    <n v="1"/>
    <x v="270"/>
    <n v="539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n v="35.174193548387095"/>
    <n v="104.84615384615384"/>
    <s v="photography"/>
    <x v="20"/>
    <x v="1804"/>
    <d v="2015-11-14T12:16:44"/>
    <s v="TRUE"/>
    <n v="1"/>
    <n v="2"/>
    <n v="1"/>
    <x v="439"/>
    <n v="5452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n v="36.404444444444444"/>
    <n v="67.139344262295083"/>
    <s v="photography"/>
    <x v="20"/>
    <x v="1805"/>
    <d v="2015-10-02T13:00:00"/>
    <s v="TRUE"/>
    <n v="1"/>
    <n v="2"/>
    <n v="1.1299999999999999"/>
    <x v="440"/>
    <n v="9255.83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n v="2.9550000000000001"/>
    <n v="73.875"/>
    <s v="photography"/>
    <x v="20"/>
    <x v="1806"/>
    <d v="2014-09-30T10:19:09"/>
    <s v="TRUE"/>
    <n v="1"/>
    <n v="2"/>
    <n v="1.28"/>
    <x v="98"/>
    <n v="756.4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n v="11.06"/>
    <n v="69.125"/>
    <s v="photography"/>
    <x v="20"/>
    <x v="1807"/>
    <d v="2014-09-27T20:38:33"/>
    <s v="TRUE"/>
    <n v="1"/>
    <n v="2"/>
    <n v="1"/>
    <x v="11"/>
    <n v="55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n v="41.407142857142858"/>
    <n v="120.77083333333333"/>
    <s v="photography"/>
    <x v="20"/>
    <x v="1808"/>
    <d v="2017-02-11T11:20:30"/>
    <s v="TRUE"/>
    <n v="1"/>
    <n v="2"/>
    <n v="1"/>
    <x v="121"/>
    <n v="11594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n v="10.857142857142858"/>
    <n v="42.222222222222221"/>
    <s v="photography"/>
    <x v="20"/>
    <x v="1809"/>
    <d v="2015-03-01T16:47:19"/>
    <s v="TRUE"/>
    <n v="1"/>
    <n v="2"/>
    <n v="0.76"/>
    <x v="441"/>
    <n v="288.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n v="3.3333333333333335"/>
    <n v="7.5"/>
    <s v="photography"/>
    <x v="20"/>
    <x v="1810"/>
    <d v="2014-08-21T16:50:26"/>
    <s v="FALSE"/>
    <n v="2"/>
    <n v="2"/>
    <n v="1"/>
    <x v="66"/>
    <n v="1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n v="7.407407407407407E-2"/>
    <n v="1.5384615384615385"/>
    <s v="photography"/>
    <x v="20"/>
    <x v="1811"/>
    <d v="2014-10-23T23:00:00"/>
    <s v="FALSE"/>
    <n v="2"/>
    <n v="2"/>
    <n v="1"/>
    <x v="211"/>
    <n v="4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n v="13.307692307692307"/>
    <n v="37.608695652173914"/>
    <s v="photography"/>
    <x v="20"/>
    <x v="1812"/>
    <d v="2016-07-03T02:38:56"/>
    <s v="FALSE"/>
    <n v="2"/>
    <n v="2"/>
    <n v="1.28"/>
    <x v="192"/>
    <n v="1107.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n v="0"/>
    <n v="0"/>
    <s v="photography"/>
    <x v="20"/>
    <x v="1813"/>
    <d v="2014-08-08T16:20:12"/>
    <s v="FALSE"/>
    <n v="2"/>
    <n v="2"/>
    <n v="1.28"/>
    <x v="442"/>
    <n v="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n v="49.183333333333337"/>
    <n v="42.157142857142858"/>
    <s v="photography"/>
    <x v="20"/>
    <x v="1814"/>
    <d v="2015-02-28T02:32:16"/>
    <s v="FALSE"/>
    <n v="2"/>
    <n v="2"/>
    <n v="1.28"/>
    <x v="443"/>
    <n v="7554.5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n v="0"/>
    <n v="0"/>
    <s v="photography"/>
    <x v="20"/>
    <x v="1815"/>
    <d v="2015-07-01T16:45:37"/>
    <s v="FALSE"/>
    <n v="2"/>
    <n v="2"/>
    <n v="1"/>
    <x v="10"/>
    <n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n v="2.036"/>
    <n v="84.833333333333329"/>
    <s v="photography"/>
    <x v="20"/>
    <x v="1816"/>
    <d v="2016-07-25T14:00:00"/>
    <s v="FALSE"/>
    <n v="2"/>
    <n v="2"/>
    <n v="1"/>
    <x v="73"/>
    <n v="509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n v="52.327777777777776"/>
    <n v="94.19"/>
    <s v="photography"/>
    <x v="20"/>
    <x v="1817"/>
    <d v="2017-01-30T01:59:00"/>
    <s v="FALSE"/>
    <n v="2"/>
    <n v="2"/>
    <n v="1"/>
    <x v="140"/>
    <n v="9419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n v="0"/>
    <n v="0"/>
    <s v="photography"/>
    <x v="20"/>
    <x v="1818"/>
    <d v="2015-04-02T23:37:30"/>
    <s v="FALSE"/>
    <n v="2"/>
    <n v="2"/>
    <n v="1"/>
    <x v="43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n v="2.083333333333333"/>
    <n v="6.25"/>
    <s v="photography"/>
    <x v="20"/>
    <x v="1819"/>
    <d v="2014-07-30T13:03:16"/>
    <s v="FALSE"/>
    <n v="2"/>
    <n v="2"/>
    <n v="1"/>
    <x v="46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n v="6.565384615384616"/>
    <n v="213.375"/>
    <s v="photography"/>
    <x v="20"/>
    <x v="1820"/>
    <d v="2015-03-31T20:01:30"/>
    <s v="FALSE"/>
    <n v="2"/>
    <n v="2"/>
    <n v="1"/>
    <x v="125"/>
    <n v="1707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n v="134.88999999999999"/>
    <n v="59.162280701754383"/>
    <s v="music"/>
    <x v="11"/>
    <x v="1821"/>
    <d v="2012-03-03T02:39:27"/>
    <s v="FALSE"/>
    <n v="2"/>
    <n v="1"/>
    <n v="1"/>
    <x v="34"/>
    <n v="3372.2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n v="100"/>
    <n v="27.272727272727273"/>
    <s v="music"/>
    <x v="11"/>
    <x v="1822"/>
    <d v="2014-01-31T14:01:00"/>
    <s v="FALSE"/>
    <n v="2"/>
    <n v="1"/>
    <n v="0.76"/>
    <x v="323"/>
    <n v="228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n v="115.85714285714286"/>
    <n v="24.575757575757574"/>
    <s v="music"/>
    <x v="11"/>
    <x v="1823"/>
    <d v="2012-10-24T11:26:16"/>
    <s v="FALSE"/>
    <n v="2"/>
    <n v="1"/>
    <n v="1"/>
    <x v="266"/>
    <n v="8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x v="11"/>
    <n v="100.06666666666666"/>
    <n v="75.05"/>
    <s v="music"/>
    <x v="11"/>
    <x v="1824"/>
    <d v="2014-01-07T21:08:00"/>
    <s v="FALSE"/>
    <n v="2"/>
    <n v="1"/>
    <n v="1"/>
    <x v="10"/>
    <n v="3002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n v="105.05"/>
    <n v="42.02"/>
    <s v="music"/>
    <x v="11"/>
    <x v="1825"/>
    <d v="2013-07-11T15:01:43"/>
    <s v="FALSE"/>
    <n v="2"/>
    <n v="1"/>
    <n v="1"/>
    <x v="18"/>
    <n v="210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n v="101"/>
    <n v="53.157894736842103"/>
    <s v="music"/>
    <x v="11"/>
    <x v="1826"/>
    <d v="2014-02-17T17:10:17"/>
    <s v="FALSE"/>
    <n v="2"/>
    <n v="1"/>
    <n v="1"/>
    <x v="18"/>
    <n v="202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n v="100.66250000000001"/>
    <n v="83.885416666666671"/>
    <s v="music"/>
    <x v="11"/>
    <x v="1827"/>
    <d v="2011-03-03T02:49:21"/>
    <s v="FALSE"/>
    <n v="2"/>
    <n v="1"/>
    <n v="1"/>
    <x v="6"/>
    <n v="8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n v="100.16000000000001"/>
    <n v="417.33333333333331"/>
    <s v="music"/>
    <x v="11"/>
    <x v="1828"/>
    <d v="2014-05-09T17:00:00"/>
    <s v="FALSE"/>
    <n v="2"/>
    <n v="1"/>
    <n v="1"/>
    <x v="44"/>
    <n v="20032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n v="166.68333333333334"/>
    <n v="75.765151515151516"/>
    <s v="music"/>
    <x v="11"/>
    <x v="1829"/>
    <d v="2011-01-21T17:00:00"/>
    <s v="FALSE"/>
    <n v="2"/>
    <n v="1"/>
    <n v="1"/>
    <x v="61"/>
    <n v="2500.25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n v="101.53333333333335"/>
    <n v="67.389380530973455"/>
    <s v="music"/>
    <x v="11"/>
    <x v="1830"/>
    <d v="2014-02-24T11:25:07"/>
    <s v="FALSE"/>
    <n v="2"/>
    <n v="1"/>
    <n v="1"/>
    <x v="43"/>
    <n v="152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n v="103"/>
    <n v="73.571428571428569"/>
    <s v="music"/>
    <x v="11"/>
    <x v="1831"/>
    <d v="2012-05-12T18:54:23"/>
    <s v="FALSE"/>
    <n v="2"/>
    <n v="1"/>
    <n v="1"/>
    <x v="31"/>
    <n v="10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n v="142.85714285714286"/>
    <n v="25"/>
    <s v="music"/>
    <x v="11"/>
    <x v="1832"/>
    <d v="2011-03-04T07:57:07"/>
    <s v="FALSE"/>
    <n v="2"/>
    <n v="1"/>
    <n v="1"/>
    <x v="20"/>
    <n v="50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n v="262.5"/>
    <n v="42"/>
    <s v="music"/>
    <x v="11"/>
    <x v="1833"/>
    <d v="2013-03-02T02:59:00"/>
    <s v="FALSE"/>
    <n v="2"/>
    <n v="1"/>
    <n v="1"/>
    <x v="53"/>
    <n v="105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n v="118.05000000000001"/>
    <n v="131.16666666666666"/>
    <s v="music"/>
    <x v="11"/>
    <x v="1834"/>
    <d v="2015-01-24T18:08:15"/>
    <s v="FALSE"/>
    <n v="2"/>
    <n v="1"/>
    <n v="1"/>
    <x v="3"/>
    <n v="1180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n v="104"/>
    <n v="47.272727272727273"/>
    <s v="music"/>
    <x v="11"/>
    <x v="1835"/>
    <d v="2016-03-31T10:51:11"/>
    <s v="FALSE"/>
    <n v="2"/>
    <n v="1"/>
    <n v="1.28"/>
    <x v="2"/>
    <n v="665.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n v="200.34"/>
    <n v="182.12727272727273"/>
    <s v="music"/>
    <x v="11"/>
    <x v="1836"/>
    <d v="2013-02-17T14:25:29"/>
    <s v="FALSE"/>
    <n v="2"/>
    <n v="1"/>
    <n v="1"/>
    <x v="11"/>
    <n v="100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n v="306.83333333333331"/>
    <n v="61.366666666666667"/>
    <s v="music"/>
    <x v="11"/>
    <x v="1837"/>
    <d v="2012-03-17T19:08:55"/>
    <s v="FALSE"/>
    <n v="2"/>
    <n v="1"/>
    <n v="1"/>
    <x v="22"/>
    <n v="184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n v="100.149"/>
    <n v="35.767499999999998"/>
    <s v="music"/>
    <x v="11"/>
    <x v="1838"/>
    <d v="2011-09-30T22:00:00"/>
    <s v="FALSE"/>
    <n v="2"/>
    <n v="1"/>
    <n v="1"/>
    <x v="31"/>
    <n v="1001.49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n v="205.29999999999998"/>
    <n v="45.62222222222222"/>
    <s v="music"/>
    <x v="11"/>
    <x v="1839"/>
    <d v="2016-10-01T12:19:42"/>
    <s v="FALSE"/>
    <n v="2"/>
    <n v="1"/>
    <n v="1"/>
    <x v="31"/>
    <n v="2053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n v="108.88888888888889"/>
    <n v="75.384615384615387"/>
    <s v="music"/>
    <x v="11"/>
    <x v="1840"/>
    <d v="2013-05-06T23:59:00"/>
    <s v="FALSE"/>
    <n v="2"/>
    <n v="1"/>
    <n v="1"/>
    <x v="50"/>
    <n v="98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n v="101.75"/>
    <n v="50.875"/>
    <s v="music"/>
    <x v="11"/>
    <x v="1841"/>
    <d v="2014-05-19T23:59:00"/>
    <s v="FALSE"/>
    <n v="2"/>
    <n v="1"/>
    <n v="1"/>
    <x v="18"/>
    <n v="203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n v="125.25"/>
    <n v="119.28571428571429"/>
    <s v="music"/>
    <x v="11"/>
    <x v="1842"/>
    <d v="2015-03-02T00:59:00"/>
    <s v="FALSE"/>
    <n v="2"/>
    <n v="1"/>
    <n v="1"/>
    <x v="18"/>
    <n v="2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n v="124.0061"/>
    <n v="92.541865671641801"/>
    <s v="music"/>
    <x v="11"/>
    <x v="1843"/>
    <d v="2011-02-20T18:52:34"/>
    <s v="FALSE"/>
    <n v="2"/>
    <n v="1"/>
    <n v="1"/>
    <x v="3"/>
    <n v="12400.6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n v="101.4"/>
    <n v="76.05"/>
    <s v="music"/>
    <x v="11"/>
    <x v="1844"/>
    <d v="2011-06-10T22:00:00"/>
    <s v="FALSE"/>
    <n v="2"/>
    <n v="1"/>
    <n v="1"/>
    <x v="61"/>
    <n v="15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n v="100"/>
    <n v="52.631578947368418"/>
    <s v="music"/>
    <x v="11"/>
    <x v="1845"/>
    <d v="2016-06-16T23:55:00"/>
    <s v="FALSE"/>
    <n v="2"/>
    <n v="1"/>
    <n v="1"/>
    <x v="31"/>
    <n v="10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n v="137.92666666666668"/>
    <n v="98.990430622009569"/>
    <s v="music"/>
    <x v="11"/>
    <x v="1846"/>
    <d v="2012-12-15T10:36:17"/>
    <s v="FALSE"/>
    <n v="2"/>
    <n v="1"/>
    <n v="1"/>
    <x v="43"/>
    <n v="2068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n v="120.88000000000001"/>
    <n v="79.526315789473685"/>
    <s v="music"/>
    <x v="11"/>
    <x v="1847"/>
    <d v="2015-04-21T00:40:32"/>
    <s v="FALSE"/>
    <n v="2"/>
    <n v="1"/>
    <n v="1"/>
    <x v="34"/>
    <n v="302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n v="107.36666666666667"/>
    <n v="134.20833333333334"/>
    <s v="music"/>
    <x v="11"/>
    <x v="1848"/>
    <d v="2011-07-31T01:59:00"/>
    <s v="FALSE"/>
    <n v="2"/>
    <n v="1"/>
    <n v="1"/>
    <x v="10"/>
    <n v="322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n v="100.33333333333334"/>
    <n v="37.625"/>
    <s v="music"/>
    <x v="11"/>
    <x v="1849"/>
    <d v="2012-10-17T15:17:39"/>
    <s v="FALSE"/>
    <n v="2"/>
    <n v="1"/>
    <n v="1"/>
    <x v="52"/>
    <n v="30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n v="101.52222222222223"/>
    <n v="51.044692737430168"/>
    <s v="music"/>
    <x v="11"/>
    <x v="1850"/>
    <d v="2014-07-10T18:01:40"/>
    <s v="FALSE"/>
    <n v="2"/>
    <n v="1"/>
    <n v="1"/>
    <x v="7"/>
    <n v="9137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n v="100.07692307692308"/>
    <n v="50.03846153846154"/>
    <s v="music"/>
    <x v="11"/>
    <x v="1851"/>
    <d v="2014-07-27T20:00:00"/>
    <s v="FALSE"/>
    <n v="2"/>
    <n v="1"/>
    <n v="1"/>
    <x v="64"/>
    <n v="130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n v="116.96666666666667"/>
    <n v="133.93129770992365"/>
    <s v="music"/>
    <x v="11"/>
    <x v="1852"/>
    <d v="2015-04-24T19:00:00"/>
    <s v="FALSE"/>
    <n v="2"/>
    <n v="1"/>
    <n v="1"/>
    <x v="43"/>
    <n v="1754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n v="101.875"/>
    <n v="58.214285714285715"/>
    <s v="music"/>
    <x v="11"/>
    <x v="1853"/>
    <d v="2012-11-13T21:26:57"/>
    <s v="FALSE"/>
    <n v="2"/>
    <n v="1"/>
    <n v="1"/>
    <x v="184"/>
    <n v="81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n v="102.12366666666665"/>
    <n v="88.037643678160919"/>
    <s v="music"/>
    <x v="11"/>
    <x v="1854"/>
    <d v="2013-05-23T19:30:37"/>
    <s v="FALSE"/>
    <n v="2"/>
    <n v="1"/>
    <n v="1"/>
    <x v="43"/>
    <n v="15318.55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n v="154.05897142857143"/>
    <n v="70.576753926701571"/>
    <s v="music"/>
    <x v="11"/>
    <x v="1855"/>
    <d v="2014-01-06T07:55:40"/>
    <s v="FALSE"/>
    <n v="2"/>
    <n v="1"/>
    <n v="0.76"/>
    <x v="444"/>
    <n v="10244.9216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n v="101.25"/>
    <n v="53.289473684210527"/>
    <s v="music"/>
    <x v="11"/>
    <x v="1856"/>
    <d v="2014-07-18T15:31:12"/>
    <s v="FALSE"/>
    <n v="2"/>
    <n v="1"/>
    <n v="1"/>
    <x v="18"/>
    <n v="202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n v="100"/>
    <n v="136.36363636363637"/>
    <s v="music"/>
    <x v="11"/>
    <x v="1857"/>
    <d v="2014-09-12T13:26:53"/>
    <s v="FALSE"/>
    <n v="2"/>
    <n v="1"/>
    <n v="1"/>
    <x v="10"/>
    <n v="300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n v="108.74800874800874"/>
    <n v="40.547315436241611"/>
    <s v="music"/>
    <x v="11"/>
    <x v="1858"/>
    <d v="2011-12-16T00:48:41"/>
    <s v="FALSE"/>
    <n v="2"/>
    <n v="1"/>
    <n v="1"/>
    <x v="445"/>
    <n v="6041.55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n v="131.83333333333334"/>
    <n v="70.625"/>
    <s v="music"/>
    <x v="11"/>
    <x v="1859"/>
    <d v="2011-09-22T13:28:49"/>
    <s v="FALSE"/>
    <n v="2"/>
    <n v="1"/>
    <n v="1"/>
    <x v="10"/>
    <n v="3955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n v="133.46666666666667"/>
    <n v="52.684210526315788"/>
    <s v="music"/>
    <x v="11"/>
    <x v="1860"/>
    <d v="2014-02-06T12:01:24"/>
    <s v="FALSE"/>
    <n v="2"/>
    <n v="1"/>
    <n v="1"/>
    <x v="56"/>
    <n v="100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n v="0"/>
    <n v="0"/>
    <s v="games"/>
    <x v="18"/>
    <x v="1861"/>
    <d v="2015-01-26T02:12:21"/>
    <s v="FALSE"/>
    <n v="2"/>
    <n v="2"/>
    <n v="1.28"/>
    <x v="244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n v="8.0833333333333321"/>
    <n v="90.9375"/>
    <s v="games"/>
    <x v="18"/>
    <x v="1862"/>
    <d v="2017-03-08T02:30:00"/>
    <s v="FALSE"/>
    <n v="2"/>
    <n v="2"/>
    <n v="1"/>
    <x v="140"/>
    <n v="1455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n v="0.4"/>
    <n v="5"/>
    <s v="games"/>
    <x v="18"/>
    <x v="1863"/>
    <d v="2014-06-12T14:08:05"/>
    <s v="FALSE"/>
    <n v="2"/>
    <n v="2"/>
    <n v="1"/>
    <x v="34"/>
    <n v="1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n v="42.892307692307689"/>
    <n v="58.083333333333336"/>
    <s v="games"/>
    <x v="18"/>
    <x v="1864"/>
    <d v="2014-05-04T12:11:40"/>
    <s v="FALSE"/>
    <n v="2"/>
    <n v="2"/>
    <n v="1"/>
    <x v="158"/>
    <n v="278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n v="3.6363636363636364E-3"/>
    <n v="2"/>
    <s v="games"/>
    <x v="18"/>
    <x v="1865"/>
    <d v="2016-11-06T04:49:07"/>
    <s v="FALSE"/>
    <n v="2"/>
    <n v="2"/>
    <n v="1.28"/>
    <x v="446"/>
    <n v="5.1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n v="0.5"/>
    <n v="62.5"/>
    <s v="games"/>
    <x v="18"/>
    <x v="1866"/>
    <d v="2017-02-28T23:00:00"/>
    <s v="FALSE"/>
    <n v="2"/>
    <n v="2"/>
    <n v="1"/>
    <x v="73"/>
    <n v="12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n v="0.05"/>
    <n v="10"/>
    <s v="games"/>
    <x v="18"/>
    <x v="1867"/>
    <d v="2016-11-05T17:11:52"/>
    <s v="FALSE"/>
    <n v="2"/>
    <n v="2"/>
    <n v="1"/>
    <x v="44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n v="4.8680000000000003"/>
    <n v="71.588235294117652"/>
    <s v="games"/>
    <x v="18"/>
    <x v="1868"/>
    <d v="2015-12-15T02:59:00"/>
    <s v="FALSE"/>
    <n v="2"/>
    <n v="2"/>
    <n v="1"/>
    <x v="73"/>
    <n v="121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n v="0"/>
    <n v="0"/>
    <s v="games"/>
    <x v="18"/>
    <x v="1869"/>
    <d v="2017-01-03T19:04:09"/>
    <s v="FALSE"/>
    <n v="2"/>
    <n v="2"/>
    <n v="1"/>
    <x v="3"/>
    <n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n v="10.314285714285715"/>
    <n v="32.81818181818182"/>
    <s v="games"/>
    <x v="18"/>
    <x v="1870"/>
    <d v="2016-01-30T23:17:00"/>
    <s v="FALSE"/>
    <n v="2"/>
    <n v="2"/>
    <n v="1"/>
    <x v="8"/>
    <n v="36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n v="71.784615384615378"/>
    <n v="49.11578947368421"/>
    <s v="games"/>
    <x v="18"/>
    <x v="1871"/>
    <d v="2014-11-20T14:48:21"/>
    <s v="FALSE"/>
    <n v="2"/>
    <n v="2"/>
    <n v="1"/>
    <x v="158"/>
    <n v="466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n v="1.06"/>
    <n v="16.307692307692307"/>
    <s v="games"/>
    <x v="18"/>
    <x v="1872"/>
    <d v="2015-06-29T22:06:42"/>
    <s v="FALSE"/>
    <n v="2"/>
    <n v="2"/>
    <n v="1"/>
    <x v="44"/>
    <n v="21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n v="0.44999999999999996"/>
    <n v="18"/>
    <s v="games"/>
    <x v="18"/>
    <x v="1873"/>
    <d v="2015-07-08T11:45:00"/>
    <s v="FALSE"/>
    <n v="2"/>
    <n v="2"/>
    <n v="0.76"/>
    <x v="447"/>
    <n v="27.3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n v="1.6250000000000001E-2"/>
    <n v="13"/>
    <s v="games"/>
    <x v="18"/>
    <x v="1874"/>
    <d v="2016-06-28T18:15:33"/>
    <s v="FALSE"/>
    <n v="2"/>
    <n v="2"/>
    <n v="1"/>
    <x v="218"/>
    <n v="2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n v="0.51"/>
    <n v="17"/>
    <s v="games"/>
    <x v="18"/>
    <x v="1875"/>
    <d v="2016-08-06T16:35:08"/>
    <s v="FALSE"/>
    <n v="2"/>
    <n v="2"/>
    <n v="1"/>
    <x v="3"/>
    <n v="51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n v="0"/>
    <n v="0"/>
    <s v="games"/>
    <x v="18"/>
    <x v="1876"/>
    <d v="2014-06-16T01:50:05"/>
    <s v="FALSE"/>
    <n v="2"/>
    <n v="2"/>
    <n v="0.72"/>
    <x v="448"/>
    <m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n v="0"/>
    <n v="0"/>
    <s v="games"/>
    <x v="18"/>
    <x v="1877"/>
    <d v="2015-02-28T19:42:05"/>
    <s v="FALSE"/>
    <n v="2"/>
    <n v="2"/>
    <n v="1"/>
    <x v="449"/>
    <n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n v="0"/>
    <n v="0"/>
    <s v="games"/>
    <x v="18"/>
    <x v="1878"/>
    <d v="2014-06-12T19:12:35"/>
    <s v="FALSE"/>
    <n v="2"/>
    <n v="2"/>
    <n v="0.72"/>
    <x v="45"/>
    <m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n v="0.12"/>
    <n v="3"/>
    <s v="games"/>
    <x v="18"/>
    <x v="1879"/>
    <d v="2016-03-14T09:35:29"/>
    <s v="FALSE"/>
    <n v="2"/>
    <n v="2"/>
    <n v="1.1299999999999999"/>
    <x v="223"/>
    <n v="6.7799999999999994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n v="20.080000000000002"/>
    <n v="41.833333333333336"/>
    <s v="games"/>
    <x v="18"/>
    <x v="1880"/>
    <d v="2016-03-30T07:36:20"/>
    <s v="FALSE"/>
    <n v="2"/>
    <n v="2"/>
    <n v="1.28"/>
    <x v="194"/>
    <n v="1285.1200000000001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n v="172.68449999999999"/>
    <n v="49.338428571428572"/>
    <s v="music"/>
    <x v="14"/>
    <x v="1881"/>
    <d v="2015-03-09T21:39:49"/>
    <s v="FALSE"/>
    <n v="2"/>
    <n v="1"/>
    <n v="1"/>
    <x v="18"/>
    <n v="3453.6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n v="100.8955223880597"/>
    <n v="41.728395061728392"/>
    <s v="music"/>
    <x v="14"/>
    <x v="1882"/>
    <d v="2012-07-10T18:48:00"/>
    <s v="FALSE"/>
    <n v="2"/>
    <n v="1"/>
    <n v="1"/>
    <x v="450"/>
    <n v="338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n v="104.8048048048048"/>
    <n v="32.71875"/>
    <s v="music"/>
    <x v="14"/>
    <x v="1883"/>
    <d v="2012-04-08T16:45:08"/>
    <s v="FALSE"/>
    <n v="2"/>
    <n v="1"/>
    <n v="1"/>
    <x v="162"/>
    <n v="1047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n v="135.1"/>
    <n v="51.96153846153846"/>
    <s v="music"/>
    <x v="14"/>
    <x v="1884"/>
    <d v="2012-11-27T07:00:00"/>
    <s v="FALSE"/>
    <n v="2"/>
    <n v="1"/>
    <n v="1"/>
    <x v="31"/>
    <n v="1351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n v="116.32786885245903"/>
    <n v="50.685714285714283"/>
    <s v="music"/>
    <x v="14"/>
    <x v="1885"/>
    <d v="2012-08-10T17:00:00"/>
    <s v="FALSE"/>
    <n v="2"/>
    <n v="1"/>
    <n v="1"/>
    <x v="451"/>
    <n v="532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n v="102.08333333333333"/>
    <n v="42.241379310344826"/>
    <s v="music"/>
    <x v="14"/>
    <x v="1886"/>
    <d v="2014-11-12T17:45:38"/>
    <s v="FALSE"/>
    <n v="2"/>
    <n v="1"/>
    <n v="1"/>
    <x v="46"/>
    <n v="122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n v="111.16666666666666"/>
    <n v="416.875"/>
    <s v="music"/>
    <x v="14"/>
    <x v="1887"/>
    <d v="2015-12-03T16:30:00"/>
    <s v="FALSE"/>
    <n v="2"/>
    <n v="1"/>
    <n v="1.1299999999999999"/>
    <x v="122"/>
    <n v="3768.549999999999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n v="166.08"/>
    <n v="46.651685393258425"/>
    <s v="music"/>
    <x v="14"/>
    <x v="1888"/>
    <d v="2010-05-31T23:59:00"/>
    <s v="FALSE"/>
    <n v="2"/>
    <n v="1"/>
    <n v="1"/>
    <x v="34"/>
    <n v="4152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n v="106.60000000000001"/>
    <n v="48.454545454545453"/>
    <s v="music"/>
    <x v="14"/>
    <x v="1889"/>
    <d v="2013-03-11T13:02:26"/>
    <s v="FALSE"/>
    <n v="2"/>
    <n v="1"/>
    <n v="1"/>
    <x v="18"/>
    <n v="213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n v="144.58441666666667"/>
    <n v="70.5289837398374"/>
    <s v="music"/>
    <x v="14"/>
    <x v="1890"/>
    <d v="2012-12-15T13:52:08"/>
    <s v="FALSE"/>
    <n v="2"/>
    <n v="1"/>
    <n v="1"/>
    <x v="15"/>
    <n v="17350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n v="105.55000000000001"/>
    <n v="87.958333333333329"/>
    <s v="music"/>
    <x v="14"/>
    <x v="1891"/>
    <d v="2010-07-22T01:00:00"/>
    <s v="FALSE"/>
    <n v="2"/>
    <n v="1"/>
    <n v="1"/>
    <x v="3"/>
    <n v="10555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n v="136.60000000000002"/>
    <n v="26.26923076923077"/>
    <s v="music"/>
    <x v="14"/>
    <x v="1892"/>
    <d v="2011-06-07T10:18:01"/>
    <s v="FALSE"/>
    <n v="2"/>
    <n v="1"/>
    <n v="1"/>
    <x v="9"/>
    <n v="683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n v="104"/>
    <n v="57.777777777777779"/>
    <s v="music"/>
    <x v="14"/>
    <x v="1893"/>
    <d v="2011-04-15T22:59:00"/>
    <s v="FALSE"/>
    <n v="2"/>
    <n v="1"/>
    <n v="1"/>
    <x v="34"/>
    <n v="26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n v="114.5"/>
    <n v="57.25"/>
    <s v="music"/>
    <x v="14"/>
    <x v="1894"/>
    <d v="2012-02-12T16:43:03"/>
    <s v="FALSE"/>
    <n v="2"/>
    <n v="1"/>
    <n v="1"/>
    <x v="31"/>
    <n v="114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n v="101.71957671957672"/>
    <n v="196.34042553191489"/>
    <s v="music"/>
    <x v="14"/>
    <x v="1895"/>
    <d v="2015-10-20T12:55:22"/>
    <s v="FALSE"/>
    <n v="2"/>
    <n v="1"/>
    <n v="1"/>
    <x v="452"/>
    <n v="9228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n v="123.94678492239468"/>
    <n v="43"/>
    <s v="music"/>
    <x v="14"/>
    <x v="1896"/>
    <d v="2012-04-12T12:02:45"/>
    <s v="FALSE"/>
    <n v="2"/>
    <n v="1"/>
    <n v="1"/>
    <x v="453"/>
    <n v="559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n v="102.45669291338582"/>
    <n v="35.551912568306008"/>
    <s v="music"/>
    <x v="14"/>
    <x v="1897"/>
    <d v="2014-03-04T16:00:00"/>
    <s v="FALSE"/>
    <n v="2"/>
    <n v="1"/>
    <n v="1"/>
    <x v="454"/>
    <n v="650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n v="144.5"/>
    <n v="68.80952380952381"/>
    <s v="music"/>
    <x v="14"/>
    <x v="1898"/>
    <d v="2016-02-01T13:00:00"/>
    <s v="FALSE"/>
    <n v="2"/>
    <n v="1"/>
    <n v="1"/>
    <x v="31"/>
    <n v="144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n v="133.33333333333331"/>
    <n v="28.571428571428573"/>
    <s v="music"/>
    <x v="14"/>
    <x v="1899"/>
    <d v="2015-03-25T16:36:06"/>
    <s v="FALSE"/>
    <n v="2"/>
    <n v="1"/>
    <n v="1"/>
    <x v="50"/>
    <n v="120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n v="109.3644"/>
    <n v="50.631666666666668"/>
    <s v="music"/>
    <x v="14"/>
    <x v="1900"/>
    <d v="2012-10-06T04:59:00"/>
    <s v="FALSE"/>
    <n v="2"/>
    <n v="1"/>
    <n v="1"/>
    <x v="34"/>
    <n v="2734.1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n v="2.6969696969696968"/>
    <n v="106.8"/>
    <s v="technology"/>
    <x v="29"/>
    <x v="1901"/>
    <d v="2015-05-22T08:00:00"/>
    <s v="FALSE"/>
    <n v="2"/>
    <n v="2"/>
    <n v="1.28"/>
    <x v="455"/>
    <n v="3417.6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n v="1.2"/>
    <n v="4"/>
    <s v="technology"/>
    <x v="29"/>
    <x v="1902"/>
    <d v="2015-03-04T13:57:27"/>
    <s v="FALSE"/>
    <n v="2"/>
    <n v="2"/>
    <n v="1.1299999999999999"/>
    <x v="327"/>
    <n v="13.55999999999999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n v="46.6"/>
    <n v="34.097560975609753"/>
    <s v="technology"/>
    <x v="29"/>
    <x v="1903"/>
    <d v="2017-01-27T13:29:51"/>
    <s v="FALSE"/>
    <n v="2"/>
    <n v="2"/>
    <n v="1"/>
    <x v="10"/>
    <n v="1398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n v="0.1"/>
    <n v="25"/>
    <s v="technology"/>
    <x v="29"/>
    <x v="1904"/>
    <d v="2016-01-02T11:27:01"/>
    <s v="FALSE"/>
    <n v="2"/>
    <n v="2"/>
    <n v="1"/>
    <x v="83"/>
    <n v="5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n v="0.16800000000000001"/>
    <n v="10.5"/>
    <s v="technology"/>
    <x v="29"/>
    <x v="1905"/>
    <d v="2014-09-07T17:13:14"/>
    <s v="FALSE"/>
    <n v="2"/>
    <n v="2"/>
    <n v="1"/>
    <x v="73"/>
    <n v="4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n v="42.76"/>
    <n v="215.95959595959596"/>
    <s v="technology"/>
    <x v="29"/>
    <x v="1906"/>
    <d v="2016-06-23T11:06:23"/>
    <s v="FALSE"/>
    <n v="2"/>
    <n v="2"/>
    <n v="1"/>
    <x v="83"/>
    <n v="2138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n v="0.28333333333333333"/>
    <n v="21.25"/>
    <s v="technology"/>
    <x v="29"/>
    <x v="1907"/>
    <d v="2014-05-23T09:05:25"/>
    <s v="FALSE"/>
    <n v="2"/>
    <n v="2"/>
    <n v="1"/>
    <x v="12"/>
    <n v="8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n v="1.7319999999999998"/>
    <n v="108.25"/>
    <s v="technology"/>
    <x v="29"/>
    <x v="1908"/>
    <d v="2016-12-29T17:01:40"/>
    <s v="FALSE"/>
    <n v="2"/>
    <n v="2"/>
    <n v="1"/>
    <x v="73"/>
    <n v="433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n v="14.111428571428572"/>
    <n v="129.97368421052633"/>
    <s v="technology"/>
    <x v="29"/>
    <x v="1909"/>
    <d v="2014-10-23T05:17:59"/>
    <s v="FALSE"/>
    <n v="2"/>
    <n v="2"/>
    <n v="1"/>
    <x v="21"/>
    <n v="493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n v="39.395294117647055"/>
    <n v="117.49473684210527"/>
    <s v="technology"/>
    <x v="29"/>
    <x v="1910"/>
    <d v="2015-10-31T17:45:00"/>
    <s v="FALSE"/>
    <n v="2"/>
    <n v="2"/>
    <n v="1.1299999999999999"/>
    <x v="456"/>
    <n v="37839.1799999999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n v="2.3529411764705882E-2"/>
    <n v="10"/>
    <s v="technology"/>
    <x v="29"/>
    <x v="1911"/>
    <d v="2014-08-08T19:48:54"/>
    <s v="FALSE"/>
    <n v="2"/>
    <n v="2"/>
    <n v="0.68"/>
    <x v="457"/>
    <n v="6.8000000000000007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n v="59.3"/>
    <n v="70.595238095238102"/>
    <s v="technology"/>
    <x v="29"/>
    <x v="1912"/>
    <d v="2015-06-04T00:26:00"/>
    <s v="FALSE"/>
    <n v="2"/>
    <n v="2"/>
    <n v="1"/>
    <x v="11"/>
    <n v="2965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n v="1.3270833333333334"/>
    <n v="24.5"/>
    <s v="technology"/>
    <x v="29"/>
    <x v="1913"/>
    <d v="2014-10-08T07:16:18"/>
    <s v="FALSE"/>
    <n v="2"/>
    <n v="2"/>
    <n v="1.28"/>
    <x v="458"/>
    <n v="815.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n v="9.0090090090090094"/>
    <n v="30"/>
    <s v="technology"/>
    <x v="29"/>
    <x v="1914"/>
    <d v="2014-10-31T22:59:00"/>
    <s v="FALSE"/>
    <n v="2"/>
    <n v="2"/>
    <n v="1"/>
    <x v="459"/>
    <n v="6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n v="1.6"/>
    <n v="2"/>
    <s v="technology"/>
    <x v="29"/>
    <x v="1915"/>
    <d v="2014-09-01T20:10:22"/>
    <s v="FALSE"/>
    <n v="2"/>
    <n v="2"/>
    <n v="1"/>
    <x v="9"/>
    <n v="8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n v="0.51"/>
    <n v="17"/>
    <s v="technology"/>
    <x v="29"/>
    <x v="1916"/>
    <d v="2016-11-07T13:12:55"/>
    <s v="FALSE"/>
    <n v="2"/>
    <n v="2"/>
    <n v="1"/>
    <x v="44"/>
    <n v="10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n v="52.570512820512818"/>
    <n v="2928.9285714285716"/>
    <s v="technology"/>
    <x v="29"/>
    <x v="1917"/>
    <d v="2017-02-10T01:28:53"/>
    <s v="FALSE"/>
    <n v="2"/>
    <n v="2"/>
    <n v="0.13"/>
    <x v="460"/>
    <n v="26653.25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n v="1.04"/>
    <n v="28.888888888888889"/>
    <s v="technology"/>
    <x v="29"/>
    <x v="1918"/>
    <d v="2014-08-12T13:57:31"/>
    <s v="FALSE"/>
    <n v="2"/>
    <n v="2"/>
    <n v="1"/>
    <x v="73"/>
    <n v="26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n v="47.4"/>
    <n v="29.625"/>
    <s v="technology"/>
    <x v="29"/>
    <x v="1919"/>
    <d v="2015-05-19T16:00:49"/>
    <s v="FALSE"/>
    <n v="2"/>
    <n v="2"/>
    <n v="1"/>
    <x v="9"/>
    <n v="237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n v="43.03"/>
    <n v="40.980952380952381"/>
    <s v="technology"/>
    <x v="29"/>
    <x v="1920"/>
    <d v="2015-10-21T18:00:00"/>
    <s v="FALSE"/>
    <n v="2"/>
    <n v="2"/>
    <n v="1.28"/>
    <x v="168"/>
    <n v="5507.84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n v="136.80000000000001"/>
    <n v="54"/>
    <s v="music"/>
    <x v="14"/>
    <x v="1921"/>
    <d v="2012-07-14T00:19:03"/>
    <s v="FALSE"/>
    <n v="2"/>
    <n v="1"/>
    <n v="1"/>
    <x v="61"/>
    <n v="205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n v="115.55"/>
    <n v="36.109375"/>
    <s v="music"/>
    <x v="14"/>
    <x v="1922"/>
    <d v="2013-12-12T01:08:27"/>
    <s v="FALSE"/>
    <n v="2"/>
    <n v="1"/>
    <n v="1"/>
    <x v="18"/>
    <n v="231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n v="240.79999999999998"/>
    <n v="23.153846153846153"/>
    <s v="music"/>
    <x v="14"/>
    <x v="1923"/>
    <d v="2011-09-26T23:59:00"/>
    <s v="FALSE"/>
    <n v="2"/>
    <n v="1"/>
    <n v="1"/>
    <x v="461"/>
    <n v="30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n v="114.39999999999999"/>
    <n v="104"/>
    <s v="music"/>
    <x v="14"/>
    <x v="1924"/>
    <d v="2014-01-15T14:33:00"/>
    <s v="FALSE"/>
    <n v="2"/>
    <n v="1"/>
    <n v="1"/>
    <x v="10"/>
    <n v="3432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n v="110.33333333333333"/>
    <n v="31.826923076923077"/>
    <s v="music"/>
    <x v="14"/>
    <x v="1925"/>
    <d v="2013-10-10T19:00:00"/>
    <s v="FALSE"/>
    <n v="2"/>
    <n v="1"/>
    <n v="1"/>
    <x v="61"/>
    <n v="165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n v="195.37933333333334"/>
    <n v="27.3896261682243"/>
    <s v="music"/>
    <x v="14"/>
    <x v="1926"/>
    <d v="2010-11-01T19:26:00"/>
    <s v="FALSE"/>
    <n v="2"/>
    <n v="1"/>
    <n v="1"/>
    <x v="61"/>
    <n v="2930.69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n v="103.33333333333334"/>
    <n v="56.363636363636367"/>
    <s v="music"/>
    <x v="14"/>
    <x v="1927"/>
    <d v="2012-03-07T23:59:00"/>
    <s v="FALSE"/>
    <n v="2"/>
    <n v="1"/>
    <n v="1"/>
    <x v="22"/>
    <n v="62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n v="103.1372549019608"/>
    <n v="77.352941176470594"/>
    <s v="music"/>
    <x v="14"/>
    <x v="1928"/>
    <d v="2013-05-07T10:33:14"/>
    <s v="FALSE"/>
    <n v="2"/>
    <n v="1"/>
    <n v="1"/>
    <x v="462"/>
    <n v="26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n v="100.3125"/>
    <n v="42.8"/>
    <s v="music"/>
    <x v="14"/>
    <x v="1929"/>
    <d v="2011-07-04T19:31:06"/>
    <s v="FALSE"/>
    <n v="2"/>
    <n v="1"/>
    <n v="1"/>
    <x v="62"/>
    <n v="321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n v="127"/>
    <n v="48.846153846153847"/>
    <s v="music"/>
    <x v="14"/>
    <x v="1930"/>
    <d v="2013-07-07T08:24:42"/>
    <s v="FALSE"/>
    <n v="2"/>
    <n v="1"/>
    <n v="1"/>
    <x v="31"/>
    <n v="127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n v="120.601"/>
    <n v="48.240400000000001"/>
    <s v="music"/>
    <x v="14"/>
    <x v="1931"/>
    <d v="2012-05-21T22:30:00"/>
    <s v="FALSE"/>
    <n v="2"/>
    <n v="1"/>
    <n v="1"/>
    <x v="18"/>
    <n v="2412.0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n v="106.99047619047619"/>
    <n v="70.212500000000006"/>
    <s v="music"/>
    <x v="14"/>
    <x v="1932"/>
    <d v="2012-01-24T14:26:13"/>
    <s v="FALSE"/>
    <n v="2"/>
    <n v="1"/>
    <n v="1"/>
    <x v="29"/>
    <n v="5617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n v="172.43333333333334"/>
    <n v="94.054545454545448"/>
    <s v="music"/>
    <x v="14"/>
    <x v="1933"/>
    <d v="2014-09-26T22:08:27"/>
    <s v="FALSE"/>
    <n v="2"/>
    <n v="1"/>
    <n v="1"/>
    <x v="32"/>
    <n v="10346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n v="123.61999999999999"/>
    <n v="80.272727272727266"/>
    <s v="music"/>
    <x v="14"/>
    <x v="1934"/>
    <d v="2011-12-25T00:00:00"/>
    <s v="FALSE"/>
    <n v="2"/>
    <n v="1"/>
    <n v="1"/>
    <x v="11"/>
    <n v="618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n v="108.4"/>
    <n v="54.2"/>
    <s v="music"/>
    <x v="14"/>
    <x v="1935"/>
    <d v="2014-06-20T23:59:00"/>
    <s v="FALSE"/>
    <n v="2"/>
    <n v="1"/>
    <n v="1"/>
    <x v="34"/>
    <n v="271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n v="116.52013333333333"/>
    <n v="60.26903448275862"/>
    <s v="music"/>
    <x v="14"/>
    <x v="1936"/>
    <d v="2011-12-06T00:59:00"/>
    <s v="FALSE"/>
    <n v="2"/>
    <n v="1"/>
    <n v="1"/>
    <x v="63"/>
    <n v="8739.0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n v="187.245"/>
    <n v="38.740344827586206"/>
    <s v="music"/>
    <x v="14"/>
    <x v="1937"/>
    <d v="2012-06-14T22:59:00"/>
    <s v="FALSE"/>
    <n v="2"/>
    <n v="1"/>
    <n v="1"/>
    <x v="22"/>
    <n v="1123.4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n v="115.93333333333334"/>
    <n v="152.54385964912279"/>
    <s v="music"/>
    <x v="14"/>
    <x v="1938"/>
    <d v="2013-07-02T00:00:00"/>
    <s v="FALSE"/>
    <n v="2"/>
    <n v="1"/>
    <n v="1"/>
    <x v="43"/>
    <n v="1739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n v="110.7"/>
    <n v="115.3125"/>
    <s v="music"/>
    <x v="14"/>
    <x v="1939"/>
    <d v="2013-03-10T17:38:28"/>
    <s v="FALSE"/>
    <n v="2"/>
    <n v="1"/>
    <n v="1"/>
    <x v="3"/>
    <n v="1107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n v="170.92307692307693"/>
    <n v="35.838709677419352"/>
    <s v="music"/>
    <x v="14"/>
    <x v="1940"/>
    <d v="2011-06-14T22:59:00"/>
    <s v="FALSE"/>
    <n v="2"/>
    <n v="1"/>
    <n v="1"/>
    <x v="109"/>
    <n v="11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n v="126.11835600000001"/>
    <n v="64.570118779438872"/>
    <s v="technology"/>
    <x v="30"/>
    <x v="1941"/>
    <d v="2014-05-15T01:58:51"/>
    <s v="TRUE"/>
    <n v="1"/>
    <n v="1"/>
    <n v="1"/>
    <x v="202"/>
    <n v="315295.89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n v="138.44033333333334"/>
    <n v="87.436000000000007"/>
    <s v="technology"/>
    <x v="30"/>
    <x v="1942"/>
    <d v="2011-07-04T14:52:20"/>
    <s v="TRUE"/>
    <n v="1"/>
    <n v="1"/>
    <n v="1"/>
    <x v="32"/>
    <n v="8306.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n v="1705.2499999999998"/>
    <n v="68.815577078288939"/>
    <s v="technology"/>
    <x v="30"/>
    <x v="1943"/>
    <d v="2016-08-11T01:28:36"/>
    <s v="TRUE"/>
    <n v="1"/>
    <n v="1"/>
    <n v="1"/>
    <x v="3"/>
    <n v="17052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n v="788.05550000000005"/>
    <n v="176.200223588597"/>
    <s v="technology"/>
    <x v="30"/>
    <x v="1944"/>
    <d v="2014-05-01T09:01:30"/>
    <s v="TRUE"/>
    <n v="1"/>
    <n v="1"/>
    <n v="1"/>
    <x v="141"/>
    <n v="315222.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n v="348.01799999999997"/>
    <n v="511.79117647058825"/>
    <s v="technology"/>
    <x v="30"/>
    <x v="1945"/>
    <d v="2015-07-12T01:02:38"/>
    <s v="TRUE"/>
    <n v="1"/>
    <n v="1"/>
    <n v="1.1299999999999999"/>
    <x v="250"/>
    <n v="393260.33999999997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n v="149.74666666666667"/>
    <n v="160.44285714285715"/>
    <s v="technology"/>
    <x v="30"/>
    <x v="1946"/>
    <d v="2014-04-19T21:36:01"/>
    <s v="TRUE"/>
    <n v="1"/>
    <n v="1"/>
    <n v="1"/>
    <x v="63"/>
    <n v="112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n v="100.63375000000001"/>
    <n v="35.003043478260871"/>
    <s v="technology"/>
    <x v="30"/>
    <x v="1947"/>
    <d v="2009-11-23T00:59:00"/>
    <s v="TRUE"/>
    <n v="1"/>
    <n v="1"/>
    <n v="1"/>
    <x v="184"/>
    <n v="805.07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n v="800.21100000000001"/>
    <n v="188.50671378091872"/>
    <s v="technology"/>
    <x v="30"/>
    <x v="1948"/>
    <d v="2016-06-06T12:02:00"/>
    <s v="TRUE"/>
    <n v="1"/>
    <n v="1"/>
    <n v="1"/>
    <x v="74"/>
    <n v="80021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n v="106.00260000000002"/>
    <n v="56.204984093319197"/>
    <s v="technology"/>
    <x v="30"/>
    <x v="1949"/>
    <d v="2014-07-10T05:09:11"/>
    <s v="TRUE"/>
    <n v="1"/>
    <n v="1"/>
    <n v="1.28"/>
    <x v="283"/>
    <n v="67841.66400000000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n v="200.51866666666669"/>
    <n v="51.3054157782516"/>
    <s v="technology"/>
    <x v="30"/>
    <x v="1950"/>
    <d v="2011-04-21T23:21:13"/>
    <s v="TRUE"/>
    <n v="1"/>
    <n v="1"/>
    <n v="1"/>
    <x v="364"/>
    <n v="96248.96000000000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n v="212.44399999999999"/>
    <n v="127.36450839328538"/>
    <s v="technology"/>
    <x v="30"/>
    <x v="1951"/>
    <d v="2016-11-07T06:05:37"/>
    <s v="TRUE"/>
    <n v="1"/>
    <n v="1"/>
    <n v="1"/>
    <x v="83"/>
    <n v="10622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n v="198.47237142857145"/>
    <n v="101.85532258064516"/>
    <s v="technology"/>
    <x v="30"/>
    <x v="1952"/>
    <d v="2013-10-16T09:33:35"/>
    <s v="TRUE"/>
    <n v="1"/>
    <n v="1"/>
    <n v="0.76"/>
    <x v="88"/>
    <n v="52793.65080000000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n v="225.94666666666666"/>
    <n v="230.55782312925169"/>
    <s v="technology"/>
    <x v="30"/>
    <x v="1953"/>
    <d v="2012-03-01T22:00:00"/>
    <s v="TRUE"/>
    <n v="1"/>
    <n v="1"/>
    <n v="1"/>
    <x v="43"/>
    <n v="3389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n v="698.94800000000009"/>
    <n v="842.10602409638557"/>
    <s v="technology"/>
    <x v="30"/>
    <x v="1954"/>
    <d v="2016-03-12T00:00:00"/>
    <s v="TRUE"/>
    <n v="1"/>
    <n v="1"/>
    <n v="1"/>
    <x v="83"/>
    <n v="34947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n v="398.59528571428569"/>
    <n v="577.27593103448271"/>
    <s v="technology"/>
    <x v="30"/>
    <x v="1955"/>
    <d v="2012-05-23T14:00:00"/>
    <s v="TRUE"/>
    <n v="1"/>
    <n v="1"/>
    <n v="1"/>
    <x v="463"/>
    <n v="167410.01999999999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n v="294.0333333333333"/>
    <n v="483.34246575342468"/>
    <s v="technology"/>
    <x v="30"/>
    <x v="1956"/>
    <d v="2015-04-18T16:10:05"/>
    <s v="TRUE"/>
    <n v="1"/>
    <n v="1"/>
    <n v="1"/>
    <x v="175"/>
    <n v="17642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n v="167.50470000000001"/>
    <n v="76.138500000000008"/>
    <s v="technology"/>
    <x v="30"/>
    <x v="1957"/>
    <d v="2012-10-26T21:21:53"/>
    <s v="TRUE"/>
    <n v="1"/>
    <n v="1"/>
    <n v="1"/>
    <x v="12"/>
    <n v="50251.4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n v="1435.5717142857143"/>
    <n v="74.107684365781708"/>
    <s v="technology"/>
    <x v="30"/>
    <x v="1958"/>
    <d v="2013-03-23T17:42:41"/>
    <s v="TRUE"/>
    <n v="1"/>
    <n v="1"/>
    <n v="1"/>
    <x v="156"/>
    <n v="100490.0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n v="156.73439999999999"/>
    <n v="36.965660377358489"/>
    <s v="technology"/>
    <x v="30"/>
    <x v="1959"/>
    <d v="2014-09-30T19:00:00"/>
    <s v="TRUE"/>
    <n v="1"/>
    <n v="1"/>
    <n v="1"/>
    <x v="3"/>
    <n v="15673.44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n v="117.90285714285716"/>
    <n v="2500.969696969697"/>
    <s v="technology"/>
    <x v="30"/>
    <x v="1960"/>
    <d v="2014-12-21T03:42:21"/>
    <s v="TRUE"/>
    <n v="1"/>
    <n v="1"/>
    <n v="0.11"/>
    <x v="464"/>
    <n v="9078.5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n v="1105.3811999999998"/>
    <n v="67.690214329454989"/>
    <s v="technology"/>
    <x v="30"/>
    <x v="1961"/>
    <d v="2012-10-05T22:59:00"/>
    <s v="TRUE"/>
    <n v="1"/>
    <n v="1"/>
    <n v="1"/>
    <x v="3"/>
    <n v="110538.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n v="192.92499999999998"/>
    <n v="63.04738562091503"/>
    <s v="technology"/>
    <x v="30"/>
    <x v="1962"/>
    <d v="2014-05-13T13:43:56"/>
    <s v="TRUE"/>
    <n v="1"/>
    <n v="1"/>
    <n v="1"/>
    <x v="3"/>
    <n v="19292.5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n v="126.8842105263158"/>
    <n v="117.6"/>
    <s v="technology"/>
    <x v="30"/>
    <x v="1963"/>
    <d v="2014-09-16T05:18:54"/>
    <s v="TRUE"/>
    <n v="1"/>
    <n v="1"/>
    <n v="1.28"/>
    <x v="437"/>
    <n v="30858.24000000000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n v="259.57748878923763"/>
    <n v="180.75185011709601"/>
    <s v="technology"/>
    <x v="30"/>
    <x v="1964"/>
    <d v="2016-04-22T01:32:52"/>
    <s v="TRUE"/>
    <n v="1"/>
    <n v="1"/>
    <n v="1.1299999999999999"/>
    <x v="465"/>
    <n v="261643.72559999998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n v="262.27999999999997"/>
    <n v="127.32038834951456"/>
    <s v="technology"/>
    <x v="30"/>
    <x v="1965"/>
    <d v="2012-01-11T20:00:00"/>
    <s v="TRUE"/>
    <n v="1"/>
    <n v="1"/>
    <n v="1"/>
    <x v="11"/>
    <n v="1311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n v="206.74309000000002"/>
    <n v="136.6444745538665"/>
    <s v="technology"/>
    <x v="30"/>
    <x v="1966"/>
    <d v="2014-08-14T07:58:18"/>
    <s v="TRUE"/>
    <n v="1"/>
    <n v="1"/>
    <n v="1"/>
    <x v="74"/>
    <n v="206743.09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n v="370.13"/>
    <n v="182.78024691358024"/>
    <s v="technology"/>
    <x v="30"/>
    <x v="1967"/>
    <d v="2014-05-01T10:55:29"/>
    <s v="TRUE"/>
    <n v="1"/>
    <n v="1"/>
    <n v="1"/>
    <x v="44"/>
    <n v="7402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n v="284.96600000000001"/>
    <n v="279.37843137254902"/>
    <s v="technology"/>
    <x v="30"/>
    <x v="1968"/>
    <d v="2016-12-03T10:05:15"/>
    <s v="TRUE"/>
    <n v="1"/>
    <n v="1"/>
    <n v="1"/>
    <x v="83"/>
    <n v="142483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n v="579.08000000000004"/>
    <n v="61.375728669846318"/>
    <s v="technology"/>
    <x v="30"/>
    <x v="1969"/>
    <d v="2016-08-05T14:01:08"/>
    <s v="TRUE"/>
    <n v="1"/>
    <n v="1"/>
    <n v="1.28"/>
    <x v="98"/>
    <n v="148244.4800000000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n v="1131.8"/>
    <n v="80.727532097004286"/>
    <s v="technology"/>
    <x v="30"/>
    <x v="1970"/>
    <d v="2013-04-19T22:38:21"/>
    <s v="TRUE"/>
    <n v="1"/>
    <n v="1"/>
    <n v="1"/>
    <x v="11"/>
    <n v="5659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n v="263.02771750000005"/>
    <n v="272.35590732591254"/>
    <s v="technology"/>
    <x v="30"/>
    <x v="1971"/>
    <d v="2013-11-14T23:00:00"/>
    <s v="TRUE"/>
    <n v="1"/>
    <n v="1"/>
    <n v="1"/>
    <x v="466"/>
    <n v="1052110.870000000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n v="674.48"/>
    <n v="70.848739495798313"/>
    <s v="technology"/>
    <x v="30"/>
    <x v="1972"/>
    <d v="2012-11-17T20:17:24"/>
    <s v="TRUE"/>
    <n v="1"/>
    <n v="1"/>
    <n v="1"/>
    <x v="34"/>
    <n v="1686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n v="256.83081313131316"/>
    <n v="247.94003412969283"/>
    <s v="technology"/>
    <x v="30"/>
    <x v="1973"/>
    <d v="2016-08-06T02:00:00"/>
    <s v="TRUE"/>
    <n v="1"/>
    <n v="1"/>
    <n v="1"/>
    <x v="467"/>
    <n v="508525.0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n v="375.49599999999998"/>
    <n v="186.81393034825871"/>
    <s v="technology"/>
    <x v="30"/>
    <x v="1974"/>
    <d v="2013-08-19T03:01:09"/>
    <s v="TRUE"/>
    <n v="1"/>
    <n v="1"/>
    <n v="1.28"/>
    <x v="98"/>
    <n v="96126.975999999995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n v="208.70837499999996"/>
    <n v="131.98948616600788"/>
    <s v="technology"/>
    <x v="30"/>
    <x v="1975"/>
    <d v="2013-03-10T13:07:31"/>
    <s v="TRUE"/>
    <n v="1"/>
    <n v="1"/>
    <n v="1"/>
    <x v="102"/>
    <n v="33393.339999999997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n v="346.6"/>
    <n v="29.310782241014799"/>
    <s v="technology"/>
    <x v="30"/>
    <x v="1976"/>
    <d v="2013-07-13T16:35:25"/>
    <s v="TRUE"/>
    <n v="1"/>
    <n v="1"/>
    <n v="1.28"/>
    <x v="123"/>
    <n v="17745.92000000000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n v="402.33"/>
    <n v="245.02436053593178"/>
    <s v="technology"/>
    <x v="30"/>
    <x v="1977"/>
    <d v="2015-12-19T02:59:00"/>
    <s v="TRUE"/>
    <n v="1"/>
    <n v="1"/>
    <n v="1"/>
    <x v="83"/>
    <n v="20116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n v="1026.8451399999999"/>
    <n v="1323.2540463917526"/>
    <s v="technology"/>
    <x v="30"/>
    <x v="1978"/>
    <d v="2012-06-12T02:00:00"/>
    <s v="TRUE"/>
    <n v="1"/>
    <n v="1"/>
    <n v="1"/>
    <x v="83"/>
    <n v="513422.5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n v="114.901155"/>
    <n v="282.65966789667897"/>
    <s v="technology"/>
    <x v="30"/>
    <x v="1979"/>
    <d v="2015-11-18T23:59:00"/>
    <s v="TRUE"/>
    <n v="1"/>
    <n v="1"/>
    <n v="1"/>
    <x v="79"/>
    <n v="229802.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n v="354.82402000000002"/>
    <n v="91.214401028277635"/>
    <s v="technology"/>
    <x v="30"/>
    <x v="1980"/>
    <d v="2016-04-03T07:01:02"/>
    <s v="TRUE"/>
    <n v="1"/>
    <n v="1"/>
    <n v="1.1299999999999999"/>
    <x v="204"/>
    <n v="200475.57129999998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n v="5.08"/>
    <n v="31.75"/>
    <s v="photography"/>
    <x v="31"/>
    <x v="1981"/>
    <d v="2014-07-09T12:24:25"/>
    <s v="FALSE"/>
    <n v="2"/>
    <n v="2"/>
    <n v="0.76"/>
    <x v="81"/>
    <n v="289.56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n v="0"/>
    <n v="0"/>
    <s v="photography"/>
    <x v="31"/>
    <x v="1982"/>
    <d v="2016-12-04T10:04:47"/>
    <s v="FALSE"/>
    <n v="2"/>
    <n v="2"/>
    <n v="0.13"/>
    <x v="468"/>
    <n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n v="4.3"/>
    <n v="88.6875"/>
    <s v="photography"/>
    <x v="31"/>
    <x v="1983"/>
    <d v="2016-09-02T02:00:00"/>
    <s v="FALSE"/>
    <n v="2"/>
    <n v="2"/>
    <n v="1"/>
    <x v="435"/>
    <n v="141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n v="21.146666666666665"/>
    <n v="453.14285714285717"/>
    <s v="photography"/>
    <x v="31"/>
    <x v="1984"/>
    <d v="2014-11-30T14:58:01"/>
    <s v="FALSE"/>
    <n v="2"/>
    <n v="2"/>
    <n v="1"/>
    <x v="43"/>
    <n v="317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n v="3.1875"/>
    <n v="12.75"/>
    <s v="photography"/>
    <x v="31"/>
    <x v="1985"/>
    <d v="2016-08-02T18:00:00"/>
    <s v="FALSE"/>
    <n v="2"/>
    <n v="2"/>
    <n v="1.28"/>
    <x v="469"/>
    <n v="65.2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n v="0.05"/>
    <n v="1"/>
    <s v="photography"/>
    <x v="31"/>
    <x v="1986"/>
    <d v="2016-03-14T04:24:43"/>
    <s v="FALSE"/>
    <n v="2"/>
    <n v="2"/>
    <n v="1.28"/>
    <x v="38"/>
    <n v="1.28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n v="42.472727272727276"/>
    <n v="83.428571428571431"/>
    <s v="photography"/>
    <x v="31"/>
    <x v="1987"/>
    <d v="2015-03-01T10:21:16"/>
    <s v="FALSE"/>
    <n v="2"/>
    <n v="2"/>
    <n v="1.28"/>
    <x v="426"/>
    <n v="2990.08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n v="0.41666666666666669"/>
    <n v="25"/>
    <s v="photography"/>
    <x v="31"/>
    <x v="1988"/>
    <d v="2015-08-20T13:19:02"/>
    <s v="FALSE"/>
    <n v="2"/>
    <n v="2"/>
    <n v="1"/>
    <x v="32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n v="1"/>
    <n v="50"/>
    <s v="photography"/>
    <x v="31"/>
    <x v="1989"/>
    <d v="2016-12-11T11:20:08"/>
    <s v="FALSE"/>
    <n v="2"/>
    <n v="2"/>
    <n v="1"/>
    <x v="11"/>
    <n v="5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n v="16.966666666666665"/>
    <n v="101.8"/>
    <s v="photography"/>
    <x v="31"/>
    <x v="1990"/>
    <d v="2016-02-12T23:42:12"/>
    <s v="FALSE"/>
    <n v="2"/>
    <n v="2"/>
    <n v="1"/>
    <x v="10"/>
    <n v="50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n v="7.0000000000000009"/>
    <n v="46.666666666666664"/>
    <s v="photography"/>
    <x v="31"/>
    <x v="1991"/>
    <d v="2015-07-03T16:26:26"/>
    <s v="FALSE"/>
    <n v="2"/>
    <n v="2"/>
    <n v="1"/>
    <x v="18"/>
    <n v="14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n v="0.13333333333333333"/>
    <n v="1"/>
    <s v="photography"/>
    <x v="31"/>
    <x v="1992"/>
    <d v="2015-02-17T22:26:31"/>
    <s v="FALSE"/>
    <n v="2"/>
    <n v="2"/>
    <n v="1"/>
    <x v="61"/>
    <n v="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n v="0"/>
    <n v="0"/>
    <s v="photography"/>
    <x v="31"/>
    <x v="1993"/>
    <d v="2015-12-21T09:07:17"/>
    <s v="FALSE"/>
    <n v="2"/>
    <n v="2"/>
    <n v="1.28"/>
    <x v="38"/>
    <n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n v="0"/>
    <n v="0"/>
    <s v="photography"/>
    <x v="31"/>
    <x v="1994"/>
    <d v="2016-12-06T20:09:02"/>
    <s v="FALSE"/>
    <n v="2"/>
    <n v="2"/>
    <n v="1"/>
    <x v="62"/>
    <n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n v="7.8"/>
    <n v="26"/>
    <s v="photography"/>
    <x v="31"/>
    <x v="1995"/>
    <d v="2015-07-16T16:38:56"/>
    <s v="FALSE"/>
    <n v="2"/>
    <n v="2"/>
    <n v="0.76"/>
    <x v="167"/>
    <n v="59.2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n v="0"/>
    <n v="0"/>
    <s v="photography"/>
    <x v="31"/>
    <x v="1996"/>
    <d v="2014-07-10T14:40:11"/>
    <s v="FALSE"/>
    <n v="2"/>
    <n v="2"/>
    <n v="1"/>
    <x v="470"/>
    <n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n v="0"/>
    <n v="0"/>
    <s v="photography"/>
    <x v="31"/>
    <x v="1997"/>
    <d v="2014-08-26T17:20:12"/>
    <s v="FALSE"/>
    <n v="2"/>
    <n v="2"/>
    <n v="1"/>
    <x v="158"/>
    <n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n v="26.200000000000003"/>
    <n v="218.33333333333334"/>
    <s v="photography"/>
    <x v="31"/>
    <x v="1998"/>
    <d v="2014-07-31T21:50:38"/>
    <s v="FALSE"/>
    <n v="2"/>
    <n v="2"/>
    <n v="1"/>
    <x v="34"/>
    <n v="65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n v="0.76129032258064511"/>
    <n v="33.714285714285715"/>
    <s v="photography"/>
    <x v="31"/>
    <x v="1999"/>
    <d v="2014-11-13T07:35:08"/>
    <s v="FALSE"/>
    <n v="2"/>
    <n v="2"/>
    <n v="1.28"/>
    <x v="471"/>
    <n v="302.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n v="12.5"/>
    <n v="25"/>
    <s v="photography"/>
    <x v="31"/>
    <x v="2000"/>
    <d v="2016-01-06T17:50:13"/>
    <s v="FALSE"/>
    <n v="2"/>
    <n v="2"/>
    <n v="0.76"/>
    <x v="59"/>
    <n v="47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n v="382.12909090909091"/>
    <n v="128.38790470372632"/>
    <s v="technology"/>
    <x v="30"/>
    <x v="2001"/>
    <d v="2015-06-12T15:00:00"/>
    <s v="TRUE"/>
    <n v="1"/>
    <n v="1"/>
    <n v="1.1299999999999999"/>
    <x v="472"/>
    <n v="237493.22999999998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n v="216.79422000000002"/>
    <n v="78.834261818181815"/>
    <s v="technology"/>
    <x v="30"/>
    <x v="2002"/>
    <d v="2017-01-23T12:05:43"/>
    <s v="TRUE"/>
    <n v="1"/>
    <n v="1"/>
    <n v="1"/>
    <x v="83"/>
    <n v="108397.1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n v="312"/>
    <n v="91.764705882352942"/>
    <s v="technology"/>
    <x v="30"/>
    <x v="2003"/>
    <d v="2010-07-02T18:00:00"/>
    <s v="TRUE"/>
    <n v="1"/>
    <n v="1"/>
    <n v="1"/>
    <x v="9"/>
    <n v="156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n v="234.42048"/>
    <n v="331.10237288135596"/>
    <s v="technology"/>
    <x v="30"/>
    <x v="2004"/>
    <d v="2014-07-10T09:31:03"/>
    <s v="TRUE"/>
    <n v="1"/>
    <n v="1"/>
    <n v="1"/>
    <x v="83"/>
    <n v="117210.2400000000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n v="123.68010000000001"/>
    <n v="194.26193717277485"/>
    <s v="technology"/>
    <x v="30"/>
    <x v="2005"/>
    <d v="2013-10-15T22:59:00"/>
    <s v="TRUE"/>
    <n v="1"/>
    <n v="1"/>
    <n v="1"/>
    <x v="12"/>
    <n v="37104.0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n v="247.84"/>
    <n v="408.97689768976898"/>
    <s v="technology"/>
    <x v="30"/>
    <x v="2006"/>
    <d v="2014-12-03T08:00:45"/>
    <s v="TRUE"/>
    <n v="1"/>
    <n v="1"/>
    <n v="1"/>
    <x v="83"/>
    <n v="12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n v="115.7092"/>
    <n v="84.459270072992695"/>
    <s v="technology"/>
    <x v="30"/>
    <x v="2007"/>
    <d v="2010-08-23T23:00:00"/>
    <s v="TRUE"/>
    <n v="1"/>
    <n v="1"/>
    <n v="1"/>
    <x v="3"/>
    <n v="11570.9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n v="117.07484768810599"/>
    <n v="44.853658536585364"/>
    <s v="technology"/>
    <x v="30"/>
    <x v="2008"/>
    <d v="2011-09-19T09:30:22"/>
    <s v="TRUE"/>
    <n v="1"/>
    <n v="1"/>
    <n v="1"/>
    <x v="473"/>
    <n v="1839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n v="305.15800000000002"/>
    <n v="383.3643216080402"/>
    <s v="technology"/>
    <x v="30"/>
    <x v="2009"/>
    <d v="2016-11-23T03:45:43"/>
    <s v="TRUE"/>
    <n v="1"/>
    <n v="1"/>
    <n v="1.1299999999999999"/>
    <x v="204"/>
    <n v="172414.2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n v="320.05299999999994"/>
    <n v="55.276856649395505"/>
    <s v="technology"/>
    <x v="30"/>
    <x v="2010"/>
    <d v="2016-08-18T18:54:51"/>
    <s v="TRUE"/>
    <n v="1"/>
    <n v="1"/>
    <n v="1"/>
    <x v="12"/>
    <n v="96015.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n v="819.56399999999996"/>
    <n v="422.02059732234807"/>
    <s v="technology"/>
    <x v="30"/>
    <x v="2011"/>
    <d v="2016-01-11T18:00:00"/>
    <s v="TRUE"/>
    <n v="1"/>
    <n v="1"/>
    <n v="1.1299999999999999"/>
    <x v="204"/>
    <n v="463053.6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n v="234.90000000000003"/>
    <n v="64.180327868852459"/>
    <s v="technology"/>
    <x v="30"/>
    <x v="2012"/>
    <d v="2015-02-05T14:44:01"/>
    <s v="TRUE"/>
    <n v="1"/>
    <n v="1"/>
    <n v="1"/>
    <x v="11"/>
    <n v="11745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n v="494.91374999999999"/>
    <n v="173.57781674704077"/>
    <s v="technology"/>
    <x v="30"/>
    <x v="2013"/>
    <d v="2016-07-08T18:03:34"/>
    <s v="TRUE"/>
    <n v="1"/>
    <n v="1"/>
    <n v="1"/>
    <x v="218"/>
    <n v="79186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n v="7813.7822333333334"/>
    <n v="88.601680840609291"/>
    <s v="technology"/>
    <x v="30"/>
    <x v="2014"/>
    <d v="2013-03-24T23:08:59"/>
    <s v="TRUE"/>
    <n v="1"/>
    <n v="1"/>
    <n v="1"/>
    <x v="12"/>
    <n v="2344134.67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n v="113.00013888888888"/>
    <n v="50.222283950617282"/>
    <s v="technology"/>
    <x v="30"/>
    <x v="2015"/>
    <d v="2011-09-09T16:02:43"/>
    <s v="TRUE"/>
    <n v="1"/>
    <n v="1"/>
    <n v="1"/>
    <x v="474"/>
    <n v="8136.0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n v="921.54219999999998"/>
    <n v="192.38876826722338"/>
    <s v="technology"/>
    <x v="30"/>
    <x v="2016"/>
    <d v="2013-03-09T16:08:19"/>
    <s v="TRUE"/>
    <n v="1"/>
    <n v="1"/>
    <n v="1"/>
    <x v="3"/>
    <n v="92154.2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n v="125.10239999999999"/>
    <n v="73.416901408450698"/>
    <s v="technology"/>
    <x v="30"/>
    <x v="2017"/>
    <d v="2012-03-23T23:00:00"/>
    <s v="TRUE"/>
    <n v="1"/>
    <n v="1"/>
    <n v="1"/>
    <x v="73"/>
    <n v="31275.599999999999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n v="102.24343076923077"/>
    <n v="147.68495555555555"/>
    <s v="technology"/>
    <x v="30"/>
    <x v="2018"/>
    <d v="2015-08-13T03:46:49"/>
    <s v="TRUE"/>
    <n v="1"/>
    <n v="1"/>
    <n v="1.1299999999999999"/>
    <x v="475"/>
    <n v="75097.799899999984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n v="484.90975000000003"/>
    <n v="108.96848314606741"/>
    <s v="technology"/>
    <x v="30"/>
    <x v="2019"/>
    <d v="2016-09-22T12:00:21"/>
    <s v="TRUE"/>
    <n v="1"/>
    <n v="1"/>
    <n v="1"/>
    <x v="141"/>
    <n v="193963.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n v="192.33333333333334"/>
    <n v="23.647540983606557"/>
    <s v="technology"/>
    <x v="30"/>
    <x v="2020"/>
    <d v="2014-05-14T18:04:00"/>
    <s v="TRUE"/>
    <n v="1"/>
    <n v="1"/>
    <n v="1"/>
    <x v="61"/>
    <n v="288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n v="281.10000000000002"/>
    <n v="147.94736842105263"/>
    <s v="technology"/>
    <x v="30"/>
    <x v="2021"/>
    <d v="2014-09-23T20:41:37"/>
    <s v="TRUE"/>
    <n v="1"/>
    <n v="1"/>
    <n v="1"/>
    <x v="11"/>
    <n v="1405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n v="125.13700000000001"/>
    <n v="385.03692307692307"/>
    <s v="technology"/>
    <x v="30"/>
    <x v="2022"/>
    <d v="2016-06-11T08:39:32"/>
    <s v="TRUE"/>
    <n v="1"/>
    <n v="1"/>
    <n v="1"/>
    <x v="74"/>
    <n v="125137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n v="161.459"/>
    <n v="457.39093484419266"/>
    <s v="technology"/>
    <x v="30"/>
    <x v="2023"/>
    <d v="2015-06-11T05:05:53"/>
    <s v="TRUE"/>
    <n v="1"/>
    <n v="1"/>
    <n v="1"/>
    <x v="74"/>
    <n v="161459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n v="585.35"/>
    <n v="222.99047619047619"/>
    <s v="technology"/>
    <x v="30"/>
    <x v="2024"/>
    <d v="2012-08-12T22:00:00"/>
    <s v="TRUE"/>
    <n v="1"/>
    <n v="1"/>
    <n v="1"/>
    <x v="26"/>
    <n v="2341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n v="201.14999999999998"/>
    <n v="220.74074074074073"/>
    <s v="technology"/>
    <x v="30"/>
    <x v="2025"/>
    <d v="2015-06-10T23:25:46"/>
    <s v="TRUE"/>
    <n v="1"/>
    <n v="1"/>
    <n v="1.1299999999999999"/>
    <x v="227"/>
    <n v="181839.59999999998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n v="133.48307999999997"/>
    <n v="73.503898678414089"/>
    <s v="technology"/>
    <x v="30"/>
    <x v="2026"/>
    <d v="2014-04-20T22:59:00"/>
    <s v="TRUE"/>
    <n v="1"/>
    <n v="1"/>
    <n v="1"/>
    <x v="73"/>
    <n v="33370.769999999997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n v="120.24900000000001"/>
    <n v="223.09647495361781"/>
    <s v="technology"/>
    <x v="30"/>
    <x v="2027"/>
    <d v="2015-03-30T13:31:59"/>
    <s v="TRUE"/>
    <n v="1"/>
    <n v="1"/>
    <n v="1"/>
    <x v="74"/>
    <n v="12024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n v="126.16666666666667"/>
    <n v="47.911392405063289"/>
    <s v="technology"/>
    <x v="30"/>
    <x v="2028"/>
    <d v="2010-03-15T16:55:00"/>
    <s v="TRUE"/>
    <n v="1"/>
    <n v="1"/>
    <n v="1"/>
    <x v="10"/>
    <n v="3785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n v="361.2"/>
    <n v="96.063829787234042"/>
    <s v="technology"/>
    <x v="30"/>
    <x v="2029"/>
    <d v="2014-08-26T19:31:21"/>
    <s v="TRUE"/>
    <n v="1"/>
    <n v="1"/>
    <n v="1"/>
    <x v="34"/>
    <n v="90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n v="226.239013671875"/>
    <n v="118.6144"/>
    <s v="technology"/>
    <x v="30"/>
    <x v="2030"/>
    <d v="2012-11-29T18:54:56"/>
    <s v="TRUE"/>
    <n v="1"/>
    <n v="1"/>
    <n v="1.28"/>
    <x v="476"/>
    <n v="94891.520000000004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n v="120.35"/>
    <n v="118.45472440944881"/>
    <s v="technology"/>
    <x v="30"/>
    <x v="2031"/>
    <d v="2015-01-08T20:00:00"/>
    <s v="TRUE"/>
    <n v="1"/>
    <n v="1"/>
    <n v="1.1299999999999999"/>
    <x v="204"/>
    <n v="67997.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n v="304.18799999999999"/>
    <n v="143.21468926553672"/>
    <s v="technology"/>
    <x v="30"/>
    <x v="2032"/>
    <d v="2016-12-15T00:00:00"/>
    <s v="TRUE"/>
    <n v="1"/>
    <n v="1"/>
    <n v="1"/>
    <x v="73"/>
    <n v="76047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n v="178.67599999999999"/>
    <n v="282.71518987341773"/>
    <s v="technology"/>
    <x v="30"/>
    <x v="2033"/>
    <d v="2014-04-25T20:58:38"/>
    <s v="TRUE"/>
    <n v="1"/>
    <n v="1"/>
    <n v="1"/>
    <x v="73"/>
    <n v="4466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n v="386.81998717948721"/>
    <n v="593.93620078740162"/>
    <s v="technology"/>
    <x v="30"/>
    <x v="2034"/>
    <d v="2015-05-07T01:58:00"/>
    <s v="TRUE"/>
    <n v="1"/>
    <n v="1"/>
    <n v="1"/>
    <x v="477"/>
    <n v="301719.5900000000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n v="211.03642500000004"/>
    <n v="262.15704968944101"/>
    <s v="technology"/>
    <x v="30"/>
    <x v="2035"/>
    <d v="2015-12-18T20:00:00"/>
    <s v="TRUE"/>
    <n v="1"/>
    <n v="1"/>
    <n v="1"/>
    <x v="75"/>
    <n v="168829.1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n v="131.66833333333335"/>
    <n v="46.580778301886795"/>
    <s v="technology"/>
    <x v="30"/>
    <x v="2036"/>
    <d v="2014-05-09T15:45:19"/>
    <s v="TRUE"/>
    <n v="1"/>
    <n v="1"/>
    <n v="1"/>
    <x v="12"/>
    <n v="39500.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n v="300.47639999999996"/>
    <n v="70.041118881118877"/>
    <s v="technology"/>
    <x v="30"/>
    <x v="2037"/>
    <d v="2013-12-30T01:02:33"/>
    <s v="TRUE"/>
    <n v="1"/>
    <n v="1"/>
    <n v="1"/>
    <x v="3"/>
    <n v="30047.6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n v="420.51249999999999"/>
    <n v="164.90686274509804"/>
    <s v="technology"/>
    <x v="30"/>
    <x v="2038"/>
    <d v="2013-07-01T13:00:00"/>
    <s v="TRUE"/>
    <n v="1"/>
    <n v="1"/>
    <n v="1.28"/>
    <x v="42"/>
    <n v="43060.480000000003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n v="136.21680000000001"/>
    <n v="449.26385224274406"/>
    <s v="technology"/>
    <x v="30"/>
    <x v="2039"/>
    <d v="2016-11-30T23:59:00"/>
    <s v="TRUE"/>
    <n v="1"/>
    <n v="1"/>
    <n v="1"/>
    <x v="335"/>
    <n v="17027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n v="248.17133333333334"/>
    <n v="27.472841328413285"/>
    <s v="technology"/>
    <x v="30"/>
    <x v="2040"/>
    <d v="2013-11-15T18:15:03"/>
    <s v="TRUE"/>
    <n v="1"/>
    <n v="1"/>
    <n v="1"/>
    <x v="10"/>
    <n v="7445.1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n v="181.86315789473684"/>
    <n v="143.97499999999999"/>
    <s v="technology"/>
    <x v="30"/>
    <x v="2041"/>
    <d v="2016-11-10T08:37:07"/>
    <s v="FALSE"/>
    <n v="2"/>
    <n v="1"/>
    <n v="1"/>
    <x v="291"/>
    <n v="1727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n v="123.53"/>
    <n v="88.23571428571428"/>
    <s v="technology"/>
    <x v="30"/>
    <x v="2042"/>
    <d v="2016-01-22T11:59:34"/>
    <s v="FALSE"/>
    <n v="2"/>
    <n v="1"/>
    <n v="1"/>
    <x v="3"/>
    <n v="12353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n v="506.20938628158842"/>
    <n v="36.326424870466319"/>
    <s v="technology"/>
    <x v="30"/>
    <x v="2043"/>
    <d v="2016-12-10T23:59:00"/>
    <s v="FALSE"/>
    <n v="2"/>
    <n v="1"/>
    <n v="1"/>
    <x v="478"/>
    <n v="701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n v="108.21333333333334"/>
    <n v="90.177777777777777"/>
    <s v="technology"/>
    <x v="30"/>
    <x v="2044"/>
    <d v="2015-06-13T11:25:14"/>
    <s v="FALSE"/>
    <n v="2"/>
    <n v="1"/>
    <n v="1"/>
    <x v="43"/>
    <n v="1623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n v="819.18387755102037"/>
    <n v="152.62361216730039"/>
    <s v="technology"/>
    <x v="30"/>
    <x v="2045"/>
    <d v="2012-07-08T21:07:27"/>
    <s v="FALSE"/>
    <n v="2"/>
    <n v="1"/>
    <n v="1"/>
    <x v="245"/>
    <n v="40140.0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n v="121.10000000000001"/>
    <n v="55.806451612903224"/>
    <s v="technology"/>
    <x v="30"/>
    <x v="2046"/>
    <d v="2013-05-22T23:07:24"/>
    <s v="FALSE"/>
    <n v="2"/>
    <n v="1"/>
    <n v="1"/>
    <x v="3"/>
    <n v="1211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n v="102.99897959183673"/>
    <n v="227.85327313769753"/>
    <s v="technology"/>
    <x v="30"/>
    <x v="2047"/>
    <d v="2015-04-16T19:00:00"/>
    <s v="FALSE"/>
    <n v="2"/>
    <n v="1"/>
    <n v="0.72"/>
    <x v="479"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n v="148.33229411764705"/>
    <n v="91.82989803350327"/>
    <s v="technology"/>
    <x v="30"/>
    <x v="2048"/>
    <d v="2013-05-23T10:38:11"/>
    <s v="FALSE"/>
    <n v="2"/>
    <n v="1"/>
    <n v="1"/>
    <x v="129"/>
    <n v="126082.45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n v="120.19070000000001"/>
    <n v="80.991037735849048"/>
    <s v="technology"/>
    <x v="30"/>
    <x v="2049"/>
    <d v="2013-12-02T17:59:00"/>
    <s v="FALSE"/>
    <n v="2"/>
    <n v="1"/>
    <n v="1.28"/>
    <x v="283"/>
    <n v="76922.047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n v="473.27000000000004"/>
    <n v="278.39411764705881"/>
    <s v="technology"/>
    <x v="30"/>
    <x v="2050"/>
    <d v="2015-05-30T20:42:58"/>
    <s v="FALSE"/>
    <n v="2"/>
    <n v="1"/>
    <n v="1"/>
    <x v="3"/>
    <n v="47327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n v="130.36250000000001"/>
    <n v="43.095041322314053"/>
    <s v="technology"/>
    <x v="30"/>
    <x v="2051"/>
    <d v="2013-12-25T19:32:17"/>
    <s v="FALSE"/>
    <n v="2"/>
    <n v="1"/>
    <n v="1"/>
    <x v="6"/>
    <n v="10429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n v="353.048"/>
    <n v="326.29205175600737"/>
    <s v="technology"/>
    <x v="30"/>
    <x v="2052"/>
    <d v="2016-02-19T21:00:53"/>
    <s v="FALSE"/>
    <n v="2"/>
    <n v="1"/>
    <n v="1"/>
    <x v="83"/>
    <n v="176524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n v="101.02"/>
    <n v="41.743801652892564"/>
    <s v="technology"/>
    <x v="30"/>
    <x v="2053"/>
    <d v="2015-11-25T10:49:11"/>
    <s v="FALSE"/>
    <n v="2"/>
    <n v="1"/>
    <n v="1"/>
    <x v="11"/>
    <n v="50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n v="113.59142857142857"/>
    <n v="64.020933977455712"/>
    <s v="technology"/>
    <x v="30"/>
    <x v="2054"/>
    <d v="2014-05-02T07:30:10"/>
    <s v="FALSE"/>
    <n v="2"/>
    <n v="1"/>
    <n v="1.28"/>
    <x v="363"/>
    <n v="50888.959999999999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n v="167.41666666666666"/>
    <n v="99.455445544554451"/>
    <s v="technology"/>
    <x v="30"/>
    <x v="2055"/>
    <d v="2014-12-02T23:00:00"/>
    <s v="FALSE"/>
    <n v="2"/>
    <n v="1"/>
    <n v="1"/>
    <x v="32"/>
    <n v="1004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n v="153.452"/>
    <n v="138.49458483754512"/>
    <s v="technology"/>
    <x v="30"/>
    <x v="2056"/>
    <d v="2013-04-17T13:15:42"/>
    <s v="FALSE"/>
    <n v="2"/>
    <n v="1"/>
    <n v="1"/>
    <x v="83"/>
    <n v="7672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n v="202.23220000000001"/>
    <n v="45.547792792792798"/>
    <s v="technology"/>
    <x v="30"/>
    <x v="2057"/>
    <d v="2016-02-26T06:52:12"/>
    <s v="FALSE"/>
    <n v="2"/>
    <n v="1"/>
    <n v="1.28"/>
    <x v="142"/>
    <n v="38828.582400000007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n v="168.28125"/>
    <n v="10.507317073170732"/>
    <s v="technology"/>
    <x v="30"/>
    <x v="2058"/>
    <d v="2015-03-02T15:00:00"/>
    <s v="FALSE"/>
    <n v="2"/>
    <n v="1"/>
    <n v="1.28"/>
    <x v="480"/>
    <n v="5514.24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n v="143.45666666666668"/>
    <n v="114.76533333333333"/>
    <s v="technology"/>
    <x v="30"/>
    <x v="2059"/>
    <d v="2016-01-31T16:59:00"/>
    <s v="FALSE"/>
    <n v="2"/>
    <n v="1"/>
    <n v="1"/>
    <x v="12"/>
    <n v="4303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n v="196.4"/>
    <n v="35.997067448680355"/>
    <s v="technology"/>
    <x v="30"/>
    <x v="2060"/>
    <d v="2014-07-23T10:25:50"/>
    <s v="FALSE"/>
    <n v="2"/>
    <n v="1"/>
    <n v="1"/>
    <x v="73"/>
    <n v="4910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n v="107.91999999999999"/>
    <n v="154.17142857142858"/>
    <s v="technology"/>
    <x v="30"/>
    <x v="2061"/>
    <d v="2016-12-31T13:20:54"/>
    <s v="FALSE"/>
    <n v="2"/>
    <n v="1"/>
    <n v="1"/>
    <x v="11"/>
    <n v="539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n v="114.97699999999999"/>
    <n v="566.38916256157631"/>
    <s v="technology"/>
    <x v="30"/>
    <x v="2062"/>
    <d v="2016-03-24T03:11:38"/>
    <s v="FALSE"/>
    <n v="2"/>
    <n v="1"/>
    <n v="0.15"/>
    <x v="43"/>
    <n v="17246.55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n v="148.04999999999998"/>
    <n v="120.85714285714286"/>
    <s v="technology"/>
    <x v="30"/>
    <x v="2063"/>
    <d v="2016-05-15T12:35:01"/>
    <s v="FALSE"/>
    <n v="2"/>
    <n v="1"/>
    <n v="1.1299999999999999"/>
    <x v="292"/>
    <n v="6691.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n v="191.16676082790633"/>
    <n v="86.163845492085343"/>
    <s v="technology"/>
    <x v="30"/>
    <x v="2064"/>
    <d v="2013-05-31T07:00:00"/>
    <s v="FALSE"/>
    <n v="2"/>
    <n v="1"/>
    <n v="1"/>
    <x v="481"/>
    <n v="500784.27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n v="199.215125"/>
    <n v="51.212114395886893"/>
    <s v="technology"/>
    <x v="30"/>
    <x v="2065"/>
    <d v="2013-12-25T03:00:29"/>
    <s v="FALSE"/>
    <n v="2"/>
    <n v="1"/>
    <n v="1.28"/>
    <x v="252"/>
    <n v="101998.14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n v="218.6"/>
    <n v="67.261538461538464"/>
    <s v="technology"/>
    <x v="30"/>
    <x v="2066"/>
    <d v="2014-08-23T13:31:23"/>
    <s v="FALSE"/>
    <n v="2"/>
    <n v="1"/>
    <n v="1"/>
    <x v="18"/>
    <n v="4372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n v="126.86868686868686"/>
    <n v="62.8"/>
    <s v="technology"/>
    <x v="30"/>
    <x v="2067"/>
    <d v="2015-05-24T15:29:36"/>
    <s v="FALSE"/>
    <n v="2"/>
    <n v="1"/>
    <n v="1.28"/>
    <x v="482"/>
    <n v="803.84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n v="105.22388000000001"/>
    <n v="346.13118421052633"/>
    <s v="technology"/>
    <x v="30"/>
    <x v="2068"/>
    <d v="2016-10-20T15:11:55"/>
    <s v="FALSE"/>
    <n v="2"/>
    <n v="1"/>
    <n v="1"/>
    <x v="73"/>
    <n v="26305.9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n v="128.40666000000002"/>
    <n v="244.11912547528519"/>
    <s v="technology"/>
    <x v="30"/>
    <x v="2069"/>
    <d v="2016-01-02T18:19:51"/>
    <s v="FALSE"/>
    <n v="2"/>
    <n v="1"/>
    <n v="1"/>
    <x v="83"/>
    <n v="64203.33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n v="317.3272"/>
    <n v="259.25424836601309"/>
    <s v="technology"/>
    <x v="30"/>
    <x v="2070"/>
    <d v="2016-06-28T10:45:23"/>
    <s v="FALSE"/>
    <n v="2"/>
    <n v="1"/>
    <n v="1.1299999999999999"/>
    <x v="483"/>
    <n v="448224.6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n v="280.73"/>
    <n v="201.96402877697841"/>
    <s v="technology"/>
    <x v="30"/>
    <x v="2071"/>
    <d v="2016-10-02T01:41:24"/>
    <s v="FALSE"/>
    <n v="2"/>
    <n v="1"/>
    <n v="1"/>
    <x v="44"/>
    <n v="5614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n v="110.73146853146854"/>
    <n v="226.20857142857142"/>
    <s v="technology"/>
    <x v="30"/>
    <x v="2072"/>
    <d v="2016-05-07T08:57:12"/>
    <s v="FALSE"/>
    <n v="2"/>
    <n v="1"/>
    <n v="1"/>
    <x v="484"/>
    <n v="79173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n v="152.60429999999999"/>
    <n v="324.69"/>
    <s v="technology"/>
    <x v="30"/>
    <x v="2073"/>
    <d v="2015-05-08T11:01:58"/>
    <s v="FALSE"/>
    <n v="2"/>
    <n v="1"/>
    <n v="1"/>
    <x v="74"/>
    <n v="152604.29999999999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n v="102.49999999999999"/>
    <n v="205"/>
    <s v="technology"/>
    <x v="30"/>
    <x v="2074"/>
    <d v="2016-05-06T14:49:42"/>
    <s v="FALSE"/>
    <n v="2"/>
    <n v="1"/>
    <n v="1"/>
    <x v="22"/>
    <n v="615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n v="1678.3738373837384"/>
    <n v="20.465926829268295"/>
    <s v="technology"/>
    <x v="30"/>
    <x v="2075"/>
    <d v="2013-07-25T11:21:28"/>
    <s v="FALSE"/>
    <n v="2"/>
    <n v="1"/>
    <n v="1"/>
    <x v="307"/>
    <n v="167820.6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n v="543.349156424581"/>
    <n v="116.35303146309367"/>
    <s v="technology"/>
    <x v="30"/>
    <x v="2076"/>
    <d v="2014-07-23T16:08:09"/>
    <s v="FALSE"/>
    <n v="2"/>
    <n v="1"/>
    <n v="1.28"/>
    <x v="485"/>
    <n v="1244921.587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n v="115.50800000000001"/>
    <n v="307.20212765957444"/>
    <s v="technology"/>
    <x v="30"/>
    <x v="2077"/>
    <d v="2015-06-05T16:00:00"/>
    <s v="FALSE"/>
    <n v="2"/>
    <n v="1"/>
    <n v="1"/>
    <x v="83"/>
    <n v="5775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n v="131.20499999999998"/>
    <n v="546.6875"/>
    <s v="technology"/>
    <x v="30"/>
    <x v="2078"/>
    <d v="2016-12-18T13:30:57"/>
    <s v="FALSE"/>
    <n v="2"/>
    <n v="1"/>
    <n v="1.1299999999999999"/>
    <x v="235"/>
    <n v="29652.32999999999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n v="288.17"/>
    <n v="47.474464579901152"/>
    <s v="technology"/>
    <x v="30"/>
    <x v="2079"/>
    <d v="2015-06-25T14:00:00"/>
    <s v="FALSE"/>
    <n v="2"/>
    <n v="1"/>
    <n v="1.28"/>
    <x v="168"/>
    <n v="36885.76000000000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n v="507.8"/>
    <n v="101.56"/>
    <s v="technology"/>
    <x v="30"/>
    <x v="2080"/>
    <d v="2015-11-11T18:58:20"/>
    <s v="FALSE"/>
    <n v="2"/>
    <n v="1"/>
    <n v="1"/>
    <x v="31"/>
    <n v="5078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n v="114.57142857142857"/>
    <n v="72.909090909090907"/>
    <s v="music"/>
    <x v="14"/>
    <x v="2081"/>
    <d v="2012-05-15T23:59:00"/>
    <s v="FALSE"/>
    <n v="2"/>
    <n v="1"/>
    <n v="1"/>
    <x v="8"/>
    <n v="401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n v="110.73333333333333"/>
    <n v="43.710526315789473"/>
    <s v="music"/>
    <x v="14"/>
    <x v="2082"/>
    <d v="2011-11-23T22:53:16"/>
    <s v="FALSE"/>
    <n v="2"/>
    <n v="1"/>
    <n v="1"/>
    <x v="61"/>
    <n v="166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n v="113.33333333333333"/>
    <n v="34"/>
    <s v="music"/>
    <x v="14"/>
    <x v="2083"/>
    <d v="2012-06-04T12:19:55"/>
    <s v="FALSE"/>
    <n v="2"/>
    <n v="1"/>
    <n v="1"/>
    <x v="56"/>
    <n v="85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n v="108.33333333333333"/>
    <n v="70.652173913043484"/>
    <s v="music"/>
    <x v="14"/>
    <x v="2084"/>
    <d v="2014-05-04T01:59:00"/>
    <s v="FALSE"/>
    <n v="2"/>
    <n v="1"/>
    <n v="1"/>
    <x v="10"/>
    <n v="325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n v="123.53333333333335"/>
    <n v="89.301204819277103"/>
    <s v="music"/>
    <x v="14"/>
    <x v="2085"/>
    <d v="2012-07-15T15:03:07"/>
    <s v="FALSE"/>
    <n v="2"/>
    <n v="1"/>
    <n v="1"/>
    <x v="32"/>
    <n v="74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n v="100.69999999999999"/>
    <n v="115.08571428571429"/>
    <s v="music"/>
    <x v="14"/>
    <x v="2086"/>
    <d v="2011-12-13T23:59:00"/>
    <s v="FALSE"/>
    <n v="2"/>
    <n v="1"/>
    <n v="1"/>
    <x v="26"/>
    <n v="4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n v="103.53333333333335"/>
    <n v="62.12"/>
    <s v="music"/>
    <x v="14"/>
    <x v="2087"/>
    <d v="2011-09-07T23:54:18"/>
    <s v="FALSE"/>
    <n v="2"/>
    <n v="1"/>
    <n v="1"/>
    <x v="61"/>
    <n v="1553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n v="115.51066666666668"/>
    <n v="46.204266666666669"/>
    <s v="music"/>
    <x v="14"/>
    <x v="2088"/>
    <d v="2010-09-10T22:59:00"/>
    <s v="FALSE"/>
    <n v="2"/>
    <n v="1"/>
    <n v="1"/>
    <x v="10"/>
    <n v="3465.32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n v="120.4004"/>
    <n v="48.54854838709678"/>
    <s v="music"/>
    <x v="14"/>
    <x v="2089"/>
    <d v="2013-08-01T20:49:54"/>
    <s v="FALSE"/>
    <n v="2"/>
    <n v="1"/>
    <n v="1"/>
    <x v="34"/>
    <n v="3010.01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n v="115.040375"/>
    <n v="57.520187499999999"/>
    <s v="music"/>
    <x v="14"/>
    <x v="2090"/>
    <d v="2013-02-24T04:09:15"/>
    <s v="FALSE"/>
    <n v="2"/>
    <n v="1"/>
    <n v="1"/>
    <x v="6"/>
    <n v="9203.2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n v="120.46777777777777"/>
    <n v="88.147154471544724"/>
    <s v="music"/>
    <x v="14"/>
    <x v="2091"/>
    <d v="2011-03-01T15:00:00"/>
    <s v="FALSE"/>
    <n v="2"/>
    <n v="1"/>
    <n v="1"/>
    <x v="140"/>
    <n v="21684.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n v="101.28333333333333"/>
    <n v="110.49090909090908"/>
    <s v="music"/>
    <x v="14"/>
    <x v="2092"/>
    <d v="2011-10-07T11:58:52"/>
    <s v="FALSE"/>
    <n v="2"/>
    <n v="1"/>
    <n v="1"/>
    <x v="32"/>
    <n v="6077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n v="102.46666666666667"/>
    <n v="66.826086956521735"/>
    <s v="music"/>
    <x v="14"/>
    <x v="2093"/>
    <d v="2012-12-22T16:30:32"/>
    <s v="FALSE"/>
    <n v="2"/>
    <n v="1"/>
    <n v="1"/>
    <x v="61"/>
    <n v="1537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n v="120.54285714285714"/>
    <n v="58.597222222222221"/>
    <s v="music"/>
    <x v="14"/>
    <x v="2094"/>
    <d v="2012-03-04T22:00:00"/>
    <s v="FALSE"/>
    <n v="2"/>
    <n v="1"/>
    <n v="1"/>
    <x v="8"/>
    <n v="4219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n v="100"/>
    <n v="113.63636363636364"/>
    <s v="music"/>
    <x v="14"/>
    <x v="2095"/>
    <d v="2011-10-02T12:36:13"/>
    <s v="FALSE"/>
    <n v="2"/>
    <n v="1"/>
    <n v="1"/>
    <x v="34"/>
    <n v="250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n v="101.66666666666666"/>
    <n v="43.571428571428569"/>
    <s v="music"/>
    <x v="14"/>
    <x v="2096"/>
    <d v="2012-10-25T22:59:00"/>
    <s v="FALSE"/>
    <n v="2"/>
    <n v="1"/>
    <n v="1"/>
    <x v="22"/>
    <n v="61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n v="100"/>
    <n v="78.94736842105263"/>
    <s v="music"/>
    <x v="14"/>
    <x v="2097"/>
    <d v="2011-12-01T10:02:15"/>
    <s v="FALSE"/>
    <n v="2"/>
    <n v="1"/>
    <n v="1"/>
    <x v="10"/>
    <n v="300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n v="100.33333333333334"/>
    <n v="188.125"/>
    <s v="music"/>
    <x v="14"/>
    <x v="2098"/>
    <d v="2012-03-07T21:43:55"/>
    <s v="FALSE"/>
    <n v="2"/>
    <n v="1"/>
    <n v="1"/>
    <x v="32"/>
    <n v="6020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n v="132.36666666666667"/>
    <n v="63.031746031746032"/>
    <s v="music"/>
    <x v="14"/>
    <x v="2099"/>
    <d v="2015-07-01T22:40:00"/>
    <s v="FALSE"/>
    <n v="2"/>
    <n v="1"/>
    <n v="1"/>
    <x v="10"/>
    <n v="3971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n v="136.66666666666666"/>
    <n v="30.37037037037037"/>
    <s v="music"/>
    <x v="14"/>
    <x v="2100"/>
    <d v="2012-06-29T22:59:00"/>
    <s v="FALSE"/>
    <n v="2"/>
    <n v="1"/>
    <n v="1"/>
    <x v="22"/>
    <n v="82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n v="113.25"/>
    <n v="51.477272727272727"/>
    <s v="music"/>
    <x v="14"/>
    <x v="2101"/>
    <d v="2012-02-12T22:35:14"/>
    <s v="FALSE"/>
    <n v="2"/>
    <n v="1"/>
    <n v="1"/>
    <x v="18"/>
    <n v="226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n v="136"/>
    <n v="35.789473684210527"/>
    <s v="music"/>
    <x v="14"/>
    <x v="2102"/>
    <d v="2011-05-05T15:50:48"/>
    <s v="FALSE"/>
    <n v="2"/>
    <n v="1"/>
    <n v="1"/>
    <x v="31"/>
    <n v="136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n v="146.12318374694613"/>
    <n v="98.817391304347822"/>
    <s v="music"/>
    <x v="14"/>
    <x v="2103"/>
    <d v="2012-11-09T14:07:07"/>
    <s v="FALSE"/>
    <n v="2"/>
    <n v="1"/>
    <n v="1"/>
    <x v="295"/>
    <n v="1136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n v="129.5"/>
    <n v="28"/>
    <s v="music"/>
    <x v="14"/>
    <x v="2104"/>
    <d v="2013-05-30T19:00:00"/>
    <s v="FALSE"/>
    <n v="2"/>
    <n v="1"/>
    <n v="1"/>
    <x v="184"/>
    <n v="1036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n v="254"/>
    <n v="51.313131313131315"/>
    <s v="music"/>
    <x v="14"/>
    <x v="2105"/>
    <d v="2014-11-20T23:00:00"/>
    <s v="FALSE"/>
    <n v="2"/>
    <n v="1"/>
    <n v="1"/>
    <x v="18"/>
    <n v="508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n v="107.04545454545456"/>
    <n v="53.522727272727273"/>
    <s v="music"/>
    <x v="14"/>
    <x v="2106"/>
    <d v="2013-01-26T00:09:34"/>
    <s v="FALSE"/>
    <n v="2"/>
    <n v="1"/>
    <n v="1"/>
    <x v="49"/>
    <n v="235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n v="107.73299999999999"/>
    <n v="37.149310344827583"/>
    <s v="music"/>
    <x v="14"/>
    <x v="2107"/>
    <d v="2014-11-12T13:03:13"/>
    <s v="FALSE"/>
    <n v="2"/>
    <n v="1"/>
    <n v="1"/>
    <x v="18"/>
    <n v="2154.6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n v="107.31250000000001"/>
    <n v="89.895287958115176"/>
    <s v="music"/>
    <x v="14"/>
    <x v="2108"/>
    <d v="2012-09-09T22:55:00"/>
    <s v="FALSE"/>
    <n v="2"/>
    <n v="1"/>
    <n v="1"/>
    <x v="102"/>
    <n v="1717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n v="106.52500000000001"/>
    <n v="106.52500000000001"/>
    <s v="music"/>
    <x v="14"/>
    <x v="2109"/>
    <d v="2015-07-05T12:00:17"/>
    <s v="FALSE"/>
    <n v="2"/>
    <n v="1"/>
    <n v="1"/>
    <x v="26"/>
    <n v="4261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n v="100.35000000000001"/>
    <n v="52.815789473684212"/>
    <s v="music"/>
    <x v="14"/>
    <x v="2110"/>
    <d v="2014-05-27T23:59:00"/>
    <s v="FALSE"/>
    <n v="2"/>
    <n v="1"/>
    <n v="1"/>
    <x v="18"/>
    <n v="2007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n v="106.5"/>
    <n v="54.615384615384613"/>
    <s v="music"/>
    <x v="14"/>
    <x v="2111"/>
    <d v="2011-08-14T20:00:00"/>
    <s v="FALSE"/>
    <n v="2"/>
    <n v="1"/>
    <n v="1"/>
    <x v="18"/>
    <n v="213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n v="100"/>
    <n v="27.272727272727273"/>
    <s v="music"/>
    <x v="14"/>
    <x v="2112"/>
    <d v="2013-04-15T17:16:33"/>
    <s v="FALSE"/>
    <n v="2"/>
    <n v="1"/>
    <n v="1"/>
    <x v="52"/>
    <n v="30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n v="104.85714285714285"/>
    <n v="68.598130841121488"/>
    <s v="music"/>
    <x v="14"/>
    <x v="2113"/>
    <d v="2014-09-23T15:46:16"/>
    <s v="FALSE"/>
    <n v="2"/>
    <n v="1"/>
    <n v="1"/>
    <x v="156"/>
    <n v="734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n v="104.69999999999999"/>
    <n v="35.612244897959187"/>
    <s v="music"/>
    <x v="14"/>
    <x v="2114"/>
    <d v="2010-12-08T23:59:00"/>
    <s v="FALSE"/>
    <n v="2"/>
    <n v="1"/>
    <n v="1"/>
    <x v="11"/>
    <n v="5235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n v="225.66666666666669"/>
    <n v="94.027777777777771"/>
    <s v="music"/>
    <x v="14"/>
    <x v="2115"/>
    <d v="2011-02-19T20:56:41"/>
    <s v="FALSE"/>
    <n v="2"/>
    <n v="1"/>
    <n v="1"/>
    <x v="61"/>
    <n v="338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n v="100.90416666666667"/>
    <n v="526.45652173913038"/>
    <s v="music"/>
    <x v="14"/>
    <x v="2116"/>
    <d v="2012-10-02T13:40:03"/>
    <s v="FALSE"/>
    <n v="2"/>
    <n v="1"/>
    <n v="1"/>
    <x v="364"/>
    <n v="4843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n v="147.75"/>
    <n v="50.657142857142858"/>
    <s v="music"/>
    <x v="14"/>
    <x v="2117"/>
    <d v="2015-10-26T23:59:00"/>
    <s v="FALSE"/>
    <n v="2"/>
    <n v="1"/>
    <n v="1"/>
    <x v="46"/>
    <n v="1773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n v="134.61099999999999"/>
    <n v="79.182941176470578"/>
    <s v="music"/>
    <x v="14"/>
    <x v="2118"/>
    <d v="2011-07-24T15:08:56"/>
    <s v="FALSE"/>
    <n v="2"/>
    <n v="1"/>
    <n v="1"/>
    <x v="31"/>
    <n v="1346.1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n v="100.75"/>
    <n v="91.590909090909093"/>
    <s v="music"/>
    <x v="14"/>
    <x v="2119"/>
    <d v="2012-08-15T22:07:25"/>
    <s v="FALSE"/>
    <n v="2"/>
    <n v="1"/>
    <n v="1"/>
    <x v="18"/>
    <n v="201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n v="100.880375"/>
    <n v="116.96275362318841"/>
    <s v="music"/>
    <x v="14"/>
    <x v="2120"/>
    <d v="2014-01-01T18:08:56"/>
    <s v="FALSE"/>
    <n v="2"/>
    <n v="1"/>
    <n v="1"/>
    <x v="6"/>
    <n v="8070.43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n v="0.56800000000000006"/>
    <n v="28.4"/>
    <s v="games"/>
    <x v="17"/>
    <x v="2121"/>
    <d v="2017-01-11T12:49:08"/>
    <s v="FALSE"/>
    <n v="2"/>
    <n v="2"/>
    <n v="1"/>
    <x v="83"/>
    <n v="28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n v="0.38750000000000001"/>
    <n v="103.33333333333333"/>
    <s v="games"/>
    <x v="17"/>
    <x v="2122"/>
    <d v="2017-01-07T02:12:49"/>
    <s v="FALSE"/>
    <n v="2"/>
    <n v="2"/>
    <n v="4.9000000000000002E-2"/>
    <x v="486"/>
    <n v="15.19000000000000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n v="10"/>
    <n v="10"/>
    <s v="games"/>
    <x v="17"/>
    <x v="2123"/>
    <d v="2010-03-15T01:59:00"/>
    <s v="FALSE"/>
    <n v="2"/>
    <n v="2"/>
    <n v="1"/>
    <x v="9"/>
    <n v="5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n v="10.454545454545453"/>
    <n v="23"/>
    <s v="games"/>
    <x v="17"/>
    <x v="2124"/>
    <d v="2010-11-30T00:00:00"/>
    <s v="FALSE"/>
    <n v="2"/>
    <n v="2"/>
    <n v="1"/>
    <x v="312"/>
    <n v="115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n v="1.4200000000000002"/>
    <n v="31.555555555555557"/>
    <s v="games"/>
    <x v="17"/>
    <x v="2125"/>
    <d v="2015-08-04T19:33:53"/>
    <s v="FALSE"/>
    <n v="2"/>
    <n v="2"/>
    <n v="1"/>
    <x v="175"/>
    <n v="852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n v="0.05"/>
    <n v="5"/>
    <s v="games"/>
    <x v="17"/>
    <x v="2126"/>
    <d v="2014-12-08T18:21:27"/>
    <s v="FALSE"/>
    <n v="2"/>
    <n v="2"/>
    <n v="1"/>
    <x v="44"/>
    <n v="1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n v="28.842857142857142"/>
    <n v="34.220338983050844"/>
    <s v="games"/>
    <x v="17"/>
    <x v="2127"/>
    <d v="2015-03-12T06:07:43"/>
    <s v="FALSE"/>
    <n v="2"/>
    <n v="2"/>
    <n v="1.28"/>
    <x v="487"/>
    <n v="10337.280000000001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n v="0.16666666666666669"/>
    <n v="25"/>
    <s v="games"/>
    <x v="17"/>
    <x v="2128"/>
    <d v="2014-09-21T13:32:49"/>
    <s v="FALSE"/>
    <n v="2"/>
    <n v="2"/>
    <n v="0.76"/>
    <x v="145"/>
    <n v="1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n v="11.799999999999999"/>
    <n v="19.666666666666668"/>
    <s v="games"/>
    <x v="17"/>
    <x v="2129"/>
    <d v="2016-03-09T19:35:00"/>
    <s v="FALSE"/>
    <n v="2"/>
    <n v="2"/>
    <n v="1"/>
    <x v="18"/>
    <n v="23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n v="0.20238095238095236"/>
    <n v="21.25"/>
    <s v="games"/>
    <x v="17"/>
    <x v="2130"/>
    <d v="2014-08-15T21:04:23"/>
    <s v="FALSE"/>
    <n v="2"/>
    <n v="2"/>
    <n v="1"/>
    <x v="463"/>
    <n v="8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n v="5"/>
    <n v="8.3333333333333339"/>
    <s v="games"/>
    <x v="17"/>
    <x v="2131"/>
    <d v="2015-07-11T23:58:11"/>
    <s v="FALSE"/>
    <n v="2"/>
    <n v="2"/>
    <n v="1"/>
    <x v="9"/>
    <n v="25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n v="2.1129899999999995"/>
    <n v="21.34333333333333"/>
    <s v="games"/>
    <x v="17"/>
    <x v="2132"/>
    <d v="2014-02-03T06:41:32"/>
    <s v="FALSE"/>
    <n v="2"/>
    <n v="2"/>
    <n v="1"/>
    <x v="74"/>
    <n v="2112.989999999999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n v="1.6"/>
    <n v="5.333333333333333"/>
    <s v="games"/>
    <x v="17"/>
    <x v="2133"/>
    <d v="2011-04-24T01:59:00"/>
    <s v="FALSE"/>
    <n v="2"/>
    <n v="2"/>
    <n v="1"/>
    <x v="31"/>
    <n v="1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n v="1.7333333333333332"/>
    <n v="34.666666666666664"/>
    <s v="games"/>
    <x v="17"/>
    <x v="2134"/>
    <d v="2013-04-27T16:16:31"/>
    <s v="FALSE"/>
    <n v="2"/>
    <n v="2"/>
    <n v="1"/>
    <x v="32"/>
    <n v="10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n v="9.56"/>
    <n v="21.727272727272727"/>
    <s v="games"/>
    <x v="17"/>
    <x v="2135"/>
    <d v="2012-10-04T18:07:13"/>
    <s v="FALSE"/>
    <n v="2"/>
    <n v="2"/>
    <n v="1"/>
    <x v="11"/>
    <n v="478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n v="5.9612499999999999E-2"/>
    <n v="11.922499999999999"/>
    <s v="games"/>
    <x v="17"/>
    <x v="2136"/>
    <d v="2013-10-19T07:13:06"/>
    <s v="FALSE"/>
    <n v="2"/>
    <n v="2"/>
    <n v="1"/>
    <x v="75"/>
    <n v="47.69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n v="28.405999999999999"/>
    <n v="26.59737827715356"/>
    <s v="games"/>
    <x v="17"/>
    <x v="2137"/>
    <d v="2014-12-05T13:30:29"/>
    <s v="FALSE"/>
    <n v="2"/>
    <n v="2"/>
    <n v="0.76"/>
    <x v="157"/>
    <n v="10794.28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n v="12.8"/>
    <n v="10.666666666666666"/>
    <s v="games"/>
    <x v="17"/>
    <x v="2138"/>
    <d v="2013-11-08T20:18:59"/>
    <s v="FALSE"/>
    <n v="2"/>
    <n v="2"/>
    <n v="1.28"/>
    <x v="107"/>
    <n v="163.8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n v="5.42"/>
    <n v="29.035714285714285"/>
    <s v="games"/>
    <x v="17"/>
    <x v="2139"/>
    <d v="2016-11-03T13:00:08"/>
    <s v="FALSE"/>
    <n v="2"/>
    <n v="2"/>
    <n v="1"/>
    <x v="12"/>
    <n v="162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n v="0.11199999999999999"/>
    <n v="50.909090909090907"/>
    <s v="games"/>
    <x v="17"/>
    <x v="2140"/>
    <d v="2013-01-11T15:00:24"/>
    <s v="FALSE"/>
    <n v="2"/>
    <n v="2"/>
    <n v="1"/>
    <x v="90"/>
    <n v="56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n v="0"/>
    <n v="0"/>
    <s v="games"/>
    <x v="17"/>
    <x v="2141"/>
    <d v="2014-11-14T01:39:19"/>
    <s v="FALSE"/>
    <n v="2"/>
    <n v="2"/>
    <n v="1"/>
    <x v="43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n v="5.7238095238095239"/>
    <n v="50.083333333333336"/>
    <s v="games"/>
    <x v="17"/>
    <x v="2142"/>
    <d v="2015-12-30T11:50:10"/>
    <s v="FALSE"/>
    <n v="2"/>
    <n v="2"/>
    <n v="1.1299999999999999"/>
    <x v="488"/>
    <n v="679.1299999999998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n v="11.25"/>
    <n v="45"/>
    <s v="games"/>
    <x v="17"/>
    <x v="2143"/>
    <d v="2010-07-21T14:00:00"/>
    <s v="FALSE"/>
    <n v="2"/>
    <n v="2"/>
    <n v="1"/>
    <x v="18"/>
    <n v="225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n v="1.7098591549295776"/>
    <n v="25.291666666666668"/>
    <s v="games"/>
    <x v="17"/>
    <x v="2144"/>
    <d v="2013-09-14T08:07:20"/>
    <s v="FALSE"/>
    <n v="2"/>
    <n v="2"/>
    <n v="1"/>
    <x v="489"/>
    <n v="60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n v="30.433333333333334"/>
    <n v="51.292134831460672"/>
    <s v="games"/>
    <x v="17"/>
    <x v="2145"/>
    <d v="2013-11-27T01:41:54"/>
    <s v="FALSE"/>
    <n v="2"/>
    <n v="2"/>
    <n v="1"/>
    <x v="43"/>
    <n v="456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n v="0.02"/>
    <n v="1"/>
    <s v="games"/>
    <x v="17"/>
    <x v="2146"/>
    <d v="2016-02-11T11:18:30"/>
    <s v="FALSE"/>
    <n v="2"/>
    <n v="2"/>
    <n v="1"/>
    <x v="11"/>
    <n v="1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n v="0.69641025641025645"/>
    <n v="49.381818181818183"/>
    <s v="games"/>
    <x v="17"/>
    <x v="2147"/>
    <d v="2014-11-16T03:05:48"/>
    <s v="FALSE"/>
    <n v="2"/>
    <n v="2"/>
    <n v="1"/>
    <x v="490"/>
    <n v="271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n v="2"/>
    <n v="1"/>
    <s v="games"/>
    <x v="17"/>
    <x v="2148"/>
    <d v="2015-04-02T11:36:22"/>
    <s v="FALSE"/>
    <n v="2"/>
    <n v="2"/>
    <n v="1.28"/>
    <x v="339"/>
    <n v="2.5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n v="0"/>
    <n v="0"/>
    <s v="games"/>
    <x v="17"/>
    <x v="2149"/>
    <d v="2010-07-30T19:00:00"/>
    <s v="FALSE"/>
    <n v="2"/>
    <n v="2"/>
    <n v="1"/>
    <x v="18"/>
    <n v="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n v="0.80999999999999994"/>
    <n v="101.25"/>
    <s v="games"/>
    <x v="17"/>
    <x v="2150"/>
    <d v="2016-07-13T01:49:59"/>
    <s v="FALSE"/>
    <n v="2"/>
    <n v="2"/>
    <n v="0.12"/>
    <x v="32"/>
    <n v="48.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n v="0.26222222222222225"/>
    <n v="19.666666666666668"/>
    <s v="games"/>
    <x v="17"/>
    <x v="2151"/>
    <d v="2016-06-29T15:20:14"/>
    <s v="FALSE"/>
    <n v="2"/>
    <n v="2"/>
    <n v="1"/>
    <x v="139"/>
    <n v="118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n v="0.16666666666666669"/>
    <n v="12.5"/>
    <s v="games"/>
    <x v="17"/>
    <x v="2152"/>
    <d v="2014-03-15T13:58:29"/>
    <s v="FALSE"/>
    <n v="2"/>
    <n v="2"/>
    <n v="1"/>
    <x v="12"/>
    <n v="5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n v="9.124454880912446E-3"/>
    <n v="8.5"/>
    <s v="games"/>
    <x v="17"/>
    <x v="2153"/>
    <d v="2015-01-10T02:59:00"/>
    <s v="FALSE"/>
    <n v="2"/>
    <n v="2"/>
    <n v="1"/>
    <x v="491"/>
    <n v="34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n v="0.8"/>
    <n v="1"/>
    <s v="games"/>
    <x v="17"/>
    <x v="2154"/>
    <d v="2014-01-28T10:10:27"/>
    <s v="FALSE"/>
    <n v="2"/>
    <n v="2"/>
    <n v="1"/>
    <x v="224"/>
    <n v="2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n v="2.2999999999999998"/>
    <n v="23"/>
    <s v="games"/>
    <x v="17"/>
    <x v="2155"/>
    <d v="2016-03-31T11:56:25"/>
    <s v="FALSE"/>
    <n v="2"/>
    <n v="2"/>
    <n v="1.28"/>
    <x v="194"/>
    <n v="147.2000000000000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n v="2.6660714285714282"/>
    <n v="17.987951807228917"/>
    <s v="games"/>
    <x v="17"/>
    <x v="2156"/>
    <d v="2013-09-16T15:30:06"/>
    <s v="FALSE"/>
    <n v="2"/>
    <n v="2"/>
    <n v="1"/>
    <x v="492"/>
    <n v="1493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n v="28.192"/>
    <n v="370.94736842105266"/>
    <s v="games"/>
    <x v="17"/>
    <x v="2157"/>
    <d v="2016-12-23T02:59:00"/>
    <s v="FALSE"/>
    <n v="2"/>
    <n v="2"/>
    <n v="1"/>
    <x v="131"/>
    <n v="21144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n v="6.5900366666666672"/>
    <n v="63.569485530546629"/>
    <s v="games"/>
    <x v="17"/>
    <x v="2158"/>
    <d v="2013-02-04T15:29:34"/>
    <s v="FALSE"/>
    <n v="2"/>
    <n v="2"/>
    <n v="1"/>
    <x v="294"/>
    <n v="19770.11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n v="0.72222222222222221"/>
    <n v="13"/>
    <s v="games"/>
    <x v="17"/>
    <x v="2159"/>
    <d v="2011-07-16T12:32:54"/>
    <s v="FALSE"/>
    <n v="2"/>
    <n v="2"/>
    <n v="1"/>
    <x v="105"/>
    <n v="2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n v="0.85000000000000009"/>
    <n v="5.3125"/>
    <s v="games"/>
    <x v="17"/>
    <x v="2160"/>
    <d v="2012-05-19T12:05:05"/>
    <s v="FALSE"/>
    <n v="2"/>
    <n v="2"/>
    <n v="1"/>
    <x v="3"/>
    <n v="8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n v="115.75"/>
    <n v="35.615384615384613"/>
    <s v="music"/>
    <x v="11"/>
    <x v="2161"/>
    <d v="2015-09-23T15:27:39"/>
    <s v="FALSE"/>
    <n v="2"/>
    <n v="1"/>
    <n v="1"/>
    <x v="53"/>
    <n v="463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n v="112.26666666666667"/>
    <n v="87.103448275862064"/>
    <s v="music"/>
    <x v="11"/>
    <x v="2162"/>
    <d v="2014-07-24T13:23:11"/>
    <s v="FALSE"/>
    <n v="2"/>
    <n v="1"/>
    <n v="1"/>
    <x v="67"/>
    <n v="505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n v="132.20000000000002"/>
    <n v="75.11363636363636"/>
    <s v="music"/>
    <x v="11"/>
    <x v="2163"/>
    <d v="2015-06-07T22:50:00"/>
    <s v="FALSE"/>
    <n v="2"/>
    <n v="1"/>
    <n v="1"/>
    <x v="34"/>
    <n v="3305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n v="102.63636363636364"/>
    <n v="68.01204819277109"/>
    <s v="music"/>
    <x v="11"/>
    <x v="2164"/>
    <d v="2016-06-24T22:59:00"/>
    <s v="FALSE"/>
    <n v="2"/>
    <n v="1"/>
    <n v="1"/>
    <x v="138"/>
    <n v="5645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n v="138.64000000000001"/>
    <n v="29.623931623931625"/>
    <s v="music"/>
    <x v="11"/>
    <x v="2165"/>
    <d v="2016-04-08T10:00:35"/>
    <s v="FALSE"/>
    <n v="2"/>
    <n v="1"/>
    <n v="1.1299999999999999"/>
    <x v="493"/>
    <n v="3916.579999999999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n v="146.6"/>
    <n v="91.625"/>
    <s v="music"/>
    <x v="11"/>
    <x v="2166"/>
    <d v="2014-12-05T16:06:58"/>
    <s v="FALSE"/>
    <n v="2"/>
    <n v="1"/>
    <n v="1"/>
    <x v="18"/>
    <n v="2932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n v="120"/>
    <n v="22.5"/>
    <s v="music"/>
    <x v="11"/>
    <x v="2167"/>
    <d v="2012-09-14T20:35:37"/>
    <s v="FALSE"/>
    <n v="2"/>
    <n v="1"/>
    <n v="1"/>
    <x v="494"/>
    <n v="18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n v="121.5816111111111"/>
    <n v="64.366735294117646"/>
    <s v="music"/>
    <x v="11"/>
    <x v="2168"/>
    <d v="2017-02-10T00:00:00"/>
    <s v="FALSE"/>
    <n v="2"/>
    <n v="1"/>
    <n v="1"/>
    <x v="140"/>
    <n v="21884.69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n v="100"/>
    <n v="21.857142857142858"/>
    <s v="music"/>
    <x v="11"/>
    <x v="2169"/>
    <d v="2017-03-02T11:49:11"/>
    <s v="FALSE"/>
    <n v="2"/>
    <n v="1"/>
    <n v="1"/>
    <x v="495"/>
    <n v="15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n v="180.85714285714286"/>
    <n v="33.315789473684212"/>
    <s v="music"/>
    <x v="11"/>
    <x v="2170"/>
    <d v="2015-08-22T13:00:22"/>
    <s v="FALSE"/>
    <n v="2"/>
    <n v="1"/>
    <n v="1"/>
    <x v="20"/>
    <n v="633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n v="106.075"/>
    <n v="90.276595744680847"/>
    <s v="music"/>
    <x v="11"/>
    <x v="2171"/>
    <d v="2015-06-22T00:00:00"/>
    <s v="FALSE"/>
    <n v="2"/>
    <n v="1"/>
    <n v="1"/>
    <x v="26"/>
    <n v="4243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n v="100"/>
    <n v="76.92307692307692"/>
    <s v="music"/>
    <x v="11"/>
    <x v="2172"/>
    <d v="2015-04-18T08:55:20"/>
    <s v="FALSE"/>
    <n v="2"/>
    <n v="1"/>
    <n v="1"/>
    <x v="31"/>
    <n v="100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n v="126.92857142857143"/>
    <n v="59.233333333333334"/>
    <s v="music"/>
    <x v="11"/>
    <x v="2173"/>
    <d v="2013-09-09T22:59:00"/>
    <s v="FALSE"/>
    <n v="2"/>
    <n v="1"/>
    <n v="1"/>
    <x v="496"/>
    <n v="533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n v="102.97499999999999"/>
    <n v="65.38095238095238"/>
    <s v="music"/>
    <x v="11"/>
    <x v="2174"/>
    <d v="2016-05-05T08:01:47"/>
    <s v="FALSE"/>
    <n v="2"/>
    <n v="1"/>
    <n v="1.28"/>
    <x v="123"/>
    <n v="5272.3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n v="250"/>
    <n v="67.307692307692307"/>
    <s v="music"/>
    <x v="11"/>
    <x v="2175"/>
    <d v="2016-07-20T19:13:06"/>
    <s v="FALSE"/>
    <n v="2"/>
    <n v="1"/>
    <n v="1"/>
    <x v="266"/>
    <n v="175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n v="126.02"/>
    <n v="88.74647887323944"/>
    <s v="music"/>
    <x v="11"/>
    <x v="2176"/>
    <d v="2015-05-02T10:11:49"/>
    <s v="FALSE"/>
    <n v="2"/>
    <n v="1"/>
    <n v="1"/>
    <x v="11"/>
    <n v="630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n v="100.12"/>
    <n v="65.868421052631575"/>
    <s v="music"/>
    <x v="11"/>
    <x v="2177"/>
    <d v="2016-06-06T01:01:07"/>
    <s v="FALSE"/>
    <n v="2"/>
    <n v="1"/>
    <n v="1"/>
    <x v="34"/>
    <n v="2503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n v="138.64000000000001"/>
    <n v="40.349243306169967"/>
    <s v="music"/>
    <x v="11"/>
    <x v="2178"/>
    <d v="2017-01-18T10:16:37"/>
    <s v="FALSE"/>
    <n v="2"/>
    <n v="1"/>
    <n v="1"/>
    <x v="73"/>
    <n v="3466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n v="161.4"/>
    <n v="76.857142857142861"/>
    <s v="music"/>
    <x v="11"/>
    <x v="2179"/>
    <d v="2015-04-10T23:06:32"/>
    <s v="FALSE"/>
    <n v="2"/>
    <n v="1"/>
    <n v="1"/>
    <x v="31"/>
    <n v="1614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n v="107.18419999999999"/>
    <n v="68.707820512820518"/>
    <s v="music"/>
    <x v="11"/>
    <x v="2180"/>
    <d v="2015-11-13T12:04:28"/>
    <s v="FALSE"/>
    <n v="2"/>
    <n v="1"/>
    <n v="1"/>
    <x v="11"/>
    <n v="5359.2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n v="153.1"/>
    <n v="57.773584905660378"/>
    <s v="games"/>
    <x v="32"/>
    <x v="2181"/>
    <d v="2017-02-20T19:07:33"/>
    <s v="FALSE"/>
    <n v="2"/>
    <n v="1"/>
    <n v="1"/>
    <x v="18"/>
    <n v="306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n v="524.16666666666663"/>
    <n v="44.171348314606739"/>
    <s v="games"/>
    <x v="32"/>
    <x v="2182"/>
    <d v="2014-10-02T16:37:05"/>
    <s v="FALSE"/>
    <n v="2"/>
    <n v="1"/>
    <n v="0.76"/>
    <x v="161"/>
    <n v="1195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n v="489.27777777777777"/>
    <n v="31.566308243727597"/>
    <s v="games"/>
    <x v="32"/>
    <x v="2183"/>
    <d v="2017-02-09T00:00:00"/>
    <s v="FALSE"/>
    <n v="2"/>
    <n v="1"/>
    <n v="1"/>
    <x v="48"/>
    <n v="880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n v="284.74"/>
    <n v="107.04511278195488"/>
    <s v="games"/>
    <x v="32"/>
    <x v="2184"/>
    <d v="2016-01-25T11:00:00"/>
    <s v="TRUE"/>
    <n v="1"/>
    <n v="1"/>
    <n v="1"/>
    <x v="3"/>
    <n v="2847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n v="1856.97"/>
    <n v="149.03451043338683"/>
    <s v="games"/>
    <x v="32"/>
    <x v="2185"/>
    <d v="2013-03-26T03:23:59"/>
    <s v="FALSE"/>
    <n v="2"/>
    <n v="1"/>
    <n v="1.28"/>
    <x v="194"/>
    <n v="118846.08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n v="109.67499999999998"/>
    <n v="55.956632653061227"/>
    <s v="games"/>
    <x v="32"/>
    <x v="2186"/>
    <d v="2016-09-06T21:00:00"/>
    <s v="FALSE"/>
    <n v="2"/>
    <n v="1"/>
    <n v="1"/>
    <x v="44"/>
    <n v="2193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n v="1014.6425"/>
    <n v="56.970381807973048"/>
    <s v="games"/>
    <x v="32"/>
    <x v="2187"/>
    <d v="2015-04-02T22:59:00"/>
    <s v="TRUE"/>
    <n v="1"/>
    <n v="1"/>
    <n v="1"/>
    <x v="44"/>
    <n v="202928.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n v="412.17692027666544"/>
    <n v="44.056420233463037"/>
    <s v="games"/>
    <x v="32"/>
    <x v="2188"/>
    <d v="2016-10-25T12:00:00"/>
    <s v="FALSE"/>
    <n v="2"/>
    <n v="1"/>
    <n v="0.72"/>
    <x v="497"/>
    <m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n v="503.25"/>
    <n v="68.625"/>
    <s v="games"/>
    <x v="32"/>
    <x v="2189"/>
    <d v="2016-04-21T17:00:00"/>
    <s v="FALSE"/>
    <n v="2"/>
    <n v="1"/>
    <n v="1.28"/>
    <x v="100"/>
    <n v="7729.9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n v="184.61052631578946"/>
    <n v="65.318435754189949"/>
    <s v="games"/>
    <x v="32"/>
    <x v="2190"/>
    <d v="2016-03-23T01:59:00"/>
    <s v="FALSE"/>
    <n v="2"/>
    <n v="1"/>
    <n v="1"/>
    <x v="231"/>
    <n v="3507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n v="119.73333333333333"/>
    <n v="35.92"/>
    <s v="games"/>
    <x v="32"/>
    <x v="2191"/>
    <d v="2017-02-14T15:00:27"/>
    <s v="FALSE"/>
    <n v="2"/>
    <n v="1"/>
    <n v="1.28"/>
    <x v="405"/>
    <n v="1149.44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n v="1081.2401666666667"/>
    <n v="40.070667078443485"/>
    <s v="games"/>
    <x v="32"/>
    <x v="2192"/>
    <d v="2016-12-15T18:00:00"/>
    <s v="FALSE"/>
    <n v="2"/>
    <n v="1"/>
    <n v="1.28"/>
    <x v="443"/>
    <n v="166078.489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n v="452.37333333333333"/>
    <n v="75.647714604236342"/>
    <s v="games"/>
    <x v="32"/>
    <x v="2193"/>
    <d v="2016-11-20T23:59:00"/>
    <s v="FALSE"/>
    <n v="2"/>
    <n v="1"/>
    <n v="1"/>
    <x v="43"/>
    <n v="6785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n v="537.37"/>
    <n v="61.203872437357631"/>
    <s v="games"/>
    <x v="32"/>
    <x v="2194"/>
    <d v="2016-03-26T12:11:30"/>
    <s v="FALSE"/>
    <n v="2"/>
    <n v="1"/>
    <n v="1"/>
    <x v="3"/>
    <n v="53737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n v="120.32608695652173"/>
    <n v="48.130434782608695"/>
    <s v="games"/>
    <x v="32"/>
    <x v="2195"/>
    <d v="2015-08-11T13:31:40"/>
    <s v="FALSE"/>
    <n v="2"/>
    <n v="1"/>
    <n v="1"/>
    <x v="314"/>
    <n v="553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n v="113.83571428571429"/>
    <n v="68.106837606837601"/>
    <s v="games"/>
    <x v="32"/>
    <x v="2196"/>
    <d v="2016-12-02T02:00:00"/>
    <s v="FALSE"/>
    <n v="2"/>
    <n v="1"/>
    <n v="1"/>
    <x v="36"/>
    <n v="15937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n v="951.03109999999992"/>
    <n v="65.891300230946882"/>
    <s v="games"/>
    <x v="32"/>
    <x v="2197"/>
    <d v="2015-02-28T09:00:59"/>
    <s v="FALSE"/>
    <n v="2"/>
    <n v="1"/>
    <n v="1"/>
    <x v="12"/>
    <n v="285309.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n v="132.89249999999998"/>
    <n v="81.654377880184327"/>
    <s v="games"/>
    <x v="32"/>
    <x v="2198"/>
    <d v="2015-11-14T08:20:00"/>
    <s v="FALSE"/>
    <n v="2"/>
    <n v="1"/>
    <n v="1"/>
    <x v="141"/>
    <n v="5315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n v="146.97777777777779"/>
    <n v="52.701195219123505"/>
    <s v="games"/>
    <x v="32"/>
    <x v="2199"/>
    <d v="2015-10-15T04:59:58"/>
    <s v="TRUE"/>
    <n v="1"/>
    <n v="1"/>
    <n v="1.1299999999999999"/>
    <x v="221"/>
    <n v="14947.64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n v="542.15"/>
    <n v="41.228136882129277"/>
    <s v="games"/>
    <x v="32"/>
    <x v="2200"/>
    <d v="2015-07-05T22:00:00"/>
    <s v="FALSE"/>
    <n v="2"/>
    <n v="1"/>
    <n v="1.28"/>
    <x v="38"/>
    <n v="13879.04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n v="382.71818181818185"/>
    <n v="15.035357142857142"/>
    <s v="music"/>
    <x v="15"/>
    <x v="2201"/>
    <d v="2013-01-16T15:19:25"/>
    <s v="FALSE"/>
    <n v="2"/>
    <n v="1"/>
    <n v="1.28"/>
    <x v="498"/>
    <n v="538.86720000000003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n v="704.18124999999998"/>
    <n v="39.066920943134534"/>
    <s v="music"/>
    <x v="15"/>
    <x v="2202"/>
    <d v="2012-11-01T15:22:48"/>
    <s v="FALSE"/>
    <n v="2"/>
    <n v="1"/>
    <n v="1"/>
    <x v="26"/>
    <n v="28167.2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n v="109.55"/>
    <n v="43.82"/>
    <s v="music"/>
    <x v="15"/>
    <x v="2203"/>
    <d v="2015-09-24T15:38:02"/>
    <s v="FALSE"/>
    <n v="2"/>
    <n v="1"/>
    <n v="0.76"/>
    <x v="239"/>
    <n v="1665.16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n v="132.86666666666667"/>
    <n v="27.301369863013697"/>
    <s v="music"/>
    <x v="15"/>
    <x v="2204"/>
    <d v="2013-03-09T02:28:39"/>
    <s v="FALSE"/>
    <n v="2"/>
    <n v="1"/>
    <n v="1"/>
    <x v="61"/>
    <n v="199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n v="152"/>
    <n v="42.222222222222221"/>
    <s v="music"/>
    <x v="15"/>
    <x v="2205"/>
    <d v="2012-06-01T14:43:09"/>
    <s v="FALSE"/>
    <n v="2"/>
    <n v="1"/>
    <n v="1"/>
    <x v="56"/>
    <n v="114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n v="102.72727272727273"/>
    <n v="33.235294117647058"/>
    <s v="music"/>
    <x v="15"/>
    <x v="2206"/>
    <d v="2012-04-16T01:10:24"/>
    <s v="FALSE"/>
    <n v="2"/>
    <n v="1"/>
    <n v="1"/>
    <x v="312"/>
    <n v="113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n v="100"/>
    <n v="285.71428571428572"/>
    <s v="music"/>
    <x v="15"/>
    <x v="2207"/>
    <d v="2013-11-16T00:39:33"/>
    <s v="FALSE"/>
    <n v="2"/>
    <n v="1"/>
    <n v="1"/>
    <x v="18"/>
    <n v="200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n v="101.6"/>
    <n v="42.333333333333336"/>
    <s v="music"/>
    <x v="15"/>
    <x v="2208"/>
    <d v="2012-04-06T23:00:00"/>
    <s v="FALSE"/>
    <n v="2"/>
    <n v="1"/>
    <n v="1"/>
    <x v="31"/>
    <n v="101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n v="150.80000000000001"/>
    <n v="50.266666666666666"/>
    <s v="music"/>
    <x v="15"/>
    <x v="2209"/>
    <d v="2014-04-14T18:00:00"/>
    <s v="FALSE"/>
    <n v="2"/>
    <n v="1"/>
    <n v="1.28"/>
    <x v="2"/>
    <n v="965.12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n v="111.425"/>
    <n v="61.902777777777779"/>
    <s v="music"/>
    <x v="15"/>
    <x v="2210"/>
    <d v="2012-04-14T12:36:00"/>
    <s v="FALSE"/>
    <n v="2"/>
    <n v="1"/>
    <n v="1"/>
    <x v="26"/>
    <n v="4457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n v="195.6"/>
    <n v="40.75"/>
    <s v="music"/>
    <x v="15"/>
    <x v="2211"/>
    <d v="2014-04-10T01:59:00"/>
    <s v="FALSE"/>
    <n v="2"/>
    <n v="1"/>
    <n v="1"/>
    <x v="34"/>
    <n v="489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n v="114.38333333333333"/>
    <n v="55.796747967479675"/>
    <s v="music"/>
    <x v="15"/>
    <x v="2212"/>
    <d v="2013-11-03T20:00:00"/>
    <s v="FALSE"/>
    <n v="2"/>
    <n v="1"/>
    <n v="1"/>
    <x v="32"/>
    <n v="686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n v="200"/>
    <n v="10"/>
    <s v="music"/>
    <x v="15"/>
    <x v="2213"/>
    <d v="2015-05-15T14:49:39"/>
    <s v="FALSE"/>
    <n v="2"/>
    <n v="1"/>
    <n v="1"/>
    <x v="499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n v="292.50166666666667"/>
    <n v="73.125416666666666"/>
    <s v="music"/>
    <x v="15"/>
    <x v="2214"/>
    <d v="2014-02-06T14:00:48"/>
    <s v="FALSE"/>
    <n v="2"/>
    <n v="1"/>
    <n v="1"/>
    <x v="22"/>
    <n v="1755.01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n v="156.36363636363637"/>
    <n v="26.060606060606062"/>
    <s v="music"/>
    <x v="15"/>
    <x v="2215"/>
    <d v="2012-03-13T01:59:00"/>
    <s v="FALSE"/>
    <n v="2"/>
    <n v="1"/>
    <n v="1"/>
    <x v="261"/>
    <n v="86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n v="105.66666666666666"/>
    <n v="22.642857142857142"/>
    <s v="music"/>
    <x v="15"/>
    <x v="2216"/>
    <d v="2015-07-23T13:02:25"/>
    <s v="FALSE"/>
    <n v="2"/>
    <n v="1"/>
    <n v="1"/>
    <x v="52"/>
    <n v="317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n v="101.19047619047619"/>
    <n v="47.222222222222221"/>
    <s v="music"/>
    <x v="15"/>
    <x v="2217"/>
    <d v="2015-11-02T03:00:00"/>
    <s v="FALSE"/>
    <n v="2"/>
    <n v="1"/>
    <n v="1"/>
    <x v="500"/>
    <n v="42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n v="122.833"/>
    <n v="32.324473684210524"/>
    <s v="music"/>
    <x v="15"/>
    <x v="2218"/>
    <d v="2012-08-28T19:00:00"/>
    <s v="FALSE"/>
    <n v="2"/>
    <n v="1"/>
    <n v="1"/>
    <x v="18"/>
    <n v="2456.66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n v="101.49999999999999"/>
    <n v="53.421052631578945"/>
    <s v="music"/>
    <x v="15"/>
    <x v="2219"/>
    <d v="2015-08-19T12:15:12"/>
    <s v="FALSE"/>
    <n v="2"/>
    <n v="1"/>
    <n v="1"/>
    <x v="31"/>
    <n v="10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n v="101.14285714285714"/>
    <n v="51.304347826086953"/>
    <s v="music"/>
    <x v="15"/>
    <x v="2220"/>
    <d v="2013-07-26T20:27:16"/>
    <s v="FALSE"/>
    <n v="2"/>
    <n v="1"/>
    <n v="1"/>
    <x v="8"/>
    <n v="354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n v="108.11999999999999"/>
    <n v="37.197247706422019"/>
    <s v="games"/>
    <x v="32"/>
    <x v="2221"/>
    <d v="2016-04-22T19:00:00"/>
    <s v="FALSE"/>
    <n v="2"/>
    <n v="1"/>
    <n v="1"/>
    <x v="63"/>
    <n v="81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n v="162.6"/>
    <n v="27.1"/>
    <s v="games"/>
    <x v="32"/>
    <x v="2222"/>
    <d v="2012-01-28T13:54:07"/>
    <s v="FALSE"/>
    <n v="2"/>
    <n v="1"/>
    <n v="1"/>
    <x v="9"/>
    <n v="813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n v="105.80000000000001"/>
    <n v="206.31"/>
    <s v="games"/>
    <x v="32"/>
    <x v="2223"/>
    <d v="2015-06-27T10:22:48"/>
    <s v="FALSE"/>
    <n v="2"/>
    <n v="1"/>
    <n v="0.76"/>
    <x v="501"/>
    <n v="15679.5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n v="243.15000000000003"/>
    <n v="82.145270270270274"/>
    <s v="games"/>
    <x v="32"/>
    <x v="2224"/>
    <d v="2016-10-29T14:00:00"/>
    <s v="FALSE"/>
    <n v="2"/>
    <n v="1"/>
    <n v="1"/>
    <x v="3"/>
    <n v="243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n v="944.83338095238094"/>
    <n v="164.79651993355483"/>
    <s v="games"/>
    <x v="32"/>
    <x v="2225"/>
    <d v="2014-09-21T14:00:15"/>
    <s v="FALSE"/>
    <n v="2"/>
    <n v="1"/>
    <n v="1.28"/>
    <x v="502"/>
    <n v="253971.2128000000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n v="108.46283333333334"/>
    <n v="60.820280373831778"/>
    <s v="games"/>
    <x v="32"/>
    <x v="2226"/>
    <d v="2016-02-11T23:59:00"/>
    <s v="FALSE"/>
    <n v="2"/>
    <n v="1"/>
    <n v="1"/>
    <x v="140"/>
    <n v="19523.31000000000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n v="157.37692307692308"/>
    <n v="67.970099667774093"/>
    <s v="games"/>
    <x v="32"/>
    <x v="2227"/>
    <d v="2013-11-13T15:22:35"/>
    <s v="FALSE"/>
    <n v="2"/>
    <n v="1"/>
    <n v="1.28"/>
    <x v="503"/>
    <n v="26187.5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n v="1174.49"/>
    <n v="81.561805555555551"/>
    <s v="games"/>
    <x v="32"/>
    <x v="2228"/>
    <d v="2015-08-16T01:40:36"/>
    <s v="FALSE"/>
    <n v="2"/>
    <n v="1"/>
    <n v="1.1299999999999999"/>
    <x v="327"/>
    <n v="13271.736999999999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n v="171.04755366949576"/>
    <n v="25.42547309833024"/>
    <s v="games"/>
    <x v="32"/>
    <x v="2229"/>
    <d v="2013-09-02T23:00:00"/>
    <s v="FALSE"/>
    <n v="2"/>
    <n v="1"/>
    <n v="1"/>
    <x v="504"/>
    <n v="13704.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n v="125.95294117647057"/>
    <n v="21.497991967871485"/>
    <s v="games"/>
    <x v="32"/>
    <x v="2230"/>
    <d v="2014-04-25T16:08:47"/>
    <s v="FALSE"/>
    <n v="2"/>
    <n v="1"/>
    <n v="1"/>
    <x v="0"/>
    <n v="1070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n v="1212.1296000000002"/>
    <n v="27.226630727762803"/>
    <s v="games"/>
    <x v="32"/>
    <x v="2231"/>
    <d v="2013-06-25T00:00:00"/>
    <s v="FALSE"/>
    <n v="2"/>
    <n v="1"/>
    <n v="1"/>
    <x v="34"/>
    <n v="30303.2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n v="495.8"/>
    <n v="25.091093117408906"/>
    <s v="games"/>
    <x v="32"/>
    <x v="2232"/>
    <d v="2014-07-18T22:00:00"/>
    <s v="FALSE"/>
    <n v="2"/>
    <n v="1"/>
    <n v="1"/>
    <x v="11"/>
    <n v="2479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n v="332.03999999999996"/>
    <n v="21.230179028132991"/>
    <s v="games"/>
    <x v="32"/>
    <x v="2233"/>
    <d v="2015-12-13T19:00:00"/>
    <s v="FALSE"/>
    <n v="2"/>
    <n v="1"/>
    <n v="1.28"/>
    <x v="62"/>
    <n v="10625.28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n v="1165"/>
    <n v="41.607142857142854"/>
    <s v="games"/>
    <x v="32"/>
    <x v="2234"/>
    <d v="2017-01-05T14:47:27"/>
    <s v="FALSE"/>
    <n v="2"/>
    <n v="1"/>
    <n v="1"/>
    <x v="428"/>
    <n v="1165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n v="153.3153846153846"/>
    <n v="135.58503401360545"/>
    <s v="games"/>
    <x v="32"/>
    <x v="2235"/>
    <d v="2015-03-28T18:31:51"/>
    <s v="FALSE"/>
    <n v="2"/>
    <n v="1"/>
    <n v="0.76"/>
    <x v="505"/>
    <n v="15147.5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n v="537.10714285714289"/>
    <n v="22.116176470588236"/>
    <s v="games"/>
    <x v="32"/>
    <x v="2236"/>
    <d v="2016-02-01T09:48:43"/>
    <s v="FALSE"/>
    <n v="2"/>
    <n v="1"/>
    <n v="1"/>
    <x v="91"/>
    <n v="15039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n v="352.92777777777775"/>
    <n v="64.625635808748726"/>
    <s v="games"/>
    <x v="32"/>
    <x v="2237"/>
    <d v="2014-11-12T02:59:00"/>
    <s v="FALSE"/>
    <n v="2"/>
    <n v="1"/>
    <n v="1"/>
    <x v="140"/>
    <n v="63527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n v="137.4"/>
    <n v="69.569620253164558"/>
    <s v="games"/>
    <x v="32"/>
    <x v="2238"/>
    <d v="2017-03-10T09:55:16"/>
    <s v="FALSE"/>
    <n v="2"/>
    <n v="1"/>
    <n v="1.1299999999999999"/>
    <x v="292"/>
    <n v="6210.4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n v="128.02668"/>
    <n v="75.133028169014082"/>
    <s v="games"/>
    <x v="32"/>
    <x v="2239"/>
    <d v="2013-11-30T23:02:00"/>
    <s v="FALSE"/>
    <n v="2"/>
    <n v="1"/>
    <n v="1"/>
    <x v="73"/>
    <n v="32006.67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n v="270.68"/>
    <n v="140.97916666666666"/>
    <s v="games"/>
    <x v="32"/>
    <x v="2240"/>
    <d v="2016-04-22T14:49:04"/>
    <s v="FALSE"/>
    <n v="2"/>
    <n v="1"/>
    <n v="1"/>
    <x v="11"/>
    <n v="1353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n v="806.4"/>
    <n v="49.472392638036808"/>
    <s v="games"/>
    <x v="32"/>
    <x v="2241"/>
    <d v="2017-03-02T14:51:40"/>
    <s v="FALSE"/>
    <n v="2"/>
    <n v="1"/>
    <n v="1.28"/>
    <x v="107"/>
    <n v="10321.9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n v="1360.0976000000001"/>
    <n v="53.865251485148519"/>
    <s v="games"/>
    <x v="32"/>
    <x v="2242"/>
    <d v="2013-11-26T22:02:00"/>
    <s v="FALSE"/>
    <n v="2"/>
    <n v="1"/>
    <n v="1"/>
    <x v="3"/>
    <n v="136009.7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n v="930250"/>
    <n v="4.5712530712530715"/>
    <s v="games"/>
    <x v="32"/>
    <x v="2243"/>
    <d v="2017-03-12T22:00:00"/>
    <s v="FALSE"/>
    <n v="2"/>
    <n v="1"/>
    <n v="1"/>
    <x v="506"/>
    <n v="9302.5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n v="377.02"/>
    <n v="65.00344827586207"/>
    <s v="games"/>
    <x v="32"/>
    <x v="2244"/>
    <d v="2016-10-16T15:30:00"/>
    <s v="FALSE"/>
    <n v="2"/>
    <n v="1"/>
    <n v="1"/>
    <x v="11"/>
    <n v="18851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n v="2647.0250000000001"/>
    <n v="53.475252525252522"/>
    <s v="games"/>
    <x v="32"/>
    <x v="2245"/>
    <d v="2014-02-21T13:00:00"/>
    <s v="FALSE"/>
    <n v="2"/>
    <n v="1"/>
    <n v="1"/>
    <x v="26"/>
    <n v="105881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n v="100.12"/>
    <n v="43.912280701754383"/>
    <s v="games"/>
    <x v="32"/>
    <x v="2246"/>
    <d v="2015-09-04T14:00:10"/>
    <s v="FALSE"/>
    <n v="2"/>
    <n v="1"/>
    <n v="1.28"/>
    <x v="62"/>
    <n v="3203.84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n v="104.45405405405405"/>
    <n v="50.852631578947367"/>
    <s v="games"/>
    <x v="32"/>
    <x v="2247"/>
    <d v="2015-07-29T10:59:25"/>
    <s v="FALSE"/>
    <n v="2"/>
    <n v="1"/>
    <n v="1"/>
    <x v="19"/>
    <n v="1932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n v="107.21428571428571"/>
    <n v="58.6328125"/>
    <s v="games"/>
    <x v="32"/>
    <x v="2248"/>
    <d v="2016-12-14T16:01:18"/>
    <s v="FALSE"/>
    <n v="2"/>
    <n v="1"/>
    <n v="1.28"/>
    <x v="82"/>
    <n v="9606.4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n v="168.77142857142857"/>
    <n v="32.81666666666667"/>
    <s v="games"/>
    <x v="32"/>
    <x v="2249"/>
    <d v="2013-04-02T10:52:45"/>
    <s v="FALSE"/>
    <n v="2"/>
    <n v="1"/>
    <n v="1"/>
    <x v="8"/>
    <n v="5907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n v="975.11200000000008"/>
    <n v="426.93169877408059"/>
    <s v="games"/>
    <x v="32"/>
    <x v="2250"/>
    <d v="2016-12-02T20:07:53"/>
    <s v="FALSE"/>
    <n v="2"/>
    <n v="1"/>
    <n v="1"/>
    <x v="73"/>
    <n v="243778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n v="134.44929411764704"/>
    <n v="23.808729166666669"/>
    <s v="games"/>
    <x v="32"/>
    <x v="2251"/>
    <d v="2014-08-16T03:17:57"/>
    <s v="FALSE"/>
    <n v="2"/>
    <n v="1"/>
    <n v="1"/>
    <x v="0"/>
    <n v="11428.19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n v="272.27777777777777"/>
    <n v="98.413654618473899"/>
    <s v="games"/>
    <x v="32"/>
    <x v="2252"/>
    <d v="2016-08-06T02:52:18"/>
    <s v="FALSE"/>
    <n v="2"/>
    <n v="1"/>
    <n v="1.1299999999999999"/>
    <x v="221"/>
    <n v="27690.64999999999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n v="112.6875"/>
    <n v="107.32142857142857"/>
    <s v="games"/>
    <x v="32"/>
    <x v="2253"/>
    <d v="2015-11-18T11:09:07"/>
    <s v="FALSE"/>
    <n v="2"/>
    <n v="1"/>
    <n v="1"/>
    <x v="6"/>
    <n v="9015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n v="459.8"/>
    <n v="11.67005076142132"/>
    <s v="games"/>
    <x v="32"/>
    <x v="2254"/>
    <d v="2017-01-24T10:32:48"/>
    <s v="FALSE"/>
    <n v="2"/>
    <n v="1"/>
    <n v="1"/>
    <x v="9"/>
    <n v="2299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n v="286.65822784810126"/>
    <n v="41.782287822878232"/>
    <s v="games"/>
    <x v="32"/>
    <x v="2255"/>
    <d v="2016-05-07T17:50:51"/>
    <s v="FALSE"/>
    <n v="2"/>
    <n v="1"/>
    <n v="1"/>
    <x v="507"/>
    <n v="11323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n v="222.70833333333334"/>
    <n v="21.38"/>
    <s v="games"/>
    <x v="32"/>
    <x v="2256"/>
    <d v="2016-11-22T05:50:46"/>
    <s v="FALSE"/>
    <n v="2"/>
    <n v="1"/>
    <n v="1.28"/>
    <x v="508"/>
    <n v="1368.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n v="636.14"/>
    <n v="94.103550295857985"/>
    <s v="games"/>
    <x v="32"/>
    <x v="2257"/>
    <d v="2016-06-19T18:00:00"/>
    <s v="FALSE"/>
    <n v="2"/>
    <n v="1"/>
    <n v="1.28"/>
    <x v="62"/>
    <n v="20356.48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n v="146.5"/>
    <n v="15.721951219512196"/>
    <s v="games"/>
    <x v="32"/>
    <x v="2258"/>
    <d v="2015-06-11T13:01:27"/>
    <s v="FALSE"/>
    <n v="2"/>
    <n v="1"/>
    <n v="1"/>
    <x v="49"/>
    <n v="322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n v="1867.1"/>
    <n v="90.635922330097088"/>
    <s v="games"/>
    <x v="32"/>
    <x v="2259"/>
    <d v="2016-12-08T14:18:56"/>
    <s v="FALSE"/>
    <n v="2"/>
    <n v="1"/>
    <n v="1.28"/>
    <x v="107"/>
    <n v="23898.880000000001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n v="326.92"/>
    <n v="97.297619047619051"/>
    <s v="games"/>
    <x v="32"/>
    <x v="2260"/>
    <d v="2014-03-26T18:24:10"/>
    <s v="FALSE"/>
    <n v="2"/>
    <n v="1"/>
    <n v="1"/>
    <x v="34"/>
    <n v="817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n v="779.5"/>
    <n v="37.11904761904762"/>
    <s v="games"/>
    <x v="32"/>
    <x v="2261"/>
    <d v="2017-02-14T12:23:40"/>
    <s v="FALSE"/>
    <n v="2"/>
    <n v="1"/>
    <n v="0.72"/>
    <x v="126"/>
    <m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n v="154.15151515151516"/>
    <n v="28.104972375690608"/>
    <s v="games"/>
    <x v="32"/>
    <x v="2262"/>
    <d v="2014-11-17T19:00:00"/>
    <s v="FALSE"/>
    <n v="2"/>
    <n v="1"/>
    <n v="1"/>
    <x v="172"/>
    <n v="5087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n v="115.54666666666667"/>
    <n v="144.43333333333334"/>
    <s v="games"/>
    <x v="32"/>
    <x v="2263"/>
    <d v="2015-01-31T14:58:33"/>
    <s v="FALSE"/>
    <n v="2"/>
    <n v="1"/>
    <n v="0.11"/>
    <x v="509"/>
    <n v="953.2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n v="180.03333333333333"/>
    <n v="24.274157303370785"/>
    <s v="games"/>
    <x v="32"/>
    <x v="2264"/>
    <d v="2016-05-22T22:00:00"/>
    <s v="FALSE"/>
    <n v="2"/>
    <n v="1"/>
    <n v="1"/>
    <x v="32"/>
    <n v="1080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n v="298.5"/>
    <n v="35.117647058823529"/>
    <s v="games"/>
    <x v="32"/>
    <x v="2265"/>
    <d v="2016-11-22T15:28:27"/>
    <s v="FALSE"/>
    <n v="2"/>
    <n v="1"/>
    <n v="1.28"/>
    <x v="57"/>
    <n v="764.1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n v="320.26666666666665"/>
    <n v="24.762886597938145"/>
    <s v="games"/>
    <x v="32"/>
    <x v="2266"/>
    <d v="2016-04-26T21:00:00"/>
    <s v="FALSE"/>
    <n v="2"/>
    <n v="1"/>
    <n v="1"/>
    <x v="61"/>
    <n v="4804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n v="380.52499999999998"/>
    <n v="188.37871287128712"/>
    <s v="games"/>
    <x v="32"/>
    <x v="2267"/>
    <d v="2014-12-20T20:00:00"/>
    <s v="FALSE"/>
    <n v="2"/>
    <n v="1"/>
    <n v="1"/>
    <x v="44"/>
    <n v="76105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n v="102.60000000000001"/>
    <n v="148.08247422680412"/>
    <s v="games"/>
    <x v="32"/>
    <x v="2268"/>
    <d v="2017-03-11T20:58:35"/>
    <s v="FALSE"/>
    <n v="2"/>
    <n v="1"/>
    <n v="1"/>
    <x v="121"/>
    <n v="2872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n v="1801.64"/>
    <n v="49.934589800443462"/>
    <s v="games"/>
    <x v="32"/>
    <x v="2269"/>
    <d v="2017-03-07T00:00:00"/>
    <s v="FALSE"/>
    <n v="2"/>
    <n v="1"/>
    <n v="1"/>
    <x v="34"/>
    <n v="4504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n v="720.24800000000005"/>
    <n v="107.82155688622754"/>
    <s v="games"/>
    <x v="32"/>
    <x v="2270"/>
    <d v="2017-01-10T16:59:00"/>
    <s v="FALSE"/>
    <n v="2"/>
    <n v="1"/>
    <n v="1"/>
    <x v="73"/>
    <n v="18006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n v="283.09000000000003"/>
    <n v="42.63403614457831"/>
    <s v="games"/>
    <x v="32"/>
    <x v="2271"/>
    <d v="2016-12-09T19:00:04"/>
    <s v="FALSE"/>
    <n v="2"/>
    <n v="1"/>
    <n v="1"/>
    <x v="44"/>
    <n v="56618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n v="1356.6000000000001"/>
    <n v="14.370762711864407"/>
    <s v="games"/>
    <x v="32"/>
    <x v="2272"/>
    <d v="2015-12-07T11:47:16"/>
    <s v="FALSE"/>
    <n v="2"/>
    <n v="1"/>
    <n v="1"/>
    <x v="31"/>
    <n v="1356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n v="220.35999999999999"/>
    <n v="37.476190476190474"/>
    <s v="games"/>
    <x v="32"/>
    <x v="2273"/>
    <d v="2017-03-12T07:10:42"/>
    <s v="FALSE"/>
    <n v="2"/>
    <n v="1"/>
    <n v="0.76"/>
    <x v="214"/>
    <n v="4186.84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n v="119.6"/>
    <n v="30.202020202020201"/>
    <s v="games"/>
    <x v="32"/>
    <x v="2274"/>
    <d v="2014-02-23T07:00:57"/>
    <s v="FALSE"/>
    <n v="2"/>
    <n v="1"/>
    <n v="1"/>
    <x v="34"/>
    <n v="299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n v="407.76923076923077"/>
    <n v="33.550632911392405"/>
    <s v="games"/>
    <x v="32"/>
    <x v="2275"/>
    <d v="2014-12-22T09:47:59"/>
    <s v="FALSE"/>
    <n v="2"/>
    <n v="1"/>
    <n v="1.28"/>
    <x v="510"/>
    <n v="3392.6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n v="105.81826105905425"/>
    <n v="64.74666666666667"/>
    <s v="games"/>
    <x v="32"/>
    <x v="2276"/>
    <d v="2014-01-05T10:38:09"/>
    <s v="FALSE"/>
    <n v="2"/>
    <n v="1"/>
    <n v="1"/>
    <x v="511"/>
    <n v="485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n v="141.08235294117648"/>
    <n v="57.932367149758456"/>
    <s v="games"/>
    <x v="32"/>
    <x v="2277"/>
    <d v="2012-02-27T11:17:03"/>
    <s v="FALSE"/>
    <n v="2"/>
    <n v="1"/>
    <n v="1"/>
    <x v="0"/>
    <n v="1199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n v="270.7"/>
    <n v="53.078431372549019"/>
    <s v="games"/>
    <x v="32"/>
    <x v="2278"/>
    <d v="2016-01-03T17:59:00"/>
    <s v="FALSE"/>
    <n v="2"/>
    <n v="1"/>
    <n v="1.1299999999999999"/>
    <x v="14"/>
    <n v="6117.8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n v="153.80000000000001"/>
    <n v="48.0625"/>
    <s v="games"/>
    <x v="32"/>
    <x v="2279"/>
    <d v="2015-02-03T23:00:00"/>
    <s v="FALSE"/>
    <n v="2"/>
    <n v="1"/>
    <n v="1"/>
    <x v="31"/>
    <n v="153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n v="403.57653061224488"/>
    <n v="82.396874999999994"/>
    <s v="games"/>
    <x v="32"/>
    <x v="2280"/>
    <d v="2015-09-17T09:59:51"/>
    <s v="FALSE"/>
    <n v="2"/>
    <n v="1"/>
    <n v="1"/>
    <x v="512"/>
    <n v="39550.5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n v="185"/>
    <n v="50.454545454545453"/>
    <s v="music"/>
    <x v="11"/>
    <x v="2281"/>
    <d v="2011-07-25T01:50:00"/>
    <s v="FALSE"/>
    <n v="2"/>
    <n v="1"/>
    <n v="1"/>
    <x v="52"/>
    <n v="555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n v="185.33333333333331"/>
    <n v="115.83333333333333"/>
    <s v="music"/>
    <x v="11"/>
    <x v="2282"/>
    <d v="2016-01-13T23:11:26"/>
    <s v="FALSE"/>
    <n v="2"/>
    <n v="1"/>
    <n v="1"/>
    <x v="56"/>
    <n v="139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n v="100.85533333333332"/>
    <n v="63.03458333333333"/>
    <s v="music"/>
    <x v="11"/>
    <x v="2283"/>
    <d v="2012-05-08T21:00:04"/>
    <s v="FALSE"/>
    <n v="2"/>
    <n v="1"/>
    <n v="1"/>
    <x v="10"/>
    <n v="3025.66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n v="106.22116666666668"/>
    <n v="108.02152542372882"/>
    <s v="music"/>
    <x v="11"/>
    <x v="2284"/>
    <d v="2011-03-11T23:00:00"/>
    <s v="FALSE"/>
    <n v="2"/>
    <n v="1"/>
    <n v="1"/>
    <x v="32"/>
    <n v="6373.2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n v="121.36666666666667"/>
    <n v="46.088607594936711"/>
    <s v="music"/>
    <x v="11"/>
    <x v="2285"/>
    <d v="2012-06-28T23:27:23"/>
    <s v="FALSE"/>
    <n v="2"/>
    <n v="1"/>
    <n v="1"/>
    <x v="10"/>
    <n v="364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n v="100.06666666666666"/>
    <n v="107.21428571428571"/>
    <s v="music"/>
    <x v="11"/>
    <x v="2286"/>
    <d v="2013-09-05T22:59:00"/>
    <s v="FALSE"/>
    <n v="2"/>
    <n v="1"/>
    <n v="1"/>
    <x v="61"/>
    <n v="150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n v="119.97755555555555"/>
    <n v="50.9338679245283"/>
    <s v="music"/>
    <x v="11"/>
    <x v="2287"/>
    <d v="2014-06-23T11:01:00"/>
    <s v="FALSE"/>
    <n v="2"/>
    <n v="1"/>
    <n v="1"/>
    <x v="67"/>
    <n v="5398.99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n v="100.1"/>
    <n v="40.04"/>
    <s v="music"/>
    <x v="11"/>
    <x v="2288"/>
    <d v="2012-06-26T13:00:00"/>
    <s v="FALSE"/>
    <n v="2"/>
    <n v="1"/>
    <n v="1"/>
    <x v="31"/>
    <n v="100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n v="107.4"/>
    <n v="64.44"/>
    <s v="music"/>
    <x v="11"/>
    <x v="2289"/>
    <d v="2013-12-06T18:22:00"/>
    <s v="FALSE"/>
    <n v="2"/>
    <n v="1"/>
    <n v="1"/>
    <x v="61"/>
    <n v="16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n v="104.06666666666666"/>
    <n v="53.827586206896555"/>
    <s v="music"/>
    <x v="11"/>
    <x v="2290"/>
    <d v="2009-12-01T12:00:00"/>
    <s v="FALSE"/>
    <n v="2"/>
    <n v="1"/>
    <n v="1"/>
    <x v="61"/>
    <n v="156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n v="172.8"/>
    <n v="100.46511627906976"/>
    <s v="music"/>
    <x v="11"/>
    <x v="2291"/>
    <d v="2012-04-22T23:00:00"/>
    <s v="FALSE"/>
    <n v="2"/>
    <n v="1"/>
    <n v="1"/>
    <x v="34"/>
    <n v="432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n v="107.2505"/>
    <n v="46.630652173913049"/>
    <s v="music"/>
    <x v="11"/>
    <x v="2292"/>
    <d v="2012-04-18T11:44:36"/>
    <s v="FALSE"/>
    <n v="2"/>
    <n v="1"/>
    <n v="1"/>
    <x v="18"/>
    <n v="2145.010000000000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n v="108.23529411764706"/>
    <n v="34.074074074074076"/>
    <s v="music"/>
    <x v="11"/>
    <x v="2293"/>
    <d v="2012-09-24T22:59:00"/>
    <s v="FALSE"/>
    <n v="2"/>
    <n v="1"/>
    <n v="1"/>
    <x v="17"/>
    <n v="92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n v="146.08079999999998"/>
    <n v="65.214642857142863"/>
    <s v="music"/>
    <x v="11"/>
    <x v="2294"/>
    <d v="2013-01-20T12:21:20"/>
    <s v="FALSE"/>
    <n v="2"/>
    <n v="1"/>
    <n v="1"/>
    <x v="11"/>
    <n v="7304.0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n v="125.25"/>
    <n v="44.205882352941174"/>
    <s v="music"/>
    <x v="11"/>
    <x v="2295"/>
    <d v="2013-01-26T17:54:16"/>
    <s v="FALSE"/>
    <n v="2"/>
    <n v="1"/>
    <n v="1"/>
    <x v="46"/>
    <n v="1503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n v="149.07142857142856"/>
    <n v="71.965517241379317"/>
    <s v="music"/>
    <x v="11"/>
    <x v="2296"/>
    <d v="2012-02-23T12:33:46"/>
    <s v="FALSE"/>
    <n v="2"/>
    <n v="1"/>
    <n v="1"/>
    <x v="156"/>
    <n v="104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n v="100.6"/>
    <n v="52.94736842105263"/>
    <s v="music"/>
    <x v="11"/>
    <x v="2297"/>
    <d v="2012-03-13T22:59:00"/>
    <s v="FALSE"/>
    <n v="2"/>
    <n v="1"/>
    <n v="1"/>
    <x v="31"/>
    <n v="100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n v="105.07333333333332"/>
    <n v="109.45138888888889"/>
    <s v="music"/>
    <x v="11"/>
    <x v="2298"/>
    <d v="2014-03-26T14:10:33"/>
    <s v="FALSE"/>
    <n v="2"/>
    <n v="1"/>
    <n v="1"/>
    <x v="12"/>
    <n v="31522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n v="350.16666666666663"/>
    <n v="75.035714285714292"/>
    <s v="music"/>
    <x v="11"/>
    <x v="2299"/>
    <d v="2011-02-05T19:46:49"/>
    <s v="FALSE"/>
    <n v="2"/>
    <n v="1"/>
    <n v="1"/>
    <x v="52"/>
    <n v="1050.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n v="101.25"/>
    <n v="115.71428571428571"/>
    <s v="music"/>
    <x v="11"/>
    <x v="2300"/>
    <d v="2012-06-28T12:26:56"/>
    <s v="FALSE"/>
    <n v="2"/>
    <n v="1"/>
    <n v="1"/>
    <x v="184"/>
    <n v="81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n v="133.6044"/>
    <n v="31.659810426540286"/>
    <s v="music"/>
    <x v="14"/>
    <x v="2301"/>
    <d v="2013-06-20T22:31:36"/>
    <s v="TRUE"/>
    <n v="1"/>
    <n v="1"/>
    <n v="1"/>
    <x v="11"/>
    <n v="6680.22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n v="170.65217391304347"/>
    <n v="46.176470588235297"/>
    <s v="music"/>
    <x v="14"/>
    <x v="2302"/>
    <d v="2013-12-31T02:00:00"/>
    <s v="TRUE"/>
    <n v="1"/>
    <n v="1"/>
    <n v="1"/>
    <x v="134"/>
    <n v="392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n v="109.35829457364341"/>
    <n v="68.481650485436887"/>
    <s v="music"/>
    <x v="14"/>
    <x v="2303"/>
    <d v="2011-12-12T22:39:56"/>
    <s v="TRUE"/>
    <n v="1"/>
    <n v="1"/>
    <n v="1"/>
    <x v="513"/>
    <n v="7053.6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n v="100.70033333333335"/>
    <n v="53.469203539823013"/>
    <s v="music"/>
    <x v="14"/>
    <x v="2304"/>
    <d v="2010-12-31T23:59:00"/>
    <s v="TRUE"/>
    <n v="1"/>
    <n v="1"/>
    <n v="1"/>
    <x v="32"/>
    <n v="6042.02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n v="101.22777777777779"/>
    <n v="109.10778443113773"/>
    <s v="music"/>
    <x v="14"/>
    <x v="2305"/>
    <d v="2014-08-08T13:00:00"/>
    <s v="TRUE"/>
    <n v="1"/>
    <n v="1"/>
    <n v="1"/>
    <x v="140"/>
    <n v="18221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n v="106.75857142857143"/>
    <n v="51.185616438356163"/>
    <s v="music"/>
    <x v="14"/>
    <x v="2306"/>
    <d v="2012-03-09T23:02:09"/>
    <s v="TRUE"/>
    <n v="1"/>
    <n v="1"/>
    <n v="1"/>
    <x v="8"/>
    <n v="3736.5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n v="106.65777537961894"/>
    <n v="27.936800000000002"/>
    <s v="music"/>
    <x v="14"/>
    <x v="2307"/>
    <d v="2012-05-05T14:15:28"/>
    <s v="TRUE"/>
    <n v="1"/>
    <n v="1"/>
    <n v="1"/>
    <x v="514"/>
    <n v="2095.260000000000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n v="101.30622"/>
    <n v="82.496921824104234"/>
    <s v="music"/>
    <x v="14"/>
    <x v="2308"/>
    <d v="2014-08-28T20:00:00"/>
    <s v="TRUE"/>
    <n v="1"/>
    <n v="1"/>
    <n v="1"/>
    <x v="83"/>
    <n v="50653.11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n v="106.67450000000001"/>
    <n v="59.817476635514019"/>
    <s v="music"/>
    <x v="14"/>
    <x v="2309"/>
    <d v="2013-03-09T18:42:17"/>
    <s v="TRUE"/>
    <n v="1"/>
    <n v="1"/>
    <n v="1"/>
    <x v="32"/>
    <n v="6400.4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n v="428.83978378378379"/>
    <n v="64.816470588235291"/>
    <s v="music"/>
    <x v="14"/>
    <x v="2310"/>
    <d v="2013-03-21T13:03:35"/>
    <s v="TRUE"/>
    <n v="1"/>
    <n v="1"/>
    <n v="1"/>
    <x v="19"/>
    <n v="79335.36000000000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n v="104.11111111111111"/>
    <n v="90.09615384615384"/>
    <s v="music"/>
    <x v="14"/>
    <x v="2311"/>
    <d v="2014-05-06T19:06:29"/>
    <s v="TRUE"/>
    <n v="1"/>
    <n v="1"/>
    <n v="1"/>
    <x v="7"/>
    <n v="937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n v="107.86666666666666"/>
    <n v="40.962025316455694"/>
    <s v="music"/>
    <x v="14"/>
    <x v="2312"/>
    <d v="2014-04-18T18:00:00"/>
    <s v="TRUE"/>
    <n v="1"/>
    <n v="1"/>
    <n v="1"/>
    <x v="10"/>
    <n v="323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n v="175.84040000000002"/>
    <n v="56.000127388535034"/>
    <s v="music"/>
    <x v="14"/>
    <x v="2313"/>
    <d v="2012-05-03T18:00:26"/>
    <s v="TRUE"/>
    <n v="1"/>
    <n v="1"/>
    <n v="1"/>
    <x v="11"/>
    <n v="8792.0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n v="156.97"/>
    <n v="37.672800000000002"/>
    <s v="music"/>
    <x v="14"/>
    <x v="2314"/>
    <d v="2012-06-07T08:14:17"/>
    <s v="TRUE"/>
    <n v="1"/>
    <n v="1"/>
    <n v="1"/>
    <x v="46"/>
    <n v="1883.6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n v="102.60000000000001"/>
    <n v="40.078125"/>
    <s v="music"/>
    <x v="14"/>
    <x v="2315"/>
    <d v="2012-05-05T12:25:43"/>
    <s v="TRUE"/>
    <n v="1"/>
    <n v="1"/>
    <n v="1"/>
    <x v="34"/>
    <n v="25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n v="104.04266666666666"/>
    <n v="78.031999999999996"/>
    <s v="music"/>
    <x v="14"/>
    <x v="2316"/>
    <d v="2009-12-09T13:24:00"/>
    <s v="TRUE"/>
    <n v="1"/>
    <n v="1"/>
    <n v="1"/>
    <x v="43"/>
    <n v="15606.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n v="104"/>
    <n v="18.90909090909091"/>
    <s v="music"/>
    <x v="14"/>
    <x v="2317"/>
    <d v="2010-02-15T00:00:00"/>
    <s v="TRUE"/>
    <n v="1"/>
    <n v="1"/>
    <n v="1"/>
    <x v="53"/>
    <n v="416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n v="121.05999999999999"/>
    <n v="37.134969325153371"/>
    <s v="music"/>
    <x v="14"/>
    <x v="2318"/>
    <d v="2009-09-25T22:59:00"/>
    <s v="TRUE"/>
    <n v="1"/>
    <n v="1"/>
    <n v="1"/>
    <x v="11"/>
    <n v="6053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n v="107.69999999999999"/>
    <n v="41.961038961038959"/>
    <s v="music"/>
    <x v="14"/>
    <x v="2319"/>
    <d v="2013-12-14T20:58:05"/>
    <s v="TRUE"/>
    <n v="1"/>
    <n v="1"/>
    <n v="1"/>
    <x v="10"/>
    <n v="323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n v="108.66"/>
    <n v="61.044943820224717"/>
    <s v="music"/>
    <x v="14"/>
    <x v="2320"/>
    <d v="2014-04-02T13:36:40"/>
    <s v="TRUE"/>
    <n v="1"/>
    <n v="1"/>
    <n v="1"/>
    <x v="11"/>
    <n v="543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n v="39.120962394619681"/>
    <n v="64.53125"/>
    <s v="food"/>
    <x v="33"/>
    <x v="2321"/>
    <d v="2017-04-04T00:15:01"/>
    <s v="FALSE"/>
    <n v="2"/>
    <n v="4"/>
    <n v="1.1299999999999999"/>
    <x v="515"/>
    <n v="4666.8999999999996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n v="3.1481481481481479"/>
    <n v="21.25"/>
    <s v="food"/>
    <x v="33"/>
    <x v="2322"/>
    <d v="2017-04-09T15:29:29"/>
    <s v="FALSE"/>
    <n v="2"/>
    <n v="4"/>
    <n v="1"/>
    <x v="338"/>
    <n v="85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n v="48"/>
    <n v="30"/>
    <s v="food"/>
    <x v="33"/>
    <x v="2323"/>
    <d v="2017-03-20T13:07:27"/>
    <s v="FALSE"/>
    <n v="2"/>
    <n v="4"/>
    <n v="1"/>
    <x v="224"/>
    <n v="12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n v="20.733333333333334"/>
    <n v="25.491803278688526"/>
    <s v="food"/>
    <x v="33"/>
    <x v="2324"/>
    <d v="2017-03-26T15:14:45"/>
    <s v="FALSE"/>
    <n v="2"/>
    <n v="4"/>
    <n v="1.28"/>
    <x v="205"/>
    <n v="1990.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n v="8"/>
    <n v="11.428571428571429"/>
    <s v="food"/>
    <x v="33"/>
    <x v="2325"/>
    <d v="2017-03-29T18:32:11"/>
    <s v="FALSE"/>
    <n v="2"/>
    <n v="4"/>
    <n v="1"/>
    <x v="31"/>
    <n v="8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n v="0.72"/>
    <n v="108"/>
    <s v="food"/>
    <x v="33"/>
    <x v="2326"/>
    <d v="2017-04-30T12:00:00"/>
    <s v="FALSE"/>
    <n v="2"/>
    <n v="4"/>
    <n v="1"/>
    <x v="43"/>
    <n v="1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n v="526.09431428571429"/>
    <n v="54.883162444113267"/>
    <s v="food"/>
    <x v="33"/>
    <x v="2327"/>
    <d v="2014-08-26T17:00:40"/>
    <s v="TRUE"/>
    <n v="1"/>
    <n v="1"/>
    <n v="1"/>
    <x v="21"/>
    <n v="184133.01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n v="254.45000000000002"/>
    <n v="47.383612662942269"/>
    <s v="food"/>
    <x v="33"/>
    <x v="2328"/>
    <d v="2015-06-14T13:45:37"/>
    <s v="TRUE"/>
    <n v="1"/>
    <n v="1"/>
    <n v="1"/>
    <x v="3"/>
    <n v="2544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n v="105.91999999999999"/>
    <n v="211.84"/>
    <s v="food"/>
    <x v="33"/>
    <x v="2329"/>
    <d v="2014-07-17T09:59:06"/>
    <s v="TRUE"/>
    <n v="1"/>
    <n v="1"/>
    <n v="1"/>
    <x v="73"/>
    <n v="2648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n v="102.42285714285715"/>
    <n v="219.92638036809817"/>
    <s v="food"/>
    <x v="33"/>
    <x v="2330"/>
    <d v="2015-12-24T19:00:00"/>
    <s v="TRUE"/>
    <n v="1"/>
    <n v="1"/>
    <n v="1"/>
    <x v="21"/>
    <n v="3584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n v="144.31375"/>
    <n v="40.795406360424032"/>
    <s v="food"/>
    <x v="33"/>
    <x v="2331"/>
    <d v="2014-08-17T19:08:10"/>
    <s v="TRUE"/>
    <n v="1"/>
    <n v="1"/>
    <n v="1"/>
    <x v="6"/>
    <n v="11545.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n v="106.30800000000001"/>
    <n v="75.502840909090907"/>
    <s v="food"/>
    <x v="33"/>
    <x v="2332"/>
    <d v="2015-02-06T10:04:31"/>
    <s v="TRUE"/>
    <n v="1"/>
    <n v="1"/>
    <n v="1"/>
    <x v="73"/>
    <n v="2657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n v="212.16666666666666"/>
    <n v="13.542553191489361"/>
    <s v="food"/>
    <x v="33"/>
    <x v="2333"/>
    <d v="2014-05-29T12:50:00"/>
    <s v="TRUE"/>
    <n v="1"/>
    <n v="1"/>
    <n v="1"/>
    <x v="22"/>
    <n v="127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n v="101.95"/>
    <n v="60.865671641791046"/>
    <s v="food"/>
    <x v="33"/>
    <x v="2334"/>
    <d v="2014-11-05T12:34:00"/>
    <s v="TRUE"/>
    <n v="1"/>
    <n v="1"/>
    <n v="1"/>
    <x v="26"/>
    <n v="407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n v="102.27200000000001"/>
    <n v="115.69230769230769"/>
    <s v="food"/>
    <x v="33"/>
    <x v="2335"/>
    <d v="2014-06-11T08:44:03"/>
    <s v="TRUE"/>
    <n v="1"/>
    <n v="1"/>
    <n v="1"/>
    <x v="73"/>
    <n v="25568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n v="520.73254999999995"/>
    <n v="48.104623556581984"/>
    <s v="food"/>
    <x v="33"/>
    <x v="2336"/>
    <d v="2014-03-08T17:11:35"/>
    <s v="TRUE"/>
    <n v="1"/>
    <n v="1"/>
    <n v="1"/>
    <x v="44"/>
    <n v="104146.51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n v="110.65833333333333"/>
    <n v="74.184357541899445"/>
    <s v="food"/>
    <x v="33"/>
    <x v="2337"/>
    <d v="2014-06-26T10:22:23"/>
    <s v="TRUE"/>
    <n v="1"/>
    <n v="1"/>
    <n v="1"/>
    <x v="15"/>
    <n v="13279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n v="101.14333333333335"/>
    <n v="123.34552845528455"/>
    <s v="food"/>
    <x v="33"/>
    <x v="2338"/>
    <d v="2014-06-29T16:31:24"/>
    <s v="TRUE"/>
    <n v="1"/>
    <n v="1"/>
    <n v="1"/>
    <x v="43"/>
    <n v="15171.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n v="294.20799999999997"/>
    <n v="66.623188405797094"/>
    <s v="food"/>
    <x v="33"/>
    <x v="2339"/>
    <d v="2016-12-19T02:59:00"/>
    <s v="TRUE"/>
    <n v="1"/>
    <n v="1"/>
    <n v="1"/>
    <x v="73"/>
    <n v="7355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n v="105.77749999999999"/>
    <n v="104.99007444168734"/>
    <s v="food"/>
    <x v="33"/>
    <x v="2340"/>
    <d v="2016-10-30T10:25:38"/>
    <s v="TRUE"/>
    <n v="1"/>
    <n v="1"/>
    <n v="1"/>
    <x v="141"/>
    <n v="42311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n v="0"/>
    <n v="0"/>
    <s v="technology"/>
    <x v="7"/>
    <x v="2341"/>
    <d v="2015-07-12T14:31:44"/>
    <s v="FALSE"/>
    <n v="2"/>
    <n v="3"/>
    <n v="1"/>
    <x v="11"/>
    <n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n v="0"/>
    <n v="0"/>
    <s v="technology"/>
    <x v="7"/>
    <x v="2342"/>
    <d v="2014-10-06T00:00:00"/>
    <s v="FALSE"/>
    <n v="2"/>
    <n v="3"/>
    <n v="1"/>
    <x v="138"/>
    <n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n v="3"/>
    <n v="300"/>
    <s v="technology"/>
    <x v="7"/>
    <x v="2343"/>
    <d v="2016-01-08T14:47:00"/>
    <s v="FALSE"/>
    <n v="2"/>
    <n v="3"/>
    <n v="1"/>
    <x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n v="0.1"/>
    <n v="1"/>
    <s v="technology"/>
    <x v="7"/>
    <x v="2344"/>
    <d v="2016-06-24T12:27:49"/>
    <s v="FALSE"/>
    <n v="2"/>
    <n v="3"/>
    <n v="0.76"/>
    <x v="167"/>
    <n v="0.7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n v="0"/>
    <n v="0"/>
    <s v="technology"/>
    <x v="7"/>
    <x v="2345"/>
    <d v="2015-03-31T18:39:00"/>
    <s v="FALSE"/>
    <n v="2"/>
    <n v="3"/>
    <n v="1"/>
    <x v="10"/>
    <n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n v="6.5000000000000002E-2"/>
    <n v="13"/>
    <s v="technology"/>
    <x v="7"/>
    <x v="2346"/>
    <d v="2016-10-17T14:10:31"/>
    <s v="FALSE"/>
    <n v="2"/>
    <n v="3"/>
    <n v="1"/>
    <x v="175"/>
    <n v="39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n v="1.5"/>
    <n v="15"/>
    <s v="technology"/>
    <x v="7"/>
    <x v="2347"/>
    <d v="2016-08-25T09:34:36"/>
    <s v="FALSE"/>
    <n v="2"/>
    <n v="3"/>
    <n v="1"/>
    <x v="31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n v="0.38571428571428573"/>
    <n v="54"/>
    <s v="technology"/>
    <x v="7"/>
    <x v="2348"/>
    <d v="2016-02-20T17:22:18"/>
    <s v="FALSE"/>
    <n v="2"/>
    <n v="3"/>
    <n v="1"/>
    <x v="222"/>
    <n v="27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n v="0"/>
    <n v="0"/>
    <s v="technology"/>
    <x v="7"/>
    <x v="2349"/>
    <d v="2015-08-11T13:37:08"/>
    <s v="FALSE"/>
    <n v="2"/>
    <n v="3"/>
    <n v="0.11"/>
    <x v="516"/>
    <n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n v="0"/>
    <n v="0"/>
    <s v="technology"/>
    <x v="7"/>
    <x v="2350"/>
    <d v="2017-01-03T15:12:50"/>
    <s v="FALSE"/>
    <n v="2"/>
    <n v="3"/>
    <n v="1.1299999999999999"/>
    <x v="204"/>
    <n v="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n v="0.5714285714285714"/>
    <n v="15.428571428571429"/>
    <s v="technology"/>
    <x v="7"/>
    <x v="2351"/>
    <d v="2015-04-29T21:25:39"/>
    <s v="FALSE"/>
    <n v="2"/>
    <n v="3"/>
    <n v="0.68"/>
    <x v="517"/>
    <n v="73.44000000000001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n v="0"/>
    <n v="0"/>
    <s v="technology"/>
    <x v="7"/>
    <x v="2352"/>
    <d v="2015-06-06T10:12:32"/>
    <s v="FALSE"/>
    <n v="2"/>
    <n v="3"/>
    <n v="1"/>
    <x v="18"/>
    <n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n v="0"/>
    <n v="0"/>
    <s v="technology"/>
    <x v="7"/>
    <x v="2353"/>
    <d v="2015-04-21T11:13:42"/>
    <s v="FALSE"/>
    <n v="2"/>
    <n v="3"/>
    <n v="1"/>
    <x v="31"/>
    <n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n v="7.1428571428571425E-2"/>
    <n v="25"/>
    <s v="technology"/>
    <x v="7"/>
    <x v="2354"/>
    <d v="2015-01-10T12:21:00"/>
    <s v="FALSE"/>
    <n v="2"/>
    <n v="3"/>
    <n v="1"/>
    <x v="21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n v="0.6875"/>
    <n v="27.5"/>
    <s v="technology"/>
    <x v="7"/>
    <x v="2355"/>
    <d v="2015-05-02T17:02:16"/>
    <s v="FALSE"/>
    <n v="2"/>
    <n v="3"/>
    <n v="0.72"/>
    <x v="45"/>
    <m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n v="0"/>
    <n v="0"/>
    <s v="technology"/>
    <x v="7"/>
    <x v="2356"/>
    <d v="2015-06-05T13:48:24"/>
    <s v="FALSE"/>
    <n v="2"/>
    <n v="3"/>
    <n v="1.1299999999999999"/>
    <x v="228"/>
    <n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n v="0"/>
    <n v="0"/>
    <s v="technology"/>
    <x v="7"/>
    <x v="2357"/>
    <d v="2015-10-17T09:52:58"/>
    <s v="FALSE"/>
    <n v="2"/>
    <n v="3"/>
    <n v="1.28"/>
    <x v="518"/>
    <n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n v="0"/>
    <n v="0"/>
    <s v="technology"/>
    <x v="7"/>
    <x v="2358"/>
    <d v="2015-01-30T19:39:00"/>
    <s v="FALSE"/>
    <n v="2"/>
    <n v="3"/>
    <n v="1.28"/>
    <x v="16"/>
    <n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n v="14.680000000000001"/>
    <n v="367"/>
    <s v="technology"/>
    <x v="7"/>
    <x v="2359"/>
    <d v="2015-08-03T10:35:24"/>
    <s v="FALSE"/>
    <n v="2"/>
    <n v="3"/>
    <n v="1"/>
    <x v="63"/>
    <n v="1101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n v="0.04"/>
    <n v="2"/>
    <s v="technology"/>
    <x v="7"/>
    <x v="2360"/>
    <d v="2016-02-07T11:58:00"/>
    <s v="FALSE"/>
    <n v="2"/>
    <n v="3"/>
    <n v="0.76"/>
    <x v="59"/>
    <n v="1.5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n v="0"/>
    <n v="0"/>
    <s v="technology"/>
    <x v="7"/>
    <x v="2361"/>
    <d v="2016-04-30T17:00:00"/>
    <s v="FALSE"/>
    <n v="2"/>
    <n v="3"/>
    <n v="0.76"/>
    <x v="519"/>
    <n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n v="28.571428571428569"/>
    <n v="60"/>
    <s v="technology"/>
    <x v="7"/>
    <x v="2362"/>
    <d v="2014-12-11T11:31:10"/>
    <s v="FALSE"/>
    <n v="2"/>
    <n v="3"/>
    <n v="1"/>
    <x v="500"/>
    <n v="12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n v="0"/>
    <n v="0"/>
    <s v="technology"/>
    <x v="7"/>
    <x v="2363"/>
    <d v="2015-12-28T19:16:40"/>
    <s v="FALSE"/>
    <n v="2"/>
    <n v="3"/>
    <n v="1"/>
    <x v="520"/>
    <n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n v="0"/>
    <n v="0"/>
    <s v="technology"/>
    <x v="7"/>
    <x v="2364"/>
    <d v="2015-10-26T17:25:56"/>
    <s v="FALSE"/>
    <n v="2"/>
    <n v="3"/>
    <n v="1"/>
    <x v="339"/>
    <n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n v="0"/>
    <n v="0"/>
    <s v="technology"/>
    <x v="7"/>
    <x v="2365"/>
    <d v="2016-01-17T18:00:00"/>
    <s v="FALSE"/>
    <n v="2"/>
    <n v="3"/>
    <n v="1.1299999999999999"/>
    <x v="327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n v="10.52"/>
    <n v="97.407407407407405"/>
    <s v="technology"/>
    <x v="7"/>
    <x v="2366"/>
    <d v="2015-10-21T07:45:33"/>
    <s v="FALSE"/>
    <n v="2"/>
    <n v="3"/>
    <n v="1.28"/>
    <x v="35"/>
    <n v="3366.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n v="1.34"/>
    <n v="47.857142857142854"/>
    <s v="technology"/>
    <x v="7"/>
    <x v="2367"/>
    <d v="2016-04-25T17:16:56"/>
    <s v="FALSE"/>
    <n v="2"/>
    <n v="3"/>
    <n v="1"/>
    <x v="83"/>
    <n v="67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n v="0.25"/>
    <n v="50"/>
    <s v="technology"/>
    <x v="7"/>
    <x v="2368"/>
    <d v="2015-04-14T11:19:25"/>
    <s v="FALSE"/>
    <n v="2"/>
    <n v="3"/>
    <n v="1"/>
    <x v="141"/>
    <n v="10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n v="0"/>
    <n v="0"/>
    <s v="technology"/>
    <x v="7"/>
    <x v="2369"/>
    <d v="2016-02-10T14:30:11"/>
    <s v="FALSE"/>
    <n v="2"/>
    <n v="3"/>
    <n v="1"/>
    <x v="73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n v="0.32800000000000001"/>
    <n v="20.5"/>
    <s v="technology"/>
    <x v="7"/>
    <x v="2370"/>
    <d v="2014-12-17T23:32:21"/>
    <s v="FALSE"/>
    <n v="2"/>
    <n v="3"/>
    <n v="1"/>
    <x v="73"/>
    <n v="8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n v="0"/>
    <n v="0"/>
    <s v="technology"/>
    <x v="7"/>
    <x v="2371"/>
    <d v="2015-06-25T13:39:56"/>
    <s v="FALSE"/>
    <n v="2"/>
    <n v="3"/>
    <n v="1"/>
    <x v="18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n v="3.2727272727272729"/>
    <n v="30"/>
    <s v="technology"/>
    <x v="7"/>
    <x v="2372"/>
    <d v="2015-04-23T20:39:31"/>
    <s v="FALSE"/>
    <n v="2"/>
    <n v="3"/>
    <n v="0.72"/>
    <x v="80"/>
    <m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n v="5.8823529411764705E-3"/>
    <n v="50"/>
    <s v="technology"/>
    <x v="7"/>
    <x v="2373"/>
    <d v="2015-08-29T10:53:44"/>
    <s v="FALSE"/>
    <n v="2"/>
    <n v="3"/>
    <n v="0.11"/>
    <x v="521"/>
    <n v="5.5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n v="4.5454545454545456E-2"/>
    <n v="10"/>
    <s v="technology"/>
    <x v="7"/>
    <x v="2374"/>
    <d v="2015-02-12T15:14:20"/>
    <s v="FALSE"/>
    <n v="2"/>
    <n v="3"/>
    <n v="1"/>
    <x v="33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n v="0"/>
    <n v="0"/>
    <s v="technology"/>
    <x v="7"/>
    <x v="2375"/>
    <d v="2016-09-09T15:03:57"/>
    <s v="FALSE"/>
    <n v="2"/>
    <n v="3"/>
    <n v="1"/>
    <x v="3"/>
    <n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n v="10.877666666666666"/>
    <n v="81.582499999999996"/>
    <s v="technology"/>
    <x v="7"/>
    <x v="2376"/>
    <d v="2015-12-10T17:12:46"/>
    <s v="FALSE"/>
    <n v="2"/>
    <n v="3"/>
    <n v="1"/>
    <x v="10"/>
    <n v="326.33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n v="0"/>
    <n v="0"/>
    <s v="technology"/>
    <x v="7"/>
    <x v="2377"/>
    <d v="2016-11-25T16:53:03"/>
    <s v="FALSE"/>
    <n v="2"/>
    <n v="3"/>
    <n v="0.76"/>
    <x v="214"/>
    <n v="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n v="0"/>
    <n v="0"/>
    <s v="technology"/>
    <x v="7"/>
    <x v="2378"/>
    <d v="2015-08-25T19:18:50"/>
    <s v="FALSE"/>
    <n v="2"/>
    <n v="3"/>
    <n v="1"/>
    <x v="95"/>
    <n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n v="0"/>
    <n v="0"/>
    <s v="technology"/>
    <x v="7"/>
    <x v="2379"/>
    <d v="2015-10-04T19:23:36"/>
    <s v="FALSE"/>
    <n v="2"/>
    <n v="3"/>
    <n v="1"/>
    <x v="12"/>
    <n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n v="0.36666666666666664"/>
    <n v="18.333333333333332"/>
    <s v="technology"/>
    <x v="7"/>
    <x v="2380"/>
    <d v="2015-10-01T14:02:22"/>
    <s v="FALSE"/>
    <n v="2"/>
    <n v="3"/>
    <n v="1"/>
    <x v="43"/>
    <n v="55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n v="1.8193398957730169"/>
    <n v="224.42857142857142"/>
    <s v="technology"/>
    <x v="7"/>
    <x v="2381"/>
    <d v="2015-04-10T17:27:28"/>
    <s v="FALSE"/>
    <n v="2"/>
    <n v="3"/>
    <n v="1"/>
    <x v="522"/>
    <n v="157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n v="2.5"/>
    <n v="37.5"/>
    <s v="technology"/>
    <x v="7"/>
    <x v="2382"/>
    <d v="2015-08-03T23:30:03"/>
    <s v="FALSE"/>
    <n v="2"/>
    <n v="3"/>
    <n v="1"/>
    <x v="10"/>
    <n v="7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n v="4.3499999999999996"/>
    <n v="145"/>
    <s v="technology"/>
    <x v="7"/>
    <x v="2383"/>
    <d v="2015-02-21T20:21:47"/>
    <s v="FALSE"/>
    <n v="2"/>
    <n v="3"/>
    <n v="0.68"/>
    <x v="523"/>
    <n v="295.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n v="0.8"/>
    <n v="1"/>
    <s v="technology"/>
    <x v="7"/>
    <x v="2384"/>
    <d v="2014-11-13T21:37:23"/>
    <s v="FALSE"/>
    <n v="2"/>
    <n v="3"/>
    <n v="1"/>
    <x v="31"/>
    <n v="8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n v="1.2123076923076923"/>
    <n v="112.57142857142857"/>
    <s v="technology"/>
    <x v="7"/>
    <x v="2385"/>
    <d v="2015-08-05T11:50:32"/>
    <s v="FALSE"/>
    <n v="2"/>
    <n v="3"/>
    <n v="1"/>
    <x v="135"/>
    <n v="788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n v="0"/>
    <n v="0"/>
    <s v="technology"/>
    <x v="7"/>
    <x v="2386"/>
    <d v="2015-01-10T15:07:04"/>
    <s v="FALSE"/>
    <n v="2"/>
    <n v="3"/>
    <n v="0.76"/>
    <x v="220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n v="0.68399999999999994"/>
    <n v="342"/>
    <s v="technology"/>
    <x v="7"/>
    <x v="2387"/>
    <d v="2016-07-22T10:02:20"/>
    <s v="FALSE"/>
    <n v="2"/>
    <n v="3"/>
    <n v="1"/>
    <x v="78"/>
    <n v="102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n v="1.2513513513513512"/>
    <n v="57.875"/>
    <s v="technology"/>
    <x v="7"/>
    <x v="2388"/>
    <d v="2015-01-15T14:29:00"/>
    <s v="FALSE"/>
    <n v="2"/>
    <n v="3"/>
    <n v="1"/>
    <x v="524"/>
    <n v="46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n v="0.1875"/>
    <n v="30"/>
    <s v="technology"/>
    <x v="7"/>
    <x v="2389"/>
    <d v="2015-07-25T16:59:00"/>
    <s v="FALSE"/>
    <n v="2"/>
    <n v="3"/>
    <n v="1.1299999999999999"/>
    <x v="395"/>
    <n v="33.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n v="0"/>
    <n v="0"/>
    <s v="technology"/>
    <x v="7"/>
    <x v="2390"/>
    <d v="2015-01-04T01:17:44"/>
    <s v="FALSE"/>
    <n v="2"/>
    <n v="3"/>
    <n v="0.72"/>
    <x v="525"/>
    <m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n v="0.125"/>
    <n v="25"/>
    <s v="technology"/>
    <x v="7"/>
    <x v="2391"/>
    <d v="2015-03-31T13:04:04"/>
    <s v="FALSE"/>
    <n v="2"/>
    <n v="3"/>
    <n v="1"/>
    <x v="44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n v="0"/>
    <n v="0"/>
    <s v="technology"/>
    <x v="7"/>
    <x v="2392"/>
    <d v="2015-10-28T21:53:43"/>
    <s v="FALSE"/>
    <n v="2"/>
    <n v="3"/>
    <n v="1"/>
    <x v="496"/>
    <n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n v="0.05"/>
    <n v="50"/>
    <s v="technology"/>
    <x v="7"/>
    <x v="2393"/>
    <d v="2015-08-08T10:33:37"/>
    <s v="FALSE"/>
    <n v="2"/>
    <n v="3"/>
    <n v="1"/>
    <x v="74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n v="0.06"/>
    <n v="1.5"/>
    <s v="technology"/>
    <x v="7"/>
    <x v="2394"/>
    <d v="2015-02-26T03:41:33"/>
    <s v="FALSE"/>
    <n v="2"/>
    <n v="3"/>
    <n v="1.1299999999999999"/>
    <x v="223"/>
    <n v="3.389999999999999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n v="0"/>
    <n v="0"/>
    <s v="technology"/>
    <x v="7"/>
    <x v="2395"/>
    <d v="2017-01-10T03:57:00"/>
    <s v="FALSE"/>
    <n v="2"/>
    <n v="3"/>
    <n v="1"/>
    <x v="435"/>
    <n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n v="0.2"/>
    <n v="10"/>
    <s v="technology"/>
    <x v="7"/>
    <x v="2396"/>
    <d v="2015-10-15T15:22:38"/>
    <s v="FALSE"/>
    <n v="2"/>
    <n v="3"/>
    <n v="1"/>
    <x v="11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n v="0"/>
    <n v="0"/>
    <s v="technology"/>
    <x v="7"/>
    <x v="2397"/>
    <d v="2015-01-02T16:14:16"/>
    <s v="FALSE"/>
    <n v="2"/>
    <n v="3"/>
    <n v="1"/>
    <x v="526"/>
    <n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n v="0"/>
    <n v="0"/>
    <s v="technology"/>
    <x v="7"/>
    <x v="2398"/>
    <d v="2015-07-02T16:59:44"/>
    <s v="FALSE"/>
    <n v="2"/>
    <n v="3"/>
    <n v="1"/>
    <x v="26"/>
    <n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n v="0"/>
    <n v="0"/>
    <s v="technology"/>
    <x v="7"/>
    <x v="2399"/>
    <d v="2014-12-18T15:28:26"/>
    <s v="FALSE"/>
    <n v="2"/>
    <n v="3"/>
    <n v="0.11"/>
    <x v="527"/>
    <n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n v="0"/>
    <n v="0"/>
    <s v="technology"/>
    <x v="7"/>
    <x v="2400"/>
    <d v="2016-04-14T01:26:04"/>
    <s v="FALSE"/>
    <n v="2"/>
    <n v="3"/>
    <n v="0.72"/>
    <x v="113"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n v="0.71785714285714286"/>
    <n v="22.333333333333332"/>
    <s v="food"/>
    <x v="19"/>
    <x v="2401"/>
    <d v="2016-03-05T14:44:56"/>
    <s v="FALSE"/>
    <n v="2"/>
    <n v="2"/>
    <n v="1"/>
    <x v="121"/>
    <n v="201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n v="0.43333333333333329"/>
    <n v="52"/>
    <s v="food"/>
    <x v="19"/>
    <x v="2402"/>
    <d v="2015-05-13T11:18:51"/>
    <s v="FALSE"/>
    <n v="2"/>
    <n v="2"/>
    <n v="1"/>
    <x v="15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n v="16.833333333333332"/>
    <n v="16.833333333333332"/>
    <s v="food"/>
    <x v="19"/>
    <x v="2403"/>
    <d v="2016-03-30T15:10:58"/>
    <s v="FALSE"/>
    <n v="2"/>
    <n v="2"/>
    <n v="1.28"/>
    <x v="100"/>
    <n v="258.5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n v="0"/>
    <n v="0"/>
    <s v="food"/>
    <x v="19"/>
    <x v="2404"/>
    <d v="2016-01-02T19:56:47"/>
    <s v="FALSE"/>
    <n v="2"/>
    <n v="2"/>
    <n v="1"/>
    <x v="43"/>
    <n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n v="22.52"/>
    <n v="56.3"/>
    <s v="food"/>
    <x v="19"/>
    <x v="2405"/>
    <d v="2016-09-03T09:02:55"/>
    <s v="FALSE"/>
    <n v="2"/>
    <n v="2"/>
    <n v="1"/>
    <x v="11"/>
    <n v="112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n v="41.384615384615387"/>
    <n v="84.0625"/>
    <s v="food"/>
    <x v="19"/>
    <x v="2406"/>
    <d v="2015-01-18T21:39:50"/>
    <s v="FALSE"/>
    <n v="2"/>
    <n v="2"/>
    <n v="1"/>
    <x v="68"/>
    <n v="134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n v="25.259090909090908"/>
    <n v="168.39393939393941"/>
    <s v="food"/>
    <x v="19"/>
    <x v="2407"/>
    <d v="2015-04-11T01:00:00"/>
    <s v="FALSE"/>
    <n v="2"/>
    <n v="2"/>
    <n v="1"/>
    <x v="33"/>
    <n v="555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n v="0.2"/>
    <n v="15"/>
    <s v="food"/>
    <x v="19"/>
    <x v="2408"/>
    <d v="2014-11-05T23:22:37"/>
    <s v="FALSE"/>
    <n v="2"/>
    <n v="2"/>
    <n v="1"/>
    <x v="43"/>
    <n v="3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n v="1.8399999999999999"/>
    <n v="76.666666666666671"/>
    <s v="food"/>
    <x v="19"/>
    <x v="2409"/>
    <d v="2015-08-18T16:01:15"/>
    <s v="FALSE"/>
    <n v="2"/>
    <n v="2"/>
    <n v="1"/>
    <x v="73"/>
    <n v="46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n v="0"/>
    <n v="0"/>
    <s v="food"/>
    <x v="19"/>
    <x v="2410"/>
    <d v="2015-09-07T04:47:55"/>
    <s v="FALSE"/>
    <n v="2"/>
    <n v="2"/>
    <n v="0.72"/>
    <x v="391"/>
    <m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n v="0.60399999999999998"/>
    <n v="50.333333333333336"/>
    <s v="food"/>
    <x v="19"/>
    <x v="2411"/>
    <d v="2015-08-25T12:34:42"/>
    <s v="FALSE"/>
    <n v="2"/>
    <n v="2"/>
    <n v="1"/>
    <x v="73"/>
    <n v="15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n v="0"/>
    <n v="0"/>
    <s v="food"/>
    <x v="19"/>
    <x v="2412"/>
    <d v="2016-11-26T13:41:13"/>
    <s v="FALSE"/>
    <n v="2"/>
    <n v="2"/>
    <n v="1.1299999999999999"/>
    <x v="375"/>
    <n v="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n v="0.83333333333333337"/>
    <n v="8.3333333333333339"/>
    <s v="food"/>
    <x v="19"/>
    <x v="2413"/>
    <d v="2014-05-31T18:30:00"/>
    <s v="FALSE"/>
    <n v="2"/>
    <n v="2"/>
    <n v="1"/>
    <x v="10"/>
    <n v="25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n v="3.0666666666666664"/>
    <n v="35.384615384615387"/>
    <s v="food"/>
    <x v="19"/>
    <x v="2414"/>
    <d v="2015-08-21T22:59:00"/>
    <s v="FALSE"/>
    <n v="2"/>
    <n v="2"/>
    <n v="1"/>
    <x v="43"/>
    <n v="46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n v="0.55833333333333335"/>
    <n v="55.833333333333336"/>
    <s v="food"/>
    <x v="19"/>
    <x v="2415"/>
    <d v="2016-07-15T15:42:26"/>
    <s v="FALSE"/>
    <n v="2"/>
    <n v="2"/>
    <n v="1"/>
    <x v="175"/>
    <n v="33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n v="2.5000000000000001E-2"/>
    <n v="5"/>
    <s v="food"/>
    <x v="19"/>
    <x v="2416"/>
    <d v="2015-03-14T10:00:00"/>
    <s v="FALSE"/>
    <n v="2"/>
    <n v="2"/>
    <n v="1"/>
    <x v="44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n v="0"/>
    <n v="0"/>
    <s v="food"/>
    <x v="19"/>
    <x v="2417"/>
    <d v="2014-08-10T16:13:07"/>
    <s v="FALSE"/>
    <n v="2"/>
    <n v="2"/>
    <n v="1"/>
    <x v="31"/>
    <n v="0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n v="0.02"/>
    <n v="1"/>
    <s v="food"/>
    <x v="19"/>
    <x v="2418"/>
    <d v="2015-03-24T14:34:04"/>
    <s v="FALSE"/>
    <n v="2"/>
    <n v="2"/>
    <n v="1"/>
    <x v="73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n v="0"/>
    <n v="0"/>
    <s v="food"/>
    <x v="19"/>
    <x v="2419"/>
    <d v="2015-02-18T12:43:09"/>
    <s v="FALSE"/>
    <n v="2"/>
    <n v="2"/>
    <n v="1"/>
    <x v="10"/>
    <n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n v="14.825133372851216"/>
    <n v="69.472222222222229"/>
    <s v="food"/>
    <x v="19"/>
    <x v="2420"/>
    <d v="2014-11-09T20:41:35"/>
    <s v="FALSE"/>
    <n v="2"/>
    <n v="2"/>
    <n v="1"/>
    <x v="528"/>
    <n v="250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n v="1.6666666666666666E-2"/>
    <n v="1"/>
    <s v="food"/>
    <x v="19"/>
    <x v="2421"/>
    <d v="2015-02-21T11:29:56"/>
    <s v="FALSE"/>
    <n v="2"/>
    <n v="2"/>
    <n v="1"/>
    <x v="32"/>
    <n v="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n v="0.2"/>
    <n v="1"/>
    <s v="food"/>
    <x v="19"/>
    <x v="2422"/>
    <d v="2015-03-11T11:23:56"/>
    <s v="FALSE"/>
    <n v="2"/>
    <n v="2"/>
    <n v="1"/>
    <x v="9"/>
    <n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n v="1.3333333333333334E-2"/>
    <n v="8"/>
    <s v="food"/>
    <x v="19"/>
    <x v="2423"/>
    <d v="2014-12-31T11:54:50"/>
    <s v="FALSE"/>
    <n v="2"/>
    <n v="2"/>
    <n v="1"/>
    <x v="175"/>
    <n v="8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n v="1.24"/>
    <n v="34.444444444444443"/>
    <s v="food"/>
    <x v="19"/>
    <x v="2424"/>
    <d v="2014-10-27T16:25:08"/>
    <s v="FALSE"/>
    <n v="2"/>
    <n v="2"/>
    <n v="1"/>
    <x v="73"/>
    <n v="31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n v="2.8571428571428574E-2"/>
    <n v="1"/>
    <s v="food"/>
    <x v="19"/>
    <x v="2425"/>
    <d v="2016-05-27T17:04:00"/>
    <s v="FALSE"/>
    <n v="2"/>
    <n v="2"/>
    <n v="1"/>
    <x v="8"/>
    <n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n v="0"/>
    <n v="0"/>
    <s v="food"/>
    <x v="19"/>
    <x v="2426"/>
    <d v="2015-08-07T23:04:52"/>
    <s v="FALSE"/>
    <n v="2"/>
    <n v="2"/>
    <n v="1"/>
    <x v="44"/>
    <n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n v="2E-3"/>
    <n v="1"/>
    <s v="food"/>
    <x v="19"/>
    <x v="2427"/>
    <d v="2016-03-23T01:38:53"/>
    <s v="FALSE"/>
    <n v="2"/>
    <n v="2"/>
    <n v="1"/>
    <x v="83"/>
    <n v="1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n v="2.8571428571428571E-3"/>
    <n v="1"/>
    <s v="food"/>
    <x v="19"/>
    <x v="2428"/>
    <d v="2015-03-12T12:49:11"/>
    <s v="FALSE"/>
    <n v="2"/>
    <n v="2"/>
    <n v="1"/>
    <x v="2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n v="1.4321428571428572"/>
    <n v="501.25"/>
    <s v="food"/>
    <x v="19"/>
    <x v="2429"/>
    <d v="2017-02-05T11:44:00"/>
    <s v="FALSE"/>
    <n v="2"/>
    <n v="2"/>
    <n v="0.12"/>
    <x v="529"/>
    <n v="240.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n v="0.70000000000000007"/>
    <n v="10.5"/>
    <s v="food"/>
    <x v="19"/>
    <x v="2430"/>
    <d v="2016-02-11T22:08:24"/>
    <s v="FALSE"/>
    <n v="2"/>
    <n v="2"/>
    <n v="1"/>
    <x v="10"/>
    <n v="21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n v="2E-3"/>
    <n v="1"/>
    <s v="food"/>
    <x v="19"/>
    <x v="2431"/>
    <d v="2016-06-27T21:23:33"/>
    <s v="FALSE"/>
    <n v="2"/>
    <n v="2"/>
    <n v="1"/>
    <x v="74"/>
    <n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n v="1.4285714285714287E-2"/>
    <n v="1"/>
    <s v="food"/>
    <x v="19"/>
    <x v="2432"/>
    <d v="2015-03-08T00:14:57"/>
    <s v="FALSE"/>
    <n v="2"/>
    <n v="2"/>
    <n v="1"/>
    <x v="36"/>
    <n v="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n v="0"/>
    <n v="0"/>
    <s v="food"/>
    <x v="19"/>
    <x v="2433"/>
    <d v="2016-02-27T16:35:43"/>
    <s v="FALSE"/>
    <n v="2"/>
    <n v="2"/>
    <n v="1"/>
    <x v="3"/>
    <n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n v="0.13"/>
    <n v="13"/>
    <s v="food"/>
    <x v="19"/>
    <x v="2434"/>
    <d v="2015-08-03T23:27:54"/>
    <s v="FALSE"/>
    <n v="2"/>
    <n v="2"/>
    <n v="1"/>
    <x v="44"/>
    <n v="26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n v="0.48960000000000004"/>
    <n v="306"/>
    <s v="food"/>
    <x v="19"/>
    <x v="2435"/>
    <d v="2015-10-05T01:39:46"/>
    <s v="FALSE"/>
    <n v="2"/>
    <n v="2"/>
    <n v="0.11"/>
    <x v="255"/>
    <n v="134.6400000000000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n v="3.8461538461538464E-2"/>
    <n v="22.5"/>
    <s v="food"/>
    <x v="19"/>
    <x v="2436"/>
    <d v="2016-01-29T09:46:10"/>
    <s v="FALSE"/>
    <n v="2"/>
    <n v="2"/>
    <n v="0.76"/>
    <x v="530"/>
    <n v="34.200000000000003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n v="0"/>
    <n v="0"/>
    <s v="food"/>
    <x v="19"/>
    <x v="2437"/>
    <d v="2015-03-17T13:00:00"/>
    <s v="FALSE"/>
    <n v="2"/>
    <n v="2"/>
    <n v="1"/>
    <x v="6"/>
    <n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n v="0.33333333333333337"/>
    <n v="50"/>
    <s v="food"/>
    <x v="19"/>
    <x v="2438"/>
    <d v="2015-12-07T17:57:42"/>
    <s v="FALSE"/>
    <n v="2"/>
    <n v="2"/>
    <n v="1"/>
    <x v="43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n v="0"/>
    <n v="0"/>
    <s v="food"/>
    <x v="19"/>
    <x v="2439"/>
    <d v="2015-10-18T14:38:49"/>
    <s v="FALSE"/>
    <n v="2"/>
    <n v="2"/>
    <n v="1"/>
    <x v="3"/>
    <n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n v="0.2"/>
    <n v="5"/>
    <s v="food"/>
    <x v="19"/>
    <x v="2440"/>
    <d v="2016-02-13T16:35:13"/>
    <s v="FALSE"/>
    <n v="2"/>
    <n v="2"/>
    <n v="1.1299999999999999"/>
    <x v="223"/>
    <n v="11.29999999999999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n v="107.88"/>
    <n v="74.22935779816514"/>
    <s v="food"/>
    <x v="33"/>
    <x v="2441"/>
    <d v="2015-07-22T23:59:00"/>
    <s v="FALSE"/>
    <n v="2"/>
    <n v="1"/>
    <n v="1"/>
    <x v="63"/>
    <n v="809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n v="125.94166666666666"/>
    <n v="81.252688172043008"/>
    <s v="food"/>
    <x v="33"/>
    <x v="2442"/>
    <d v="2015-03-19T10:00:28"/>
    <s v="FALSE"/>
    <n v="2"/>
    <n v="1"/>
    <n v="1"/>
    <x v="130"/>
    <n v="30226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n v="202.51495"/>
    <n v="130.23469453376205"/>
    <s v="food"/>
    <x v="33"/>
    <x v="2443"/>
    <d v="2014-08-15T10:00:22"/>
    <s v="FALSE"/>
    <n v="2"/>
    <n v="1"/>
    <n v="1"/>
    <x v="44"/>
    <n v="40502.9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n v="108.60000000000001"/>
    <n v="53.409836065573771"/>
    <s v="food"/>
    <x v="33"/>
    <x v="2444"/>
    <d v="2016-05-25T13:06:31"/>
    <s v="FALSE"/>
    <n v="2"/>
    <n v="1"/>
    <n v="1"/>
    <x v="10"/>
    <n v="3258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n v="172.8"/>
    <n v="75.130434782608702"/>
    <s v="food"/>
    <x v="33"/>
    <x v="2445"/>
    <d v="2015-09-25T23:33:41"/>
    <s v="FALSE"/>
    <n v="2"/>
    <n v="1"/>
    <n v="1"/>
    <x v="11"/>
    <n v="864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n v="167.98"/>
    <n v="75.666666666666671"/>
    <s v="food"/>
    <x v="33"/>
    <x v="2446"/>
    <d v="2016-11-26T10:27:51"/>
    <s v="FALSE"/>
    <n v="2"/>
    <n v="1"/>
    <n v="1"/>
    <x v="11"/>
    <n v="839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n v="427.20000000000005"/>
    <n v="31.691394658753708"/>
    <s v="food"/>
    <x v="33"/>
    <x v="2447"/>
    <d v="2016-11-11T23:00:00"/>
    <s v="FALSE"/>
    <n v="2"/>
    <n v="1"/>
    <n v="1"/>
    <x v="34"/>
    <n v="1068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n v="107.5"/>
    <n v="47.777777777777779"/>
    <s v="food"/>
    <x v="33"/>
    <x v="2448"/>
    <d v="2016-08-31T00:36:00"/>
    <s v="FALSE"/>
    <n v="2"/>
    <n v="1"/>
    <n v="1"/>
    <x v="53"/>
    <n v="43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n v="108"/>
    <n v="90"/>
    <s v="food"/>
    <x v="33"/>
    <x v="2449"/>
    <d v="2014-11-29T23:25:15"/>
    <s v="FALSE"/>
    <n v="2"/>
    <n v="1"/>
    <n v="1"/>
    <x v="3"/>
    <n v="1080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n v="101.53353333333335"/>
    <n v="149.31401960784314"/>
    <s v="food"/>
    <x v="33"/>
    <x v="2450"/>
    <d v="2014-10-27T22:11:00"/>
    <s v="FALSE"/>
    <n v="2"/>
    <n v="1"/>
    <n v="1"/>
    <x v="43"/>
    <n v="15230.0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n v="115.45"/>
    <n v="62.06989247311828"/>
    <s v="food"/>
    <x v="33"/>
    <x v="2451"/>
    <d v="2017-03-05T16:48:10"/>
    <s v="FALSE"/>
    <n v="2"/>
    <n v="1"/>
    <n v="1"/>
    <x v="3"/>
    <n v="11545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n v="133.5"/>
    <n v="53.4"/>
    <s v="food"/>
    <x v="33"/>
    <x v="2452"/>
    <d v="2015-12-29T18:00:00"/>
    <s v="FALSE"/>
    <n v="2"/>
    <n v="1"/>
    <n v="1"/>
    <x v="22"/>
    <n v="801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n v="154.69999999999999"/>
    <n v="69.268656716417908"/>
    <s v="food"/>
    <x v="33"/>
    <x v="2453"/>
    <d v="2017-02-02T11:36:49"/>
    <s v="FALSE"/>
    <n v="2"/>
    <n v="1"/>
    <n v="1"/>
    <x v="10"/>
    <n v="464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n v="100.84571428571429"/>
    <n v="271.50769230769231"/>
    <s v="food"/>
    <x v="33"/>
    <x v="2454"/>
    <d v="2017-03-10T23:50:08"/>
    <s v="FALSE"/>
    <n v="2"/>
    <n v="1"/>
    <n v="1"/>
    <x v="21"/>
    <n v="35296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n v="182"/>
    <n v="34.125"/>
    <s v="food"/>
    <x v="33"/>
    <x v="2455"/>
    <d v="2016-04-20T13:45:50"/>
    <s v="FALSE"/>
    <n v="2"/>
    <n v="1"/>
    <n v="1"/>
    <x v="52"/>
    <n v="54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n v="180.86666666666667"/>
    <n v="40.492537313432834"/>
    <s v="food"/>
    <x v="33"/>
    <x v="2456"/>
    <d v="2017-02-25T18:03:59"/>
    <s v="FALSE"/>
    <n v="2"/>
    <n v="1"/>
    <n v="1"/>
    <x v="61"/>
    <n v="271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n v="102.30434782608695"/>
    <n v="189.75806451612902"/>
    <s v="food"/>
    <x v="33"/>
    <x v="2457"/>
    <d v="2016-03-24T08:27:36"/>
    <s v="FALSE"/>
    <n v="2"/>
    <n v="1"/>
    <n v="1"/>
    <x v="401"/>
    <n v="2353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n v="110.17999999999999"/>
    <n v="68.862499999999997"/>
    <s v="food"/>
    <x v="33"/>
    <x v="2458"/>
    <d v="2016-06-09T14:00:00"/>
    <s v="FALSE"/>
    <n v="2"/>
    <n v="1"/>
    <n v="1"/>
    <x v="11"/>
    <n v="5509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n v="102.25"/>
    <n v="108.77659574468085"/>
    <s v="food"/>
    <x v="33"/>
    <x v="2459"/>
    <d v="2016-03-23T09:18:05"/>
    <s v="FALSE"/>
    <n v="2"/>
    <n v="1"/>
    <n v="1"/>
    <x v="12"/>
    <n v="3067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n v="100.78823529411764"/>
    <n v="125.98529411764706"/>
    <s v="food"/>
    <x v="33"/>
    <x v="2460"/>
    <d v="2017-01-02T23:17:00"/>
    <s v="FALSE"/>
    <n v="2"/>
    <n v="1"/>
    <n v="1"/>
    <x v="0"/>
    <n v="856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n v="103.8"/>
    <n v="90.523255813953483"/>
    <s v="music"/>
    <x v="14"/>
    <x v="2461"/>
    <d v="2011-09-30T22:00:00"/>
    <s v="FALSE"/>
    <n v="2"/>
    <n v="1"/>
    <n v="1"/>
    <x v="63"/>
    <n v="778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n v="110.70833333333334"/>
    <n v="28.880434782608695"/>
    <s v="music"/>
    <x v="14"/>
    <x v="2462"/>
    <d v="2012-07-18T23:28:16"/>
    <s v="FALSE"/>
    <n v="2"/>
    <n v="1"/>
    <n v="1"/>
    <x v="10"/>
    <n v="3321.2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n v="116.25000000000001"/>
    <n v="31"/>
    <s v="music"/>
    <x v="14"/>
    <x v="2463"/>
    <d v="2013-04-16T14:00:00"/>
    <s v="FALSE"/>
    <n v="2"/>
    <n v="1"/>
    <n v="1"/>
    <x v="18"/>
    <n v="2325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n v="111.1"/>
    <n v="51.674418604651166"/>
    <s v="music"/>
    <x v="14"/>
    <x v="2464"/>
    <d v="2015-09-30T14:29:00"/>
    <s v="FALSE"/>
    <n v="2"/>
    <n v="1"/>
    <n v="0.76"/>
    <x v="239"/>
    <n v="1688.72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n v="180.14285714285714"/>
    <n v="26.270833333333332"/>
    <s v="music"/>
    <x v="14"/>
    <x v="2465"/>
    <d v="2012-09-23T12:15:48"/>
    <s v="FALSE"/>
    <n v="2"/>
    <n v="1"/>
    <n v="1"/>
    <x v="266"/>
    <n v="126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n v="100"/>
    <n v="48.07692307692308"/>
    <s v="music"/>
    <x v="14"/>
    <x v="2466"/>
    <d v="2013-05-08T21:27:33"/>
    <s v="FALSE"/>
    <n v="2"/>
    <n v="1"/>
    <n v="1"/>
    <x v="34"/>
    <n v="250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n v="118.5"/>
    <n v="27.558139534883722"/>
    <s v="music"/>
    <x v="14"/>
    <x v="2467"/>
    <d v="2012-05-10T12:00:00"/>
    <s v="FALSE"/>
    <n v="2"/>
    <n v="1"/>
    <n v="1"/>
    <x v="31"/>
    <n v="118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n v="107.21700000000001"/>
    <n v="36.97137931034483"/>
    <s v="music"/>
    <x v="14"/>
    <x v="2468"/>
    <d v="2012-10-28T00:00:00"/>
    <s v="FALSE"/>
    <n v="2"/>
    <n v="1"/>
    <n v="1"/>
    <x v="18"/>
    <n v="2144.3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n v="113.66666666666667"/>
    <n v="29.021276595744681"/>
    <s v="music"/>
    <x v="14"/>
    <x v="2469"/>
    <d v="2011-02-08T05:18:49"/>
    <s v="FALSE"/>
    <n v="2"/>
    <n v="1"/>
    <n v="1"/>
    <x v="46"/>
    <n v="136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n v="103.16400000000002"/>
    <n v="28.65666666666667"/>
    <s v="music"/>
    <x v="14"/>
    <x v="2470"/>
    <d v="2012-05-23T20:47:35"/>
    <s v="FALSE"/>
    <n v="2"/>
    <n v="1"/>
    <n v="1"/>
    <x v="31"/>
    <n v="1031.640000000000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n v="128"/>
    <n v="37.647058823529413"/>
    <s v="music"/>
    <x v="14"/>
    <x v="2471"/>
    <d v="2012-01-25T18:49:52"/>
    <s v="FALSE"/>
    <n v="2"/>
    <n v="1"/>
    <n v="1"/>
    <x v="9"/>
    <n v="6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n v="135.76026666666667"/>
    <n v="97.904038461538462"/>
    <s v="music"/>
    <x v="14"/>
    <x v="2472"/>
    <d v="2010-09-03T20:03:00"/>
    <s v="FALSE"/>
    <n v="2"/>
    <n v="1"/>
    <n v="1"/>
    <x v="63"/>
    <n v="10182.0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n v="100"/>
    <n v="42.553191489361701"/>
    <s v="music"/>
    <x v="14"/>
    <x v="2473"/>
    <d v="2012-11-10T13:57:49"/>
    <s v="FALSE"/>
    <n v="2"/>
    <n v="1"/>
    <n v="1"/>
    <x v="18"/>
    <n v="200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n v="100.00360000000002"/>
    <n v="131.58368421052631"/>
    <s v="music"/>
    <x v="14"/>
    <x v="2474"/>
    <d v="2010-10-10T19:16:16"/>
    <s v="FALSE"/>
    <n v="2"/>
    <n v="1"/>
    <n v="1"/>
    <x v="11"/>
    <n v="5000.18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n v="104.71999999999998"/>
    <n v="32.320987654320987"/>
    <s v="music"/>
    <x v="14"/>
    <x v="2475"/>
    <d v="2010-07-10T17:00:00"/>
    <s v="FALSE"/>
    <n v="2"/>
    <n v="1"/>
    <n v="1"/>
    <x v="34"/>
    <n v="2618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n v="105.02249999999999"/>
    <n v="61.103999999999999"/>
    <s v="music"/>
    <x v="14"/>
    <x v="2476"/>
    <d v="2014-11-03T03:52:50"/>
    <s v="FALSE"/>
    <n v="2"/>
    <n v="1"/>
    <n v="1"/>
    <x v="62"/>
    <n v="3360.72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n v="171.33333333333334"/>
    <n v="31.341463414634145"/>
    <s v="music"/>
    <x v="14"/>
    <x v="2477"/>
    <d v="2012-08-12T11:35:45"/>
    <s v="FALSE"/>
    <n v="2"/>
    <n v="1"/>
    <n v="1"/>
    <x v="56"/>
    <n v="128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n v="127.49999999999999"/>
    <n v="129.1139240506329"/>
    <s v="music"/>
    <x v="14"/>
    <x v="2478"/>
    <d v="2013-01-13T17:48:33"/>
    <s v="FALSE"/>
    <n v="2"/>
    <n v="1"/>
    <n v="1"/>
    <x v="6"/>
    <n v="1020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n v="133.44333333333333"/>
    <n v="25.020624999999999"/>
    <s v="music"/>
    <x v="14"/>
    <x v="2479"/>
    <d v="2012-07-27T21:00:00"/>
    <s v="FALSE"/>
    <n v="2"/>
    <n v="1"/>
    <n v="1"/>
    <x v="52"/>
    <n v="400.33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n v="100"/>
    <n v="250"/>
    <s v="music"/>
    <x v="14"/>
    <x v="2480"/>
    <d v="2015-10-10T17:28:04"/>
    <s v="FALSE"/>
    <n v="2"/>
    <n v="1"/>
    <n v="1"/>
    <x v="18"/>
    <n v="200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n v="112.91099999999999"/>
    <n v="47.541473684210523"/>
    <s v="music"/>
    <x v="14"/>
    <x v="2481"/>
    <d v="2012-04-30T10:30:08"/>
    <s v="FALSE"/>
    <n v="2"/>
    <n v="1"/>
    <n v="1"/>
    <x v="26"/>
    <n v="4516.4399999999996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n v="100.1"/>
    <n v="40.04"/>
    <s v="music"/>
    <x v="14"/>
    <x v="2482"/>
    <d v="2011-08-01T13:46:23"/>
    <s v="FALSE"/>
    <n v="2"/>
    <n v="1"/>
    <n v="1"/>
    <x v="31"/>
    <n v="1001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n v="113.72727272727272"/>
    <n v="65.84210526315789"/>
    <s v="music"/>
    <x v="14"/>
    <x v="2483"/>
    <d v="2012-05-01T12:00:03"/>
    <s v="FALSE"/>
    <n v="2"/>
    <n v="1"/>
    <n v="1"/>
    <x v="312"/>
    <n v="1251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n v="119.31742857142855"/>
    <n v="46.401222222222216"/>
    <s v="music"/>
    <x v="14"/>
    <x v="2484"/>
    <d v="2011-09-15T17:00:03"/>
    <s v="FALSE"/>
    <n v="2"/>
    <n v="1"/>
    <n v="1"/>
    <x v="8"/>
    <n v="4176.1099999999997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n v="103.25"/>
    <n v="50.365853658536587"/>
    <s v="music"/>
    <x v="14"/>
    <x v="2485"/>
    <d v="2011-10-12T18:57:59"/>
    <s v="FALSE"/>
    <n v="2"/>
    <n v="1"/>
    <n v="1"/>
    <x v="18"/>
    <n v="206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n v="265.66666666666669"/>
    <n v="26.566666666666666"/>
    <s v="music"/>
    <x v="14"/>
    <x v="2486"/>
    <d v="2012-04-22T11:59:36"/>
    <s v="FALSE"/>
    <n v="2"/>
    <n v="1"/>
    <n v="1"/>
    <x v="52"/>
    <n v="797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n v="100.05066666666667"/>
    <n v="39.493684210526318"/>
    <s v="music"/>
    <x v="14"/>
    <x v="2487"/>
    <d v="2012-05-26T20:59:57"/>
    <s v="FALSE"/>
    <n v="2"/>
    <n v="1"/>
    <n v="1"/>
    <x v="61"/>
    <n v="1500.76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n v="106.69999999999999"/>
    <n v="49.246153846153845"/>
    <s v="music"/>
    <x v="14"/>
    <x v="2488"/>
    <d v="2011-11-16T11:11:48"/>
    <s v="FALSE"/>
    <n v="2"/>
    <n v="1"/>
    <n v="1"/>
    <x v="10"/>
    <n v="320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n v="133.67142857142858"/>
    <n v="62.38"/>
    <s v="music"/>
    <x v="14"/>
    <x v="2489"/>
    <d v="2013-05-09T11:33:59"/>
    <s v="FALSE"/>
    <n v="2"/>
    <n v="1"/>
    <n v="1"/>
    <x v="8"/>
    <n v="4678.5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n v="121.39999999999999"/>
    <n v="37.9375"/>
    <s v="music"/>
    <x v="14"/>
    <x v="2490"/>
    <d v="2012-06-23T00:27:56"/>
    <s v="FALSE"/>
    <n v="2"/>
    <n v="1"/>
    <n v="1"/>
    <x v="9"/>
    <n v="60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n v="103.2"/>
    <n v="51.6"/>
    <s v="music"/>
    <x v="14"/>
    <x v="2491"/>
    <d v="2011-01-15T20:51:00"/>
    <s v="FALSE"/>
    <n v="2"/>
    <n v="1"/>
    <n v="1"/>
    <x v="9"/>
    <n v="51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n v="125"/>
    <n v="27.777777777777779"/>
    <s v="music"/>
    <x v="14"/>
    <x v="2492"/>
    <d v="2012-06-16T04:59:00"/>
    <s v="FALSE"/>
    <n v="2"/>
    <n v="1"/>
    <n v="1"/>
    <x v="22"/>
    <n v="75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n v="128.69999999999999"/>
    <n v="99.382239382239376"/>
    <s v="music"/>
    <x v="14"/>
    <x v="2493"/>
    <d v="2013-04-28T23:02:20"/>
    <s v="FALSE"/>
    <n v="2"/>
    <n v="1"/>
    <n v="1"/>
    <x v="44"/>
    <n v="257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n v="101.00533333333333"/>
    <n v="38.848205128205123"/>
    <s v="music"/>
    <x v="14"/>
    <x v="2494"/>
    <d v="2012-05-23T10:29:04"/>
    <s v="FALSE"/>
    <n v="2"/>
    <n v="1"/>
    <n v="1"/>
    <x v="61"/>
    <n v="1515.08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n v="127.53666666666665"/>
    <n v="45.548809523809524"/>
    <s v="music"/>
    <x v="14"/>
    <x v="2495"/>
    <d v="2012-06-06T17:42:55"/>
    <s v="FALSE"/>
    <n v="2"/>
    <n v="1"/>
    <n v="1"/>
    <x v="61"/>
    <n v="1913.0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n v="100"/>
    <n v="600"/>
    <s v="music"/>
    <x v="14"/>
    <x v="2496"/>
    <d v="2013-03-29T17:54:52"/>
    <s v="FALSE"/>
    <n v="2"/>
    <n v="1"/>
    <n v="1"/>
    <x v="32"/>
    <n v="60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n v="112.7715"/>
    <n v="80.551071428571419"/>
    <s v="music"/>
    <x v="14"/>
    <x v="2497"/>
    <d v="2011-08-05T16:05:38"/>
    <s v="FALSE"/>
    <n v="2"/>
    <n v="1"/>
    <n v="1"/>
    <x v="26"/>
    <n v="4510.85999999999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n v="105.60000000000001"/>
    <n v="52.8"/>
    <s v="music"/>
    <x v="14"/>
    <x v="2498"/>
    <d v="2015-01-27T18:13:07"/>
    <s v="FALSE"/>
    <n v="2"/>
    <n v="1"/>
    <n v="1"/>
    <x v="31"/>
    <n v="1056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n v="202.625"/>
    <n v="47.676470588235297"/>
    <s v="music"/>
    <x v="14"/>
    <x v="2499"/>
    <d v="2012-12-31T13:00:00"/>
    <s v="FALSE"/>
    <n v="2"/>
    <n v="1"/>
    <n v="1"/>
    <x v="26"/>
    <n v="810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n v="113.33333333333333"/>
    <n v="23.448275862068964"/>
    <s v="music"/>
    <x v="14"/>
    <x v="2500"/>
    <d v="2012-06-23T13:32:55"/>
    <s v="FALSE"/>
    <n v="2"/>
    <n v="1"/>
    <n v="1"/>
    <x v="22"/>
    <n v="68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n v="2.5545454545454547"/>
    <n v="40.142857142857146"/>
    <s v="food"/>
    <x v="34"/>
    <x v="2501"/>
    <d v="2015-09-27T13:38:24"/>
    <s v="FALSE"/>
    <n v="2"/>
    <n v="2"/>
    <n v="0.76"/>
    <x v="531"/>
    <n v="213.56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n v="7.8181818181818186E-2"/>
    <n v="17.2"/>
    <s v="food"/>
    <x v="34"/>
    <x v="2502"/>
    <d v="2014-09-21T14:48:38"/>
    <s v="FALSE"/>
    <n v="2"/>
    <n v="2"/>
    <n v="1"/>
    <x v="95"/>
    <n v="86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n v="0"/>
    <n v="0"/>
    <s v="food"/>
    <x v="34"/>
    <x v="2503"/>
    <d v="2016-06-07T16:06:00"/>
    <s v="FALSE"/>
    <n v="2"/>
    <n v="2"/>
    <n v="1"/>
    <x v="3"/>
    <n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n v="0"/>
    <n v="0"/>
    <s v="food"/>
    <x v="34"/>
    <x v="2504"/>
    <d v="2014-11-14T20:22:14"/>
    <s v="FALSE"/>
    <n v="2"/>
    <n v="2"/>
    <n v="1"/>
    <x v="21"/>
    <n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n v="0"/>
    <n v="0"/>
    <s v="food"/>
    <x v="34"/>
    <x v="2505"/>
    <d v="2015-03-13T19:20:16"/>
    <s v="FALSE"/>
    <n v="2"/>
    <n v="2"/>
    <n v="1"/>
    <x v="156"/>
    <n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n v="0.6"/>
    <n v="15"/>
    <s v="food"/>
    <x v="34"/>
    <x v="2506"/>
    <d v="2015-10-03T16:00:00"/>
    <s v="FALSE"/>
    <n v="2"/>
    <n v="2"/>
    <n v="1.28"/>
    <x v="194"/>
    <n v="38.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n v="0"/>
    <n v="0"/>
    <s v="food"/>
    <x v="34"/>
    <x v="2507"/>
    <d v="2015-05-10T20:45:04"/>
    <s v="FALSE"/>
    <n v="2"/>
    <n v="2"/>
    <n v="1"/>
    <x v="532"/>
    <n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n v="0"/>
    <n v="0"/>
    <s v="food"/>
    <x v="34"/>
    <x v="2508"/>
    <d v="2014-08-14T17:50:34"/>
    <s v="FALSE"/>
    <n v="2"/>
    <n v="2"/>
    <n v="1"/>
    <x v="44"/>
    <n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n v="1.0526315789473684"/>
    <n v="35.714285714285715"/>
    <s v="food"/>
    <x v="34"/>
    <x v="2509"/>
    <d v="2015-04-20T13:25:49"/>
    <s v="FALSE"/>
    <n v="2"/>
    <n v="2"/>
    <n v="1.28"/>
    <x v="533"/>
    <n v="128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n v="0.15"/>
    <n v="37.5"/>
    <s v="food"/>
    <x v="34"/>
    <x v="2510"/>
    <d v="2015-05-14T18:56:12"/>
    <s v="FALSE"/>
    <n v="2"/>
    <n v="2"/>
    <n v="1"/>
    <x v="83"/>
    <n v="7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n v="0"/>
    <n v="0"/>
    <s v="food"/>
    <x v="34"/>
    <x v="2511"/>
    <d v="2016-02-01T05:43:33"/>
    <s v="FALSE"/>
    <n v="2"/>
    <n v="2"/>
    <n v="1.28"/>
    <x v="236"/>
    <n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n v="0"/>
    <n v="0"/>
    <s v="food"/>
    <x v="34"/>
    <x v="2512"/>
    <d v="2014-12-13T16:02:41"/>
    <s v="FALSE"/>
    <n v="2"/>
    <n v="2"/>
    <n v="1"/>
    <x v="198"/>
    <n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n v="0"/>
    <n v="0"/>
    <s v="food"/>
    <x v="34"/>
    <x v="2513"/>
    <d v="2017-02-25T19:09:49"/>
    <s v="FALSE"/>
    <n v="2"/>
    <n v="2"/>
    <n v="1.1299999999999999"/>
    <x v="534"/>
    <n v="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n v="1.7500000000000002"/>
    <n v="52.5"/>
    <s v="food"/>
    <x v="34"/>
    <x v="2514"/>
    <d v="2014-08-20T04:21:17"/>
    <s v="FALSE"/>
    <n v="2"/>
    <n v="2"/>
    <n v="1"/>
    <x v="15"/>
    <n v="21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n v="18.600000000000001"/>
    <n v="77.5"/>
    <s v="food"/>
    <x v="34"/>
    <x v="2515"/>
    <d v="2015-02-22T15:09:13"/>
    <s v="FALSE"/>
    <n v="2"/>
    <n v="2"/>
    <n v="1"/>
    <x v="11"/>
    <n v="9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n v="0"/>
    <n v="0"/>
    <s v="food"/>
    <x v="34"/>
    <x v="2516"/>
    <d v="2014-11-29T11:40:52"/>
    <s v="FALSE"/>
    <n v="2"/>
    <n v="2"/>
    <n v="1"/>
    <x v="33"/>
    <n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n v="9.8166666666666664"/>
    <n v="53.545454545454547"/>
    <s v="food"/>
    <x v="34"/>
    <x v="2517"/>
    <d v="2015-03-19T13:15:30"/>
    <s v="FALSE"/>
    <n v="2"/>
    <n v="2"/>
    <n v="0.76"/>
    <x v="535"/>
    <n v="1342.92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n v="0"/>
    <n v="0"/>
    <s v="food"/>
    <x v="34"/>
    <x v="2518"/>
    <d v="2014-11-13T12:20:28"/>
    <s v="FALSE"/>
    <n v="2"/>
    <n v="2"/>
    <n v="1"/>
    <x v="11"/>
    <n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n v="4.3333333333333335E-2"/>
    <n v="16.25"/>
    <s v="food"/>
    <x v="34"/>
    <x v="2519"/>
    <d v="2014-07-18T22:43:24"/>
    <s v="FALSE"/>
    <n v="2"/>
    <n v="2"/>
    <n v="1"/>
    <x v="78"/>
    <n v="6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n v="0"/>
    <n v="0"/>
    <s v="food"/>
    <x v="34"/>
    <x v="2520"/>
    <d v="2016-10-15T14:21:00"/>
    <s v="FALSE"/>
    <n v="2"/>
    <n v="2"/>
    <n v="1"/>
    <x v="7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n v="109.48792"/>
    <n v="103.68174242424243"/>
    <s v="music"/>
    <x v="35"/>
    <x v="2521"/>
    <d v="2015-10-13T18:13:41"/>
    <s v="FALSE"/>
    <n v="2"/>
    <n v="1"/>
    <n v="1"/>
    <x v="115"/>
    <n v="13685.99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n v="100"/>
    <n v="185.18518518518519"/>
    <s v="music"/>
    <x v="35"/>
    <x v="2522"/>
    <d v="2016-04-22T09:52:00"/>
    <s v="FALSE"/>
    <n v="2"/>
    <n v="1"/>
    <n v="1"/>
    <x v="11"/>
    <n v="50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n v="156.44444444444446"/>
    <n v="54.153846153846153"/>
    <s v="music"/>
    <x v="35"/>
    <x v="2523"/>
    <d v="2014-11-17T19:24:52"/>
    <s v="FALSE"/>
    <n v="2"/>
    <n v="1"/>
    <n v="1"/>
    <x v="50"/>
    <n v="1408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n v="101.6"/>
    <n v="177.2093023255814"/>
    <s v="music"/>
    <x v="35"/>
    <x v="2524"/>
    <d v="2014-12-20T23:30:00"/>
    <s v="FALSE"/>
    <n v="2"/>
    <n v="1"/>
    <n v="1"/>
    <x v="63"/>
    <n v="762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n v="100.325"/>
    <n v="100.325"/>
    <s v="music"/>
    <x v="35"/>
    <x v="2525"/>
    <d v="2012-06-28T15:16:11"/>
    <s v="FALSE"/>
    <n v="2"/>
    <n v="1"/>
    <n v="1"/>
    <x v="6"/>
    <n v="802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n v="112.94999999999999"/>
    <n v="136.90909090909091"/>
    <s v="music"/>
    <x v="35"/>
    <x v="2526"/>
    <d v="2014-12-07T23:59:00"/>
    <s v="FALSE"/>
    <n v="2"/>
    <n v="1"/>
    <n v="1"/>
    <x v="26"/>
    <n v="4518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n v="102.125"/>
    <n v="57.535211267605632"/>
    <s v="music"/>
    <x v="35"/>
    <x v="2527"/>
    <d v="2013-10-17T22:59:00"/>
    <s v="FALSE"/>
    <n v="2"/>
    <n v="1"/>
    <n v="1"/>
    <x v="26"/>
    <n v="408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n v="107.24974999999999"/>
    <n v="52.962839506172834"/>
    <s v="music"/>
    <x v="35"/>
    <x v="2528"/>
    <d v="2015-08-20T06:00:00"/>
    <s v="FALSE"/>
    <n v="2"/>
    <n v="1"/>
    <n v="1.28"/>
    <x v="123"/>
    <n v="5491.1871999999994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n v="104.28333333333333"/>
    <n v="82.328947368421055"/>
    <s v="music"/>
    <x v="35"/>
    <x v="2529"/>
    <d v="2012-03-24T19:56:15"/>
    <s v="FALSE"/>
    <n v="2"/>
    <n v="1"/>
    <n v="1"/>
    <x v="32"/>
    <n v="6257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n v="100"/>
    <n v="135.41666666666666"/>
    <s v="music"/>
    <x v="35"/>
    <x v="2530"/>
    <d v="2015-04-19T23:50:00"/>
    <s v="FALSE"/>
    <n v="2"/>
    <n v="1"/>
    <n v="1"/>
    <x v="158"/>
    <n v="65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n v="100.4"/>
    <n v="74.06557377049181"/>
    <s v="music"/>
    <x v="35"/>
    <x v="2531"/>
    <d v="2015-08-14T22:59:00"/>
    <s v="FALSE"/>
    <n v="2"/>
    <n v="1"/>
    <n v="1"/>
    <x v="67"/>
    <n v="451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n v="126.125"/>
    <n v="84.083333333333329"/>
    <s v="music"/>
    <x v="35"/>
    <x v="2532"/>
    <d v="2012-08-16T15:22:46"/>
    <s v="FALSE"/>
    <n v="2"/>
    <n v="1"/>
    <n v="1"/>
    <x v="26"/>
    <n v="504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n v="110.66666666666667"/>
    <n v="61.029411764705884"/>
    <s v="music"/>
    <x v="35"/>
    <x v="2533"/>
    <d v="2013-03-01T13:01:08"/>
    <s v="FALSE"/>
    <n v="2"/>
    <n v="1"/>
    <n v="1"/>
    <x v="63"/>
    <n v="83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n v="105"/>
    <n v="150"/>
    <s v="music"/>
    <x v="35"/>
    <x v="2534"/>
    <d v="2010-01-01T01:00:00"/>
    <s v="FALSE"/>
    <n v="2"/>
    <n v="1"/>
    <n v="1"/>
    <x v="18"/>
    <n v="21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n v="103.77499999999999"/>
    <n v="266.08974358974359"/>
    <s v="music"/>
    <x v="35"/>
    <x v="2535"/>
    <d v="2014-12-01T14:59:05"/>
    <s v="FALSE"/>
    <n v="2"/>
    <n v="1"/>
    <n v="1"/>
    <x v="44"/>
    <n v="2075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n v="115.99999999999999"/>
    <n v="7.25"/>
    <s v="music"/>
    <x v="35"/>
    <x v="2536"/>
    <d v="2013-07-29T21:32:46"/>
    <s v="FALSE"/>
    <n v="2"/>
    <n v="1"/>
    <n v="1"/>
    <x v="373"/>
    <n v="29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n v="110.00000000000001"/>
    <n v="100"/>
    <s v="music"/>
    <x v="35"/>
    <x v="2537"/>
    <d v="2011-08-01T10:34:15"/>
    <s v="FALSE"/>
    <n v="2"/>
    <n v="1"/>
    <n v="1"/>
    <x v="31"/>
    <n v="11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n v="113.01761111111111"/>
    <n v="109.96308108108107"/>
    <s v="music"/>
    <x v="35"/>
    <x v="2538"/>
    <d v="2013-02-23T23:59:00"/>
    <s v="FALSE"/>
    <n v="2"/>
    <n v="1"/>
    <n v="1"/>
    <x v="140"/>
    <n v="20343.169999999998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n v="100.25"/>
    <n v="169.91525423728814"/>
    <s v="music"/>
    <x v="35"/>
    <x v="2539"/>
    <d v="2015-02-02T16:39:12"/>
    <s v="FALSE"/>
    <n v="2"/>
    <n v="1"/>
    <n v="1"/>
    <x v="3"/>
    <n v="1002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n v="103.4"/>
    <n v="95.740740740740748"/>
    <s v="music"/>
    <x v="35"/>
    <x v="2540"/>
    <d v="2011-10-29T11:12:01"/>
    <s v="FALSE"/>
    <n v="2"/>
    <n v="1"/>
    <n v="1"/>
    <x v="34"/>
    <n v="258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n v="107.02857142857142"/>
    <n v="59.460317460317462"/>
    <s v="music"/>
    <x v="35"/>
    <x v="2541"/>
    <d v="2013-09-26T05:46:58"/>
    <s v="FALSE"/>
    <n v="2"/>
    <n v="1"/>
    <n v="1.28"/>
    <x v="108"/>
    <n v="4794.8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n v="103.57142857142858"/>
    <n v="55.769230769230766"/>
    <s v="music"/>
    <x v="35"/>
    <x v="2542"/>
    <d v="2013-09-30T22:59:00"/>
    <s v="FALSE"/>
    <n v="2"/>
    <n v="1"/>
    <n v="1"/>
    <x v="266"/>
    <n v="72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n v="156.4"/>
    <n v="30.076923076923077"/>
    <s v="music"/>
    <x v="35"/>
    <x v="2543"/>
    <d v="2011-01-01T22:00:00"/>
    <s v="FALSE"/>
    <n v="2"/>
    <n v="1"/>
    <n v="1"/>
    <x v="224"/>
    <n v="391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n v="100.82"/>
    <n v="88.438596491228068"/>
    <s v="music"/>
    <x v="35"/>
    <x v="2544"/>
    <d v="2012-07-08T07:29:29"/>
    <s v="FALSE"/>
    <n v="2"/>
    <n v="1"/>
    <n v="1"/>
    <x v="11"/>
    <n v="50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n v="195.3"/>
    <n v="64.032786885245898"/>
    <s v="music"/>
    <x v="35"/>
    <x v="2545"/>
    <d v="2015-02-26T19:30:00"/>
    <s v="FALSE"/>
    <n v="2"/>
    <n v="1"/>
    <n v="1"/>
    <x v="18"/>
    <n v="390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n v="111.71428571428572"/>
    <n v="60.153846153846153"/>
    <s v="music"/>
    <x v="35"/>
    <x v="2546"/>
    <d v="2013-10-05T00:00:00"/>
    <s v="FALSE"/>
    <n v="2"/>
    <n v="1"/>
    <n v="1"/>
    <x v="8"/>
    <n v="391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n v="119.85454545454546"/>
    <n v="49.194029850746269"/>
    <s v="music"/>
    <x v="35"/>
    <x v="2547"/>
    <d v="2012-04-04T12:33:23"/>
    <s v="FALSE"/>
    <n v="2"/>
    <n v="1"/>
    <n v="1"/>
    <x v="138"/>
    <n v="659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n v="101.85"/>
    <n v="165.16216216216216"/>
    <s v="music"/>
    <x v="35"/>
    <x v="2548"/>
    <d v="2016-09-29T23:27:00"/>
    <s v="FALSE"/>
    <n v="2"/>
    <n v="1"/>
    <n v="1.1299999999999999"/>
    <x v="58"/>
    <n v="6905.429999999999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n v="102.80254777070064"/>
    <n v="43.621621621621621"/>
    <s v="music"/>
    <x v="35"/>
    <x v="2549"/>
    <d v="2013-05-31T12:00:00"/>
    <s v="FALSE"/>
    <n v="2"/>
    <n v="1"/>
    <n v="1.28"/>
    <x v="536"/>
    <n v="2065.9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n v="100.84615384615385"/>
    <n v="43.7"/>
    <s v="music"/>
    <x v="35"/>
    <x v="2550"/>
    <d v="2015-10-07T22:59:00"/>
    <s v="FALSE"/>
    <n v="2"/>
    <n v="1"/>
    <n v="1"/>
    <x v="158"/>
    <n v="655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n v="102.73469387755102"/>
    <n v="67.419642857142861"/>
    <s v="music"/>
    <x v="35"/>
    <x v="2551"/>
    <d v="2012-03-21T15:48:00"/>
    <s v="FALSE"/>
    <n v="2"/>
    <n v="1"/>
    <n v="1"/>
    <x v="537"/>
    <n v="3775.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n v="106.5"/>
    <n v="177.5"/>
    <s v="music"/>
    <x v="35"/>
    <x v="2552"/>
    <d v="2017-03-05T14:26:21"/>
    <s v="FALSE"/>
    <n v="2"/>
    <n v="1"/>
    <n v="1"/>
    <x v="10"/>
    <n v="319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n v="155.53333333333333"/>
    <n v="38.883333333333333"/>
    <s v="music"/>
    <x v="35"/>
    <x v="2553"/>
    <d v="2012-09-20T23:46:47"/>
    <s v="FALSE"/>
    <n v="2"/>
    <n v="1"/>
    <n v="1"/>
    <x v="61"/>
    <n v="233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n v="122.8"/>
    <n v="54.985074626865675"/>
    <s v="music"/>
    <x v="35"/>
    <x v="2554"/>
    <d v="2015-05-31T22:59:00"/>
    <s v="FALSE"/>
    <n v="2"/>
    <n v="1"/>
    <n v="1"/>
    <x v="10"/>
    <n v="368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n v="107.35"/>
    <n v="61.342857142857142"/>
    <s v="music"/>
    <x v="35"/>
    <x v="2555"/>
    <d v="2012-05-28T10:43:13"/>
    <s v="FALSE"/>
    <n v="2"/>
    <n v="1"/>
    <n v="1"/>
    <x v="18"/>
    <n v="2147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n v="105.50335570469798"/>
    <n v="23.117647058823529"/>
    <s v="music"/>
    <x v="35"/>
    <x v="2556"/>
    <d v="2012-12-24T18:47:37"/>
    <s v="FALSE"/>
    <n v="2"/>
    <n v="1"/>
    <n v="1"/>
    <x v="538"/>
    <n v="78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n v="118.44444444444444"/>
    <n v="29.611111111111111"/>
    <s v="music"/>
    <x v="35"/>
    <x v="2557"/>
    <d v="2014-05-15T12:53:06"/>
    <s v="FALSE"/>
    <n v="2"/>
    <n v="1"/>
    <n v="1.28"/>
    <x v="539"/>
    <n v="1364.48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n v="108.88"/>
    <n v="75.611111111111114"/>
    <s v="music"/>
    <x v="35"/>
    <x v="2558"/>
    <d v="2015-05-01T08:59:00"/>
    <s v="FALSE"/>
    <n v="2"/>
    <n v="1"/>
    <n v="0.72"/>
    <x v="50"/>
    <m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n v="111.25"/>
    <n v="35.6"/>
    <s v="music"/>
    <x v="35"/>
    <x v="2559"/>
    <d v="2011-11-15T14:37:00"/>
    <s v="FALSE"/>
    <n v="2"/>
    <n v="1"/>
    <n v="1"/>
    <x v="184"/>
    <n v="89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n v="100.1"/>
    <n v="143"/>
    <s v="music"/>
    <x v="35"/>
    <x v="2560"/>
    <d v="2015-03-06T17:49:34"/>
    <s v="FALSE"/>
    <n v="2"/>
    <n v="1"/>
    <n v="1.28"/>
    <x v="25"/>
    <n v="3843.8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n v="0"/>
    <n v="0"/>
    <s v="food"/>
    <x v="19"/>
    <x v="2561"/>
    <d v="2015-10-13T07:41:29"/>
    <s v="FALSE"/>
    <n v="2"/>
    <n v="3"/>
    <n v="0.76"/>
    <x v="210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n v="0.75"/>
    <n v="25"/>
    <s v="food"/>
    <x v="19"/>
    <x v="2562"/>
    <d v="2016-10-11T07:35:39"/>
    <s v="FALSE"/>
    <n v="2"/>
    <n v="3"/>
    <n v="1.1299999999999999"/>
    <x v="228"/>
    <n v="84.74999999999998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n v="0"/>
    <n v="0"/>
    <s v="food"/>
    <x v="19"/>
    <x v="2563"/>
    <d v="2015-07-29T22:20:51"/>
    <s v="FALSE"/>
    <n v="2"/>
    <n v="3"/>
    <n v="1"/>
    <x v="44"/>
    <n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n v="0"/>
    <n v="0"/>
    <s v="food"/>
    <x v="19"/>
    <x v="2564"/>
    <d v="2014-07-31T19:58:19"/>
    <s v="FALSE"/>
    <n v="2"/>
    <n v="3"/>
    <n v="0.76"/>
    <x v="540"/>
    <n v="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n v="1"/>
    <n v="100"/>
    <s v="food"/>
    <x v="19"/>
    <x v="2565"/>
    <d v="2016-05-09T15:50:00"/>
    <s v="FALSE"/>
    <n v="2"/>
    <n v="3"/>
    <n v="1"/>
    <x v="3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n v="0"/>
    <n v="0"/>
    <s v="food"/>
    <x v="19"/>
    <x v="2566"/>
    <d v="2014-08-21T18:32:28"/>
    <s v="FALSE"/>
    <n v="2"/>
    <n v="3"/>
    <n v="1"/>
    <x v="21"/>
    <n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n v="0.26666666666666666"/>
    <n v="60"/>
    <s v="food"/>
    <x v="19"/>
    <x v="2567"/>
    <d v="2015-04-23T16:05:38"/>
    <s v="FALSE"/>
    <n v="2"/>
    <n v="3"/>
    <n v="1"/>
    <x v="139"/>
    <n v="12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n v="0.5"/>
    <n v="50"/>
    <s v="food"/>
    <x v="19"/>
    <x v="2568"/>
    <d v="2016-09-01T10:59:54"/>
    <s v="FALSE"/>
    <n v="2"/>
    <n v="3"/>
    <n v="1.28"/>
    <x v="168"/>
    <n v="6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n v="2.2307692307692308"/>
    <n v="72.5"/>
    <s v="food"/>
    <x v="19"/>
    <x v="2569"/>
    <d v="2015-09-16T21:31:52"/>
    <s v="FALSE"/>
    <n v="2"/>
    <n v="3"/>
    <n v="1"/>
    <x v="158"/>
    <n v="14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n v="0.84285714285714297"/>
    <n v="29.5"/>
    <s v="food"/>
    <x v="19"/>
    <x v="2570"/>
    <d v="2017-02-08T16:40:35"/>
    <s v="FALSE"/>
    <n v="2"/>
    <n v="3"/>
    <n v="1"/>
    <x v="156"/>
    <n v="5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n v="0.25"/>
    <n v="62.5"/>
    <s v="food"/>
    <x v="19"/>
    <x v="2571"/>
    <d v="2016-05-19T03:12:01"/>
    <s v="FALSE"/>
    <n v="2"/>
    <n v="3"/>
    <n v="0.72"/>
    <x v="133"/>
    <m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n v="0"/>
    <n v="0"/>
    <s v="food"/>
    <x v="19"/>
    <x v="2572"/>
    <d v="2015-04-12T21:51:57"/>
    <s v="FALSE"/>
    <n v="2"/>
    <n v="3"/>
    <n v="1"/>
    <x v="12"/>
    <n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n v="0"/>
    <n v="0"/>
    <s v="food"/>
    <x v="19"/>
    <x v="2573"/>
    <d v="2014-08-23T09:12:29"/>
    <s v="FALSE"/>
    <n v="2"/>
    <n v="3"/>
    <n v="1"/>
    <x v="6"/>
    <n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n v="0"/>
    <n v="0"/>
    <s v="food"/>
    <x v="19"/>
    <x v="2574"/>
    <d v="2016-05-18T14:49:05"/>
    <s v="FALSE"/>
    <n v="2"/>
    <n v="3"/>
    <n v="1"/>
    <x v="3"/>
    <n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n v="0"/>
    <n v="0"/>
    <s v="food"/>
    <x v="19"/>
    <x v="2575"/>
    <d v="2015-01-11T21:36:34"/>
    <s v="FALSE"/>
    <n v="2"/>
    <n v="3"/>
    <n v="1"/>
    <x v="129"/>
    <n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n v="0"/>
    <n v="0"/>
    <s v="food"/>
    <x v="19"/>
    <x v="2576"/>
    <d v="2015-04-10T18:14:07"/>
    <s v="FALSE"/>
    <n v="2"/>
    <n v="3"/>
    <n v="1"/>
    <x v="3"/>
    <n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n v="0"/>
    <n v="0"/>
    <s v="food"/>
    <x v="19"/>
    <x v="2577"/>
    <d v="2014-08-04T14:41:37"/>
    <s v="FALSE"/>
    <n v="2"/>
    <n v="3"/>
    <n v="1"/>
    <x v="43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n v="0"/>
    <n v="0"/>
    <s v="food"/>
    <x v="19"/>
    <x v="2578"/>
    <d v="2015-10-09T12:00:00"/>
    <s v="FALSE"/>
    <n v="2"/>
    <n v="3"/>
    <n v="1"/>
    <x v="32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n v="0.13849999999999998"/>
    <n v="23.083333333333332"/>
    <s v="food"/>
    <x v="19"/>
    <x v="2579"/>
    <d v="2014-09-15T14:55:03"/>
    <s v="FALSE"/>
    <n v="2"/>
    <n v="3"/>
    <n v="1"/>
    <x v="79"/>
    <n v="27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n v="0.6"/>
    <n v="25.5"/>
    <s v="food"/>
    <x v="19"/>
    <x v="2580"/>
    <d v="2015-05-15T22:00:00"/>
    <s v="FALSE"/>
    <n v="2"/>
    <n v="3"/>
    <n v="1"/>
    <x v="0"/>
    <n v="5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n v="10.6"/>
    <n v="48.18181818181818"/>
    <s v="food"/>
    <x v="19"/>
    <x v="2581"/>
    <d v="2015-11-16T11:04:58"/>
    <s v="FALSE"/>
    <n v="2"/>
    <n v="2"/>
    <n v="1"/>
    <x v="11"/>
    <n v="53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n v="1.1111111111111111E-3"/>
    <n v="1"/>
    <s v="food"/>
    <x v="19"/>
    <x v="2582"/>
    <d v="2016-10-29T18:43:54"/>
    <s v="FALSE"/>
    <n v="2"/>
    <n v="2"/>
    <n v="1"/>
    <x v="318"/>
    <n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n v="0.5"/>
    <n v="1"/>
    <s v="food"/>
    <x v="19"/>
    <x v="2583"/>
    <d v="2015-03-16T12:28:00"/>
    <s v="FALSE"/>
    <n v="2"/>
    <n v="2"/>
    <n v="1"/>
    <x v="31"/>
    <n v="5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n v="0"/>
    <n v="0"/>
    <s v="food"/>
    <x v="19"/>
    <x v="2584"/>
    <d v="2015-06-14T23:09:29"/>
    <s v="FALSE"/>
    <n v="2"/>
    <n v="2"/>
    <n v="1"/>
    <x v="3"/>
    <n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n v="0.16666666666666669"/>
    <n v="50"/>
    <s v="food"/>
    <x v="19"/>
    <x v="2585"/>
    <d v="2014-07-05T18:07:12"/>
    <s v="FALSE"/>
    <n v="2"/>
    <n v="2"/>
    <n v="1"/>
    <x v="12"/>
    <n v="5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n v="0.16666666666666669"/>
    <n v="5"/>
    <s v="food"/>
    <x v="19"/>
    <x v="2586"/>
    <d v="2015-12-25T02:55:36"/>
    <s v="FALSE"/>
    <n v="2"/>
    <n v="2"/>
    <n v="1.28"/>
    <x v="25"/>
    <n v="6.4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n v="2.4340000000000002"/>
    <n v="202.83333333333334"/>
    <s v="food"/>
    <x v="19"/>
    <x v="2587"/>
    <d v="2015-12-30T11:12:33"/>
    <s v="FALSE"/>
    <n v="2"/>
    <n v="2"/>
    <n v="1"/>
    <x v="83"/>
    <n v="121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n v="3.8833333333333329"/>
    <n v="29.125"/>
    <s v="food"/>
    <x v="19"/>
    <x v="2588"/>
    <d v="2015-03-31T08:14:00"/>
    <s v="FALSE"/>
    <n v="2"/>
    <n v="2"/>
    <n v="1"/>
    <x v="32"/>
    <n v="23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n v="0.01"/>
    <n v="5"/>
    <s v="food"/>
    <x v="19"/>
    <x v="2589"/>
    <d v="2016-03-23T06:52:07"/>
    <s v="FALSE"/>
    <n v="2"/>
    <n v="2"/>
    <n v="0.15"/>
    <x v="63"/>
    <n v="0.7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n v="0"/>
    <n v="0"/>
    <s v="food"/>
    <x v="19"/>
    <x v="2590"/>
    <d v="2016-01-26T09:08:17"/>
    <s v="FALSE"/>
    <n v="2"/>
    <n v="2"/>
    <n v="0.72"/>
    <x v="319"/>
    <m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n v="1.7333333333333332"/>
    <n v="13"/>
    <s v="food"/>
    <x v="19"/>
    <x v="2591"/>
    <d v="2016-03-13T15:45:24"/>
    <s v="FALSE"/>
    <n v="2"/>
    <n v="2"/>
    <n v="1"/>
    <x v="61"/>
    <n v="2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n v="0.16666666666666669"/>
    <n v="50"/>
    <s v="food"/>
    <x v="19"/>
    <x v="2592"/>
    <d v="2014-10-05T14:13:41"/>
    <s v="FALSE"/>
    <n v="2"/>
    <n v="2"/>
    <n v="1"/>
    <x v="12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n v="0"/>
    <n v="0"/>
    <s v="food"/>
    <x v="19"/>
    <x v="2593"/>
    <d v="2015-04-25T15:17:06"/>
    <s v="FALSE"/>
    <n v="2"/>
    <n v="2"/>
    <n v="1"/>
    <x v="3"/>
    <n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n v="1.25E-3"/>
    <n v="1"/>
    <s v="food"/>
    <x v="19"/>
    <x v="2594"/>
    <d v="2014-08-07T18:13:48"/>
    <s v="FALSE"/>
    <n v="2"/>
    <n v="2"/>
    <n v="1"/>
    <x v="75"/>
    <n v="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n v="12.166666666666668"/>
    <n v="96.05263157894737"/>
    <s v="food"/>
    <x v="19"/>
    <x v="2595"/>
    <d v="2017-02-24T00:51:40"/>
    <s v="FALSE"/>
    <n v="2"/>
    <n v="2"/>
    <n v="1"/>
    <x v="43"/>
    <n v="182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n v="23.588571428571427"/>
    <n v="305.77777777777777"/>
    <s v="food"/>
    <x v="19"/>
    <x v="2596"/>
    <d v="2014-08-07T10:56:49"/>
    <s v="FALSE"/>
    <n v="2"/>
    <n v="2"/>
    <n v="0.76"/>
    <x v="88"/>
    <n v="6274.5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n v="5.6666666666666661"/>
    <n v="12.142857142857142"/>
    <s v="food"/>
    <x v="19"/>
    <x v="2597"/>
    <d v="2016-06-19T03:11:57"/>
    <s v="FALSE"/>
    <n v="2"/>
    <n v="2"/>
    <n v="1.28"/>
    <x v="16"/>
    <n v="108.8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n v="39"/>
    <n v="83.571428571428569"/>
    <s v="food"/>
    <x v="19"/>
    <x v="2598"/>
    <d v="2015-09-23T15:10:01"/>
    <s v="FALSE"/>
    <n v="2"/>
    <n v="2"/>
    <n v="1"/>
    <x v="10"/>
    <n v="117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n v="0.99546510341776351"/>
    <n v="18"/>
    <s v="food"/>
    <x v="19"/>
    <x v="2599"/>
    <d v="2014-08-03T13:05:47"/>
    <s v="FALSE"/>
    <n v="2"/>
    <n v="2"/>
    <n v="1"/>
    <x v="541"/>
    <n v="9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n v="6.9320000000000004"/>
    <n v="115.53333333333333"/>
    <s v="food"/>
    <x v="19"/>
    <x v="2600"/>
    <d v="2016-03-25T15:36:40"/>
    <s v="FALSE"/>
    <n v="2"/>
    <n v="2"/>
    <n v="1"/>
    <x v="83"/>
    <n v="346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n v="661.4"/>
    <n v="21.900662251655628"/>
    <s v="technology"/>
    <x v="36"/>
    <x v="2601"/>
    <d v="2012-09-12T22:59:00"/>
    <s v="TRUE"/>
    <n v="1"/>
    <n v="1"/>
    <n v="1"/>
    <x v="9"/>
    <n v="330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n v="326.0916666666667"/>
    <n v="80.022494887525568"/>
    <s v="technology"/>
    <x v="36"/>
    <x v="2602"/>
    <d v="2014-11-12T16:20:00"/>
    <s v="TRUE"/>
    <n v="1"/>
    <n v="1"/>
    <n v="1"/>
    <x v="15"/>
    <n v="39131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n v="101.48571428571429"/>
    <n v="35.520000000000003"/>
    <s v="technology"/>
    <x v="36"/>
    <x v="2603"/>
    <d v="2013-12-23T16:54:14"/>
    <s v="TRUE"/>
    <n v="1"/>
    <n v="1"/>
    <n v="1"/>
    <x v="412"/>
    <n v="177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n v="104.21799999999999"/>
    <n v="64.933333333333323"/>
    <s v="technology"/>
    <x v="36"/>
    <x v="2604"/>
    <d v="2012-04-28T20:13:43"/>
    <s v="TRUE"/>
    <n v="1"/>
    <n v="1"/>
    <n v="1"/>
    <x v="44"/>
    <n v="20843.599999999999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n v="107.42157000000002"/>
    <n v="60.965703745743475"/>
    <s v="technology"/>
    <x v="36"/>
    <x v="2605"/>
    <d v="2016-06-17T07:59:50"/>
    <s v="TRUE"/>
    <n v="1"/>
    <n v="1"/>
    <n v="1"/>
    <x v="74"/>
    <n v="107421.5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n v="110.05454545454545"/>
    <n v="31.444155844155844"/>
    <s v="technology"/>
    <x v="36"/>
    <x v="2606"/>
    <d v="2014-04-29T12:06:22"/>
    <s v="TRUE"/>
    <n v="1"/>
    <n v="1"/>
    <n v="1"/>
    <x v="40"/>
    <n v="121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n v="407.7"/>
    <n v="81.949748743718587"/>
    <s v="technology"/>
    <x v="36"/>
    <x v="2607"/>
    <d v="2015-08-11T21:00:00"/>
    <s v="TRUE"/>
    <n v="1"/>
    <n v="1"/>
    <n v="1"/>
    <x v="6"/>
    <n v="3261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n v="223.92500000000001"/>
    <n v="58.92763157894737"/>
    <s v="technology"/>
    <x v="36"/>
    <x v="2608"/>
    <d v="2017-03-14T19:00:00"/>
    <s v="TRUE"/>
    <n v="1"/>
    <n v="1"/>
    <n v="1"/>
    <x v="6"/>
    <n v="17914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n v="303.80111428571428"/>
    <n v="157.29347633136095"/>
    <s v="technology"/>
    <x v="36"/>
    <x v="2609"/>
    <d v="2012-07-15T00:42:31"/>
    <s v="TRUE"/>
    <n v="1"/>
    <n v="1"/>
    <n v="1"/>
    <x v="21"/>
    <n v="106330.3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n v="141.3251043268175"/>
    <n v="55.758509532062391"/>
    <s v="technology"/>
    <x v="36"/>
    <x v="2610"/>
    <d v="2016-08-22T01:59:00"/>
    <s v="TRUE"/>
    <n v="1"/>
    <n v="1"/>
    <n v="1"/>
    <x v="542"/>
    <n v="32172.6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n v="2790.6363636363635"/>
    <n v="83.802893802893806"/>
    <s v="technology"/>
    <x v="36"/>
    <x v="2611"/>
    <d v="2017-01-02T17:59:00"/>
    <s v="TRUE"/>
    <n v="1"/>
    <n v="1"/>
    <n v="1.1299999999999999"/>
    <x v="543"/>
    <n v="346876.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n v="171.76130000000001"/>
    <n v="58.422210884353746"/>
    <s v="technology"/>
    <x v="36"/>
    <x v="2612"/>
    <d v="2015-01-08T22:26:10"/>
    <s v="TRUE"/>
    <n v="1"/>
    <n v="1"/>
    <n v="1"/>
    <x v="3"/>
    <n v="17176.1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n v="101.01333333333334"/>
    <n v="270.57142857142856"/>
    <s v="technology"/>
    <x v="36"/>
    <x v="2613"/>
    <d v="2012-09-21T14:38:14"/>
    <s v="TRUE"/>
    <n v="1"/>
    <n v="1"/>
    <n v="1"/>
    <x v="63"/>
    <n v="757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n v="102"/>
    <n v="107.1"/>
    <s v="technology"/>
    <x v="36"/>
    <x v="2614"/>
    <d v="2014-04-30T00:00:00"/>
    <s v="TRUE"/>
    <n v="1"/>
    <n v="1"/>
    <n v="1"/>
    <x v="170"/>
    <n v="1071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n v="169.76511744127936"/>
    <n v="47.180555555555557"/>
    <s v="technology"/>
    <x v="36"/>
    <x v="2615"/>
    <d v="2016-04-30T07:00:00"/>
    <s v="FALSE"/>
    <n v="2"/>
    <n v="1"/>
    <n v="1.28"/>
    <x v="544"/>
    <n v="4348.1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n v="114.53400000000001"/>
    <n v="120.30882352941177"/>
    <s v="technology"/>
    <x v="36"/>
    <x v="2616"/>
    <d v="2015-08-25T18:52:09"/>
    <s v="TRUE"/>
    <n v="1"/>
    <n v="1"/>
    <n v="1"/>
    <x v="73"/>
    <n v="28633.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n v="877.6"/>
    <n v="27.59748427672956"/>
    <s v="technology"/>
    <x v="36"/>
    <x v="2617"/>
    <d v="2014-10-20T15:59:11"/>
    <s v="TRUE"/>
    <n v="1"/>
    <n v="1"/>
    <n v="1"/>
    <x v="9"/>
    <n v="4388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n v="105.38666666666667"/>
    <n v="205.2987012987013"/>
    <s v="technology"/>
    <x v="36"/>
    <x v="2618"/>
    <d v="2015-12-01T15:01:01"/>
    <s v="TRUE"/>
    <n v="1"/>
    <n v="1"/>
    <n v="1"/>
    <x v="43"/>
    <n v="1580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n v="188.39999999999998"/>
    <n v="35.547169811320757"/>
    <s v="technology"/>
    <x v="36"/>
    <x v="2619"/>
    <d v="2015-10-23T06:00:00"/>
    <s v="TRUE"/>
    <n v="1"/>
    <n v="1"/>
    <n v="1"/>
    <x v="31"/>
    <n v="188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n v="143.65230769230772"/>
    <n v="74.639488409272587"/>
    <s v="technology"/>
    <x v="36"/>
    <x v="2620"/>
    <d v="2015-10-10T20:00:00"/>
    <s v="TRUE"/>
    <n v="1"/>
    <n v="1"/>
    <n v="0.72"/>
    <x v="545"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n v="145.88"/>
    <n v="47.058064516129029"/>
    <s v="technology"/>
    <x v="36"/>
    <x v="2621"/>
    <d v="2015-05-21T12:56:28"/>
    <s v="TRUE"/>
    <n v="1"/>
    <n v="1"/>
    <n v="1"/>
    <x v="43"/>
    <n v="2188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n v="131.184"/>
    <n v="26.591351351351353"/>
    <s v="technology"/>
    <x v="36"/>
    <x v="2622"/>
    <d v="2016-12-30T12:50:16"/>
    <s v="FALSE"/>
    <n v="2"/>
    <n v="1"/>
    <n v="1.1299999999999999"/>
    <x v="546"/>
    <n v="2223.568799999999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n v="113.99999999999999"/>
    <n v="36.774193548387096"/>
    <s v="technology"/>
    <x v="36"/>
    <x v="2623"/>
    <d v="2016-12-02T01:09:26"/>
    <s v="FALSE"/>
    <n v="2"/>
    <n v="1"/>
    <n v="1"/>
    <x v="18"/>
    <n v="228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n v="1379.4206249999997"/>
    <n v="31.820544982698959"/>
    <s v="technology"/>
    <x v="36"/>
    <x v="2624"/>
    <d v="2012-09-13T05:07:02"/>
    <s v="FALSE"/>
    <n v="2"/>
    <n v="1"/>
    <n v="1"/>
    <x v="6"/>
    <n v="110353.6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n v="956"/>
    <n v="27.576923076923077"/>
    <s v="technology"/>
    <x v="36"/>
    <x v="2625"/>
    <d v="2016-11-09T15:26:48"/>
    <s v="FALSE"/>
    <n v="2"/>
    <n v="1"/>
    <n v="1.1299999999999999"/>
    <x v="547"/>
    <n v="1620.419999999999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n v="112.00000000000001"/>
    <n v="56"/>
    <s v="technology"/>
    <x v="36"/>
    <x v="2626"/>
    <d v="2015-06-03T10:04:29"/>
    <s v="FALSE"/>
    <n v="2"/>
    <n v="1"/>
    <n v="1"/>
    <x v="34"/>
    <n v="280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n v="646.66666666666663"/>
    <n v="21.555555555555557"/>
    <s v="technology"/>
    <x v="36"/>
    <x v="2627"/>
    <d v="2015-11-26T15:54:21"/>
    <s v="FALSE"/>
    <n v="2"/>
    <n v="1"/>
    <n v="1"/>
    <x v="494"/>
    <n v="97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n v="110.36948748510132"/>
    <n v="44.095238095238095"/>
    <s v="technology"/>
    <x v="36"/>
    <x v="2628"/>
    <d v="2014-11-30T18:11:07"/>
    <s v="FALSE"/>
    <n v="2"/>
    <n v="1"/>
    <n v="1"/>
    <x v="548"/>
    <n v="92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n v="127.74000000000001"/>
    <n v="63.87"/>
    <s v="technology"/>
    <x v="36"/>
    <x v="2629"/>
    <d v="2015-05-14T07:55:22"/>
    <s v="FALSE"/>
    <n v="2"/>
    <n v="1"/>
    <n v="1.28"/>
    <x v="194"/>
    <n v="8175.360000000000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n v="157.9"/>
    <n v="38.987654320987652"/>
    <s v="technology"/>
    <x v="36"/>
    <x v="2630"/>
    <d v="2016-06-30T05:00:00"/>
    <s v="FALSE"/>
    <n v="2"/>
    <n v="1"/>
    <n v="0.72"/>
    <x v="549"/>
    <m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n v="114.66525000000001"/>
    <n v="80.185489510489504"/>
    <s v="technology"/>
    <x v="36"/>
    <x v="2631"/>
    <d v="2015-08-29T23:03:47"/>
    <s v="FALSE"/>
    <n v="2"/>
    <n v="1"/>
    <n v="1"/>
    <x v="44"/>
    <n v="22933.05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n v="137.00934579439252"/>
    <n v="34.904761904761905"/>
    <s v="technology"/>
    <x v="36"/>
    <x v="2632"/>
    <d v="2016-05-28T20:28:59"/>
    <s v="FALSE"/>
    <n v="2"/>
    <n v="1"/>
    <n v="1"/>
    <x v="550"/>
    <n v="146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n v="354.62"/>
    <n v="89.100502512562812"/>
    <s v="technology"/>
    <x v="36"/>
    <x v="2633"/>
    <d v="2014-02-27T18:00:00"/>
    <s v="FALSE"/>
    <n v="2"/>
    <n v="1"/>
    <n v="1"/>
    <x v="11"/>
    <n v="17731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n v="106.02150537634409"/>
    <n v="39.44"/>
    <s v="technology"/>
    <x v="36"/>
    <x v="2634"/>
    <d v="2016-09-29T10:45:21"/>
    <s v="FALSE"/>
    <n v="2"/>
    <n v="1"/>
    <n v="1"/>
    <x v="551"/>
    <n v="98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n v="100"/>
    <n v="136.9047619047619"/>
    <s v="technology"/>
    <x v="36"/>
    <x v="2635"/>
    <d v="2015-03-09T16:49:21"/>
    <s v="FALSE"/>
    <n v="2"/>
    <n v="1"/>
    <n v="0.76"/>
    <x v="552"/>
    <n v="874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n v="187.3"/>
    <n v="37.46"/>
    <s v="technology"/>
    <x v="36"/>
    <x v="2636"/>
    <d v="2016-10-15T20:00:00"/>
    <s v="FALSE"/>
    <n v="2"/>
    <n v="1"/>
    <n v="1"/>
    <x v="31"/>
    <n v="187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n v="166.2"/>
    <n v="31.96153846153846"/>
    <s v="technology"/>
    <x v="36"/>
    <x v="2637"/>
    <d v="2016-10-12T08:11:15"/>
    <s v="FALSE"/>
    <n v="2"/>
    <n v="1"/>
    <n v="1"/>
    <x v="9"/>
    <n v="831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n v="101.72910662824208"/>
    <n v="25.214285714285715"/>
    <s v="technology"/>
    <x v="36"/>
    <x v="2638"/>
    <d v="2015-01-15T16:54:55"/>
    <s v="FALSE"/>
    <n v="2"/>
    <n v="1"/>
    <n v="1"/>
    <x v="553"/>
    <n v="35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n v="164"/>
    <n v="10.040816326530612"/>
    <s v="technology"/>
    <x v="36"/>
    <x v="2639"/>
    <d v="2015-02-19T15:45:48"/>
    <s v="FALSE"/>
    <n v="2"/>
    <n v="1"/>
    <n v="1.28"/>
    <x v="159"/>
    <n v="629.7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n v="105.66666666666666"/>
    <n v="45.94202898550725"/>
    <s v="technology"/>
    <x v="36"/>
    <x v="2640"/>
    <d v="2015-06-07T22:51:14"/>
    <s v="FALSE"/>
    <n v="2"/>
    <n v="1"/>
    <n v="1"/>
    <x v="10"/>
    <n v="317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n v="1"/>
    <n v="15"/>
    <s v="technology"/>
    <x v="36"/>
    <x v="2641"/>
    <d v="2014-09-15T15:09:00"/>
    <s v="FALSE"/>
    <n v="2"/>
    <n v="2"/>
    <n v="1"/>
    <x v="61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n v="0"/>
    <n v="0"/>
    <s v="technology"/>
    <x v="36"/>
    <x v="2642"/>
    <d v="2016-07-15T01:57:00"/>
    <s v="FALSE"/>
    <n v="2"/>
    <n v="2"/>
    <n v="1.1299999999999999"/>
    <x v="99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n v="33.559730999999999"/>
    <n v="223.58248500999335"/>
    <s v="technology"/>
    <x v="36"/>
    <x v="2643"/>
    <d v="2016-12-21T02:59:00"/>
    <s v="TRUE"/>
    <n v="1"/>
    <n v="3"/>
    <n v="1"/>
    <x v="106"/>
    <n v="335597.3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n v="2.0529999999999999"/>
    <n v="39.480769230769234"/>
    <s v="technology"/>
    <x v="36"/>
    <x v="2644"/>
    <d v="2017-03-10T14:00:35"/>
    <s v="TRUE"/>
    <n v="1"/>
    <n v="3"/>
    <n v="1"/>
    <x v="74"/>
    <n v="2053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n v="10.5"/>
    <n v="91.304347826086953"/>
    <s v="technology"/>
    <x v="36"/>
    <x v="2645"/>
    <d v="2014-11-08T16:13:23"/>
    <s v="TRUE"/>
    <n v="1"/>
    <n v="3"/>
    <n v="0.72"/>
    <x v="407"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n v="8.4172840000000004"/>
    <n v="78.666205607476627"/>
    <s v="technology"/>
    <x v="36"/>
    <x v="2646"/>
    <d v="2015-09-09T02:31:09"/>
    <s v="TRUE"/>
    <n v="1"/>
    <n v="3"/>
    <n v="1"/>
    <x v="90"/>
    <n v="42086.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n v="1.44"/>
    <n v="12"/>
    <s v="technology"/>
    <x v="36"/>
    <x v="2647"/>
    <d v="2015-08-14T01:16:59"/>
    <s v="FALSE"/>
    <n v="2"/>
    <n v="3"/>
    <n v="0.76"/>
    <x v="214"/>
    <n v="27.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n v="0.88333333333333341"/>
    <n v="17.666666666666668"/>
    <s v="technology"/>
    <x v="36"/>
    <x v="2648"/>
    <d v="2016-03-09T12:09:20"/>
    <s v="FALSE"/>
    <n v="2"/>
    <n v="3"/>
    <n v="1"/>
    <x v="15"/>
    <n v="10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n v="9.920000000000001E-2"/>
    <n v="41.333333333333336"/>
    <s v="technology"/>
    <x v="36"/>
    <x v="2649"/>
    <d v="2016-02-01T18:55:41"/>
    <s v="FALSE"/>
    <n v="2"/>
    <n v="3"/>
    <n v="1"/>
    <x v="335"/>
    <n v="124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n v="0.59666666666666668"/>
    <n v="71.599999999999994"/>
    <s v="technology"/>
    <x v="36"/>
    <x v="2650"/>
    <d v="2016-12-21T09:59:03"/>
    <s v="FALSE"/>
    <n v="2"/>
    <n v="3"/>
    <n v="1"/>
    <x v="175"/>
    <n v="358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n v="1.8689285714285715"/>
    <n v="307.8235294117647"/>
    <s v="technology"/>
    <x v="36"/>
    <x v="2651"/>
    <d v="2015-12-17T14:20:09"/>
    <s v="FALSE"/>
    <n v="2"/>
    <n v="3"/>
    <n v="1"/>
    <x v="554"/>
    <n v="5233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n v="0.88500000000000001"/>
    <n v="80.454545454545453"/>
    <s v="technology"/>
    <x v="36"/>
    <x v="2652"/>
    <d v="2014-12-09T22:48:45"/>
    <s v="FALSE"/>
    <n v="2"/>
    <n v="3"/>
    <n v="0.72"/>
    <x v="133"/>
    <m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n v="11.52156862745098"/>
    <n v="83.942857142857136"/>
    <s v="technology"/>
    <x v="36"/>
    <x v="2653"/>
    <d v="2014-06-12T23:00:00"/>
    <s v="FALSE"/>
    <n v="2"/>
    <n v="3"/>
    <n v="1"/>
    <x v="555"/>
    <n v="587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n v="5.1000000000000004E-2"/>
    <n v="8.5"/>
    <s v="technology"/>
    <x v="36"/>
    <x v="2654"/>
    <d v="2015-04-21T08:25:26"/>
    <s v="FALSE"/>
    <n v="2"/>
    <n v="3"/>
    <n v="1"/>
    <x v="74"/>
    <n v="51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n v="21.033333333333335"/>
    <n v="73.372093023255815"/>
    <s v="technology"/>
    <x v="36"/>
    <x v="2655"/>
    <d v="2016-02-09T15:00:00"/>
    <s v="FALSE"/>
    <n v="2"/>
    <n v="3"/>
    <n v="1"/>
    <x v="43"/>
    <n v="315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n v="11.436666666666667"/>
    <n v="112.86184210526316"/>
    <s v="technology"/>
    <x v="36"/>
    <x v="2656"/>
    <d v="2017-03-12T14:00:00"/>
    <s v="FALSE"/>
    <n v="2"/>
    <n v="3"/>
    <n v="1"/>
    <x v="78"/>
    <n v="17155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n v="18.737933333333334"/>
    <n v="95.277627118644077"/>
    <s v="technology"/>
    <x v="36"/>
    <x v="2657"/>
    <d v="2016-08-02T20:30:00"/>
    <s v="FALSE"/>
    <n v="2"/>
    <n v="3"/>
    <n v="1"/>
    <x v="12"/>
    <n v="5621.38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n v="9.285714285714286E-2"/>
    <n v="22.75"/>
    <s v="technology"/>
    <x v="36"/>
    <x v="2658"/>
    <d v="2016-07-30T16:13:14"/>
    <s v="FALSE"/>
    <n v="2"/>
    <n v="3"/>
    <n v="1"/>
    <x v="556"/>
    <n v="91"/>
  </r>
  <r>
    <n v="2659"/>
    <s v="test (Canceled)"/>
    <s v="test"/>
    <x v="197"/>
    <n v="1333"/>
    <x v="1"/>
    <x v="0"/>
    <s v="USD"/>
    <n v="1429321210"/>
    <n v="1426729210"/>
    <b v="0"/>
    <x v="73"/>
    <b v="0"/>
    <x v="36"/>
    <n v="2.7204081632653061"/>
    <n v="133.30000000000001"/>
    <s v="technology"/>
    <x v="36"/>
    <x v="2659"/>
    <d v="2015-04-17T20:40:10"/>
    <s v="FALSE"/>
    <n v="2"/>
    <n v="3"/>
    <n v="1"/>
    <x v="293"/>
    <n v="1333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n v="9.5000000000000001E-2"/>
    <n v="3.8"/>
    <s v="technology"/>
    <x v="36"/>
    <x v="2660"/>
    <d v="2015-11-24T13:06:58"/>
    <s v="FALSE"/>
    <n v="2"/>
    <n v="3"/>
    <n v="1"/>
    <x v="44"/>
    <n v="19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n v="102.89999999999999"/>
    <n v="85.75"/>
    <s v="technology"/>
    <x v="37"/>
    <x v="2661"/>
    <d v="2013-10-25T18:00:10"/>
    <s v="FALSE"/>
    <n v="2"/>
    <n v="1"/>
    <n v="1"/>
    <x v="11"/>
    <n v="514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n v="106.80000000000001"/>
    <n v="267"/>
    <s v="technology"/>
    <x v="37"/>
    <x v="2662"/>
    <d v="2015-08-21T12:55:13"/>
    <s v="FALSE"/>
    <n v="2"/>
    <n v="1"/>
    <n v="1"/>
    <x v="44"/>
    <n v="2136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n v="104.59625"/>
    <n v="373.55803571428572"/>
    <s v="technology"/>
    <x v="37"/>
    <x v="2663"/>
    <d v="2015-09-04T10:00:00"/>
    <s v="FALSE"/>
    <n v="2"/>
    <n v="1"/>
    <n v="0.76"/>
    <x v="179"/>
    <n v="15898.630000000001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n v="103.42857142857143"/>
    <n v="174.03846153846155"/>
    <s v="technology"/>
    <x v="37"/>
    <x v="2664"/>
    <d v="2015-12-09T01:59:00"/>
    <s v="FALSE"/>
    <n v="2"/>
    <n v="1"/>
    <n v="1"/>
    <x v="270"/>
    <n v="181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n v="123.14285714285715"/>
    <n v="93.695652173913047"/>
    <s v="technology"/>
    <x v="37"/>
    <x v="2665"/>
    <d v="2015-05-04T16:29:34"/>
    <s v="FALSE"/>
    <n v="2"/>
    <n v="1"/>
    <n v="1"/>
    <x v="8"/>
    <n v="431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n v="159.29509999999999"/>
    <n v="77.327718446601949"/>
    <s v="technology"/>
    <x v="37"/>
    <x v="2666"/>
    <d v="2015-09-25T16:00:00"/>
    <s v="FALSE"/>
    <n v="2"/>
    <n v="1"/>
    <n v="1"/>
    <x v="3"/>
    <n v="15929.51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n v="110.66666666666667"/>
    <n v="92.222222222222229"/>
    <s v="technology"/>
    <x v="37"/>
    <x v="2667"/>
    <d v="2016-02-10T17:13:36"/>
    <s v="FALSE"/>
    <n v="2"/>
    <n v="1"/>
    <n v="1"/>
    <x v="61"/>
    <n v="166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n v="170.70000000000002"/>
    <n v="60.964285714285715"/>
    <s v="technology"/>
    <x v="37"/>
    <x v="2668"/>
    <d v="2015-11-09T09:32:00"/>
    <s v="FALSE"/>
    <n v="2"/>
    <n v="1"/>
    <n v="0.76"/>
    <x v="167"/>
    <n v="1297.3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n v="125.125"/>
    <n v="91"/>
    <s v="technology"/>
    <x v="37"/>
    <x v="2669"/>
    <d v="2016-01-09T19:51:36"/>
    <s v="FALSE"/>
    <n v="2"/>
    <n v="1"/>
    <n v="1"/>
    <x v="184"/>
    <n v="100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n v="6.4158609339642041"/>
    <n v="41.583333333333336"/>
    <s v="technology"/>
    <x v="37"/>
    <x v="2670"/>
    <d v="2014-07-28T19:29:40"/>
    <s v="TRUE"/>
    <n v="1"/>
    <n v="2"/>
    <n v="0.72"/>
    <x v="557"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n v="11.343999999999999"/>
    <n v="33.761904761904759"/>
    <s v="technology"/>
    <x v="37"/>
    <x v="2671"/>
    <d v="2014-12-19T14:38:00"/>
    <s v="TRUE"/>
    <n v="1"/>
    <n v="2"/>
    <n v="1"/>
    <x v="73"/>
    <n v="28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n v="33.19"/>
    <n v="70.61702127659575"/>
    <s v="technology"/>
    <x v="37"/>
    <x v="2672"/>
    <d v="2015-12-28T01:00:00"/>
    <s v="TRUE"/>
    <n v="1"/>
    <n v="2"/>
    <n v="1"/>
    <x v="3"/>
    <n v="3319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n v="27.58"/>
    <n v="167.15151515151516"/>
    <s v="technology"/>
    <x v="37"/>
    <x v="2673"/>
    <d v="2014-10-29T17:45:00"/>
    <s v="TRUE"/>
    <n v="1"/>
    <n v="2"/>
    <n v="1"/>
    <x v="141"/>
    <n v="1103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n v="62.839999999999996"/>
    <n v="128.61988304093566"/>
    <s v="technology"/>
    <x v="37"/>
    <x v="2674"/>
    <d v="2016-07-04T23:59:00"/>
    <s v="TRUE"/>
    <n v="1"/>
    <n v="2"/>
    <n v="1"/>
    <x v="21"/>
    <n v="2199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n v="7.5880000000000001"/>
    <n v="65.41379310344827"/>
    <s v="technology"/>
    <x v="37"/>
    <x v="2675"/>
    <d v="2014-11-10T16:34:49"/>
    <s v="TRUE"/>
    <n v="1"/>
    <n v="2"/>
    <n v="1"/>
    <x v="73"/>
    <n v="189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n v="50.38095238095238"/>
    <n v="117.55555555555556"/>
    <s v="technology"/>
    <x v="37"/>
    <x v="2676"/>
    <d v="2016-05-22T09:59:34"/>
    <s v="FALSE"/>
    <n v="2"/>
    <n v="2"/>
    <n v="0.76"/>
    <x v="558"/>
    <n v="804.08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n v="17.512820512820511"/>
    <n v="126.48148148148148"/>
    <s v="technology"/>
    <x v="37"/>
    <x v="2677"/>
    <d v="2014-07-02T19:42:23"/>
    <s v="FALSE"/>
    <n v="2"/>
    <n v="2"/>
    <n v="1"/>
    <x v="559"/>
    <n v="3415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n v="1.375E-2"/>
    <n v="550"/>
    <s v="technology"/>
    <x v="37"/>
    <x v="2678"/>
    <d v="2015-09-24T14:09:25"/>
    <s v="FALSE"/>
    <n v="2"/>
    <n v="2"/>
    <n v="1.1299999999999999"/>
    <x v="560"/>
    <n v="1242.999999999999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n v="0.33"/>
    <n v="44"/>
    <s v="technology"/>
    <x v="37"/>
    <x v="2679"/>
    <d v="2015-02-27T19:01:34"/>
    <s v="FALSE"/>
    <n v="2"/>
    <n v="2"/>
    <n v="1"/>
    <x v="141"/>
    <n v="132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n v="0.86250000000000004"/>
    <n v="69"/>
    <s v="technology"/>
    <x v="37"/>
    <x v="2680"/>
    <d v="2016-04-05T23:04:51"/>
    <s v="FALSE"/>
    <n v="2"/>
    <n v="2"/>
    <n v="1.1299999999999999"/>
    <x v="561"/>
    <n v="311.8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n v="0.6875"/>
    <n v="27.5"/>
    <s v="food"/>
    <x v="19"/>
    <x v="2681"/>
    <d v="2014-07-10T16:29:10"/>
    <s v="FALSE"/>
    <n v="2"/>
    <n v="2"/>
    <n v="1"/>
    <x v="6"/>
    <n v="5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n v="28.299999999999997"/>
    <n v="84.9"/>
    <s v="food"/>
    <x v="19"/>
    <x v="2682"/>
    <d v="2014-11-22T00:59:00"/>
    <s v="FALSE"/>
    <n v="2"/>
    <n v="2"/>
    <n v="1"/>
    <x v="32"/>
    <n v="169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n v="0.24"/>
    <n v="12"/>
    <s v="food"/>
    <x v="19"/>
    <x v="2683"/>
    <d v="2015-03-01T13:07:20"/>
    <s v="FALSE"/>
    <n v="2"/>
    <n v="2"/>
    <n v="1"/>
    <x v="43"/>
    <n v="36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n v="1.1428571428571428"/>
    <n v="200"/>
    <s v="food"/>
    <x v="19"/>
    <x v="2684"/>
    <d v="2014-08-09T16:57:05"/>
    <s v="FALSE"/>
    <n v="2"/>
    <n v="2"/>
    <n v="1"/>
    <x v="222"/>
    <n v="8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n v="0.02"/>
    <n v="10"/>
    <s v="food"/>
    <x v="19"/>
    <x v="2685"/>
    <d v="2015-04-27T10:42:10"/>
    <s v="FALSE"/>
    <n v="2"/>
    <n v="2"/>
    <n v="1"/>
    <x v="83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n v="0"/>
    <n v="0"/>
    <s v="food"/>
    <x v="19"/>
    <x v="2686"/>
    <d v="2014-09-30T18:23:43"/>
    <s v="FALSE"/>
    <n v="2"/>
    <n v="2"/>
    <n v="1"/>
    <x v="12"/>
    <n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n v="0"/>
    <n v="0"/>
    <s v="food"/>
    <x v="19"/>
    <x v="2687"/>
    <d v="2015-06-29T10:21:58"/>
    <s v="FALSE"/>
    <n v="2"/>
    <n v="2"/>
    <n v="1"/>
    <x v="43"/>
    <n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n v="0.14799999999999999"/>
    <n v="5.2857142857142856"/>
    <s v="food"/>
    <x v="19"/>
    <x v="2688"/>
    <d v="2015-02-23T22:00:00"/>
    <s v="FALSE"/>
    <n v="2"/>
    <n v="2"/>
    <n v="1"/>
    <x v="83"/>
    <n v="7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n v="2.8571428571428571E-3"/>
    <n v="1"/>
    <s v="food"/>
    <x v="19"/>
    <x v="2689"/>
    <d v="2016-07-30T18:04:50"/>
    <s v="FALSE"/>
    <n v="2"/>
    <n v="2"/>
    <n v="1"/>
    <x v="21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n v="10.7325"/>
    <n v="72.762711864406782"/>
    <s v="food"/>
    <x v="19"/>
    <x v="2690"/>
    <d v="2015-06-02T21:31:16"/>
    <s v="FALSE"/>
    <n v="2"/>
    <n v="2"/>
    <n v="1"/>
    <x v="75"/>
    <n v="85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n v="5.3846153846153842E-2"/>
    <n v="17.5"/>
    <s v="food"/>
    <x v="19"/>
    <x v="2691"/>
    <d v="2015-05-10T12:22:37"/>
    <s v="FALSE"/>
    <n v="2"/>
    <n v="2"/>
    <n v="0.76"/>
    <x v="562"/>
    <n v="26.6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n v="0.7142857142857143"/>
    <n v="25"/>
    <s v="food"/>
    <x v="19"/>
    <x v="2692"/>
    <d v="2015-03-25T02:01:00"/>
    <s v="FALSE"/>
    <n v="2"/>
    <n v="2"/>
    <n v="1"/>
    <x v="8"/>
    <n v="2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n v="0.8"/>
    <n v="13.333333333333334"/>
    <s v="food"/>
    <x v="19"/>
    <x v="2693"/>
    <d v="2014-08-12T22:19:26"/>
    <s v="FALSE"/>
    <n v="2"/>
    <n v="2"/>
    <n v="1"/>
    <x v="11"/>
    <n v="4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n v="3.3333333333333335E-3"/>
    <n v="1"/>
    <s v="food"/>
    <x v="19"/>
    <x v="2694"/>
    <d v="2014-09-25T22:22:19"/>
    <s v="FALSE"/>
    <n v="2"/>
    <n v="2"/>
    <n v="1"/>
    <x v="12"/>
    <n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n v="0.47333333333333333"/>
    <n v="23.666666666666668"/>
    <s v="food"/>
    <x v="19"/>
    <x v="2695"/>
    <d v="2015-04-13T22:21:58"/>
    <s v="FALSE"/>
    <n v="2"/>
    <n v="2"/>
    <n v="1"/>
    <x v="43"/>
    <n v="7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n v="5.65"/>
    <n v="89.21052631578948"/>
    <s v="food"/>
    <x v="19"/>
    <x v="2696"/>
    <d v="2014-12-25T15:16:00"/>
    <s v="FALSE"/>
    <n v="2"/>
    <n v="2"/>
    <n v="1"/>
    <x v="175"/>
    <n v="339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n v="26.35217391304348"/>
    <n v="116.55769230769231"/>
    <s v="food"/>
    <x v="19"/>
    <x v="2697"/>
    <d v="2015-08-02T17:00:00"/>
    <s v="FALSE"/>
    <n v="2"/>
    <n v="2"/>
    <n v="1"/>
    <x v="401"/>
    <n v="606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n v="0.325125"/>
    <n v="13.005000000000001"/>
    <s v="food"/>
    <x v="19"/>
    <x v="2698"/>
    <d v="2014-06-27T16:33:28"/>
    <s v="FALSE"/>
    <n v="2"/>
    <n v="2"/>
    <n v="1"/>
    <x v="6"/>
    <n v="26.0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n v="0"/>
    <n v="0"/>
    <s v="food"/>
    <x v="19"/>
    <x v="2699"/>
    <d v="2014-08-08T16:31:03"/>
    <s v="FALSE"/>
    <n v="2"/>
    <n v="2"/>
    <n v="0.76"/>
    <x v="563"/>
    <n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n v="0.7000700070007001"/>
    <n v="17.5"/>
    <s v="food"/>
    <x v="19"/>
    <x v="2700"/>
    <d v="2014-09-18T15:59:32"/>
    <s v="FALSE"/>
    <n v="2"/>
    <n v="2"/>
    <n v="1"/>
    <x v="307"/>
    <n v="7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n v="46.176470588235297"/>
    <n v="34.130434782608695"/>
    <s v="theater"/>
    <x v="38"/>
    <x v="2701"/>
    <d v="2017-04-07T12:35:34"/>
    <s v="FALSE"/>
    <n v="2"/>
    <n v="4"/>
    <n v="1.1299999999999999"/>
    <x v="564"/>
    <n v="1774.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n v="34.410000000000004"/>
    <n v="132.34615384615384"/>
    <s v="theater"/>
    <x v="38"/>
    <x v="2702"/>
    <d v="2017-04-05T13:14:37"/>
    <s v="TRUE"/>
    <n v="1"/>
    <n v="4"/>
    <n v="1"/>
    <x v="3"/>
    <n v="344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n v="103.75000000000001"/>
    <n v="922.22222222222217"/>
    <s v="theater"/>
    <x v="38"/>
    <x v="2703"/>
    <d v="2017-03-22T10:33:50"/>
    <s v="FALSE"/>
    <n v="2"/>
    <n v="4"/>
    <n v="4.9000000000000002E-2"/>
    <x v="565"/>
    <n v="2033.5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n v="6.0263157894736841"/>
    <n v="163.57142857142858"/>
    <s v="theater"/>
    <x v="38"/>
    <x v="2704"/>
    <d v="2017-04-05T14:41:54"/>
    <s v="FALSE"/>
    <n v="2"/>
    <n v="4"/>
    <n v="1"/>
    <x v="231"/>
    <n v="1145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n v="10.539393939393939"/>
    <n v="217.375"/>
    <s v="theater"/>
    <x v="38"/>
    <x v="2705"/>
    <d v="2017-03-24T15:59:18"/>
    <s v="FALSE"/>
    <n v="2"/>
    <n v="4"/>
    <n v="1"/>
    <x v="422"/>
    <n v="173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n v="112.29714285714284"/>
    <n v="149.44486692015209"/>
    <s v="theater"/>
    <x v="38"/>
    <x v="2706"/>
    <d v="2014-10-16T01:59:00"/>
    <s v="TRUE"/>
    <n v="1"/>
    <n v="1"/>
    <n v="1"/>
    <x v="21"/>
    <n v="3930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n v="350.84462500000001"/>
    <n v="71.237487309644663"/>
    <s v="theater"/>
    <x v="38"/>
    <x v="2707"/>
    <d v="2013-05-27T01:59:00"/>
    <s v="TRUE"/>
    <n v="1"/>
    <n v="1"/>
    <n v="1"/>
    <x v="6"/>
    <n v="28067.57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n v="233.21535"/>
    <n v="44.464318398474738"/>
    <s v="theater"/>
    <x v="38"/>
    <x v="2708"/>
    <d v="2016-07-21T11:45:26"/>
    <s v="TRUE"/>
    <n v="1"/>
    <n v="1"/>
    <n v="1.28"/>
    <x v="98"/>
    <n v="59703.129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n v="101.60599999999999"/>
    <n v="164.94480519480518"/>
    <s v="theater"/>
    <x v="38"/>
    <x v="2709"/>
    <d v="2016-10-03T22:59:00"/>
    <s v="TRUE"/>
    <n v="1"/>
    <n v="1"/>
    <n v="1"/>
    <x v="83"/>
    <n v="50803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n v="153.90035000000003"/>
    <n v="84.871516544117654"/>
    <s v="theater"/>
    <x v="38"/>
    <x v="2710"/>
    <d v="2014-08-08T21:00:00"/>
    <s v="TRUE"/>
    <n v="1"/>
    <n v="1"/>
    <n v="1"/>
    <x v="175"/>
    <n v="92340.2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n v="100.7161125319693"/>
    <n v="53.945205479452056"/>
    <s v="theater"/>
    <x v="38"/>
    <x v="2711"/>
    <d v="2014-06-20T17:01:00"/>
    <s v="TRUE"/>
    <n v="1"/>
    <n v="1"/>
    <n v="1.28"/>
    <x v="566"/>
    <n v="5040.640000000000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n v="131.38181818181818"/>
    <n v="50.531468531468533"/>
    <s v="theater"/>
    <x v="38"/>
    <x v="2712"/>
    <d v="2013-07-13T13:00:00"/>
    <s v="TRUE"/>
    <n v="1"/>
    <n v="1"/>
    <n v="1"/>
    <x v="138"/>
    <n v="722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n v="102.24133333333334"/>
    <n v="108.00140845070422"/>
    <s v="theater"/>
    <x v="38"/>
    <x v="2713"/>
    <d v="2015-12-24T10:41:24"/>
    <s v="TRUE"/>
    <n v="1"/>
    <n v="1"/>
    <n v="1"/>
    <x v="78"/>
    <n v="153362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n v="116.35599999999999"/>
    <n v="95.373770491803285"/>
    <s v="theater"/>
    <x v="38"/>
    <x v="2714"/>
    <d v="2016-10-14T18:00:00"/>
    <s v="TRUE"/>
    <n v="1"/>
    <n v="1"/>
    <n v="1"/>
    <x v="73"/>
    <n v="29089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n v="264.62241666666665"/>
    <n v="57.631016333938291"/>
    <s v="theater"/>
    <x v="38"/>
    <x v="2715"/>
    <d v="2016-02-21T04:33:48"/>
    <s v="TRUE"/>
    <n v="1"/>
    <n v="1"/>
    <n v="1"/>
    <x v="15"/>
    <n v="31754.6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n v="119.98010000000001"/>
    <n v="64.160481283422456"/>
    <s v="theater"/>
    <x v="38"/>
    <x v="2716"/>
    <d v="2015-10-08T02:59:53"/>
    <s v="TRUE"/>
    <n v="1"/>
    <n v="1"/>
    <n v="1.1299999999999999"/>
    <x v="228"/>
    <n v="13557.75129999999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n v="120.10400000000001"/>
    <n v="92.387692307692305"/>
    <s v="theater"/>
    <x v="38"/>
    <x v="2717"/>
    <d v="2014-12-06T17:57:29"/>
    <s v="TRUE"/>
    <n v="1"/>
    <n v="1"/>
    <n v="1"/>
    <x v="73"/>
    <n v="30026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n v="103.58333333333334"/>
    <n v="125.97972972972973"/>
    <s v="theater"/>
    <x v="38"/>
    <x v="2718"/>
    <d v="2016-05-03T18:00:00"/>
    <s v="TRUE"/>
    <n v="1"/>
    <n v="1"/>
    <n v="1"/>
    <x v="140"/>
    <n v="186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n v="108.83333333333334"/>
    <n v="94.637681159420296"/>
    <s v="theater"/>
    <x v="38"/>
    <x v="2719"/>
    <d v="2016-04-17T18:44:54"/>
    <s v="FALSE"/>
    <n v="2"/>
    <n v="1"/>
    <n v="1"/>
    <x v="32"/>
    <n v="653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n v="118.12400000000001"/>
    <n v="170.69942196531792"/>
    <s v="theater"/>
    <x v="38"/>
    <x v="2720"/>
    <d v="2016-11-11T07:10:53"/>
    <s v="FALSE"/>
    <n v="2"/>
    <n v="1"/>
    <n v="1"/>
    <x v="73"/>
    <n v="2953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n v="1462"/>
    <n v="40.762081784386616"/>
    <s v="technology"/>
    <x v="30"/>
    <x v="2721"/>
    <d v="2013-09-06T14:00:00"/>
    <s v="FALSE"/>
    <n v="2"/>
    <n v="1"/>
    <n v="1.28"/>
    <x v="405"/>
    <n v="14035.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n v="252.54"/>
    <n v="68.254054054054052"/>
    <s v="technology"/>
    <x v="30"/>
    <x v="2722"/>
    <d v="2017-01-29T15:34:13"/>
    <s v="FALSE"/>
    <n v="2"/>
    <n v="1"/>
    <n v="1"/>
    <x v="11"/>
    <n v="12627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n v="140.05000000000001"/>
    <n v="95.48863636363636"/>
    <s v="technology"/>
    <x v="30"/>
    <x v="2723"/>
    <d v="2014-12-31T16:08:08"/>
    <s v="FALSE"/>
    <n v="2"/>
    <n v="1"/>
    <n v="1"/>
    <x v="15"/>
    <n v="1680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n v="296.87520259319291"/>
    <n v="7.1902649656526005"/>
    <s v="technology"/>
    <x v="30"/>
    <x v="2724"/>
    <d v="2015-08-15T02:50:59"/>
    <s v="FALSE"/>
    <n v="2"/>
    <n v="1"/>
    <n v="1.28"/>
    <x v="567"/>
    <n v="9378.4063999999998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n v="144.54249999999999"/>
    <n v="511.65486725663715"/>
    <s v="technology"/>
    <x v="30"/>
    <x v="2725"/>
    <d v="2017-03-01T12:52:15"/>
    <s v="FALSE"/>
    <n v="2"/>
    <n v="1"/>
    <n v="0.76"/>
    <x v="540"/>
    <n v="43940.92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n v="105.745"/>
    <n v="261.74504950495049"/>
    <s v="technology"/>
    <x v="30"/>
    <x v="2726"/>
    <d v="2016-04-22T08:55:11"/>
    <s v="FALSE"/>
    <n v="2"/>
    <n v="1"/>
    <n v="1"/>
    <x v="74"/>
    <n v="105745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n v="493.21000000000004"/>
    <n v="69.760961810466767"/>
    <s v="technology"/>
    <x v="30"/>
    <x v="2727"/>
    <d v="2015-08-07T11:14:23"/>
    <s v="FALSE"/>
    <n v="2"/>
    <n v="1"/>
    <n v="1"/>
    <x v="3"/>
    <n v="4932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n v="201.82666666666668"/>
    <n v="77.229591836734699"/>
    <s v="technology"/>
    <x v="30"/>
    <x v="2728"/>
    <d v="2015-12-30T09:23:54"/>
    <s v="FALSE"/>
    <n v="2"/>
    <n v="1"/>
    <n v="1"/>
    <x v="43"/>
    <n v="3027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n v="104.44"/>
    <n v="340.56521739130437"/>
    <s v="technology"/>
    <x v="30"/>
    <x v="2729"/>
    <d v="2015-05-01T00:46:37"/>
    <s v="FALSE"/>
    <n v="2"/>
    <n v="1"/>
    <n v="1"/>
    <x v="63"/>
    <n v="7833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n v="170.29262962962963"/>
    <n v="67.417903225806455"/>
    <s v="technology"/>
    <x v="30"/>
    <x v="2730"/>
    <d v="2013-04-22T07:59:35"/>
    <s v="FALSE"/>
    <n v="2"/>
    <n v="1"/>
    <n v="1"/>
    <x v="136"/>
    <n v="45979.0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n v="104.30333333333333"/>
    <n v="845.70270270270271"/>
    <s v="technology"/>
    <x v="30"/>
    <x v="2731"/>
    <d v="2014-10-17T23:00:00"/>
    <s v="FALSE"/>
    <n v="2"/>
    <n v="1"/>
    <n v="1"/>
    <x v="12"/>
    <n v="3129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n v="118.25000000000001"/>
    <n v="97.191780821917803"/>
    <s v="technology"/>
    <x v="30"/>
    <x v="2732"/>
    <d v="2013-05-27T19:00:00"/>
    <s v="FALSE"/>
    <n v="2"/>
    <n v="1"/>
    <n v="1"/>
    <x v="15"/>
    <n v="1419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n v="107.538"/>
    <n v="451.84033613445376"/>
    <s v="technology"/>
    <x v="30"/>
    <x v="2733"/>
    <d v="2015-04-10T00:32:54"/>
    <s v="FALSE"/>
    <n v="2"/>
    <n v="1"/>
    <n v="1"/>
    <x v="83"/>
    <n v="5376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n v="2260300"/>
    <n v="138.66871165644173"/>
    <s v="technology"/>
    <x v="30"/>
    <x v="2734"/>
    <d v="2016-10-13T16:59:00"/>
    <s v="FALSE"/>
    <n v="2"/>
    <n v="1"/>
    <n v="1"/>
    <x v="506"/>
    <n v="22603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n v="978.13466666666682"/>
    <n v="21.640147492625371"/>
    <s v="technology"/>
    <x v="30"/>
    <x v="2735"/>
    <d v="2013-03-13T15:00:00"/>
    <s v="FALSE"/>
    <n v="2"/>
    <n v="1"/>
    <n v="1.28"/>
    <x v="405"/>
    <n v="9390.092800000000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n v="122.9"/>
    <n v="169.51724137931035"/>
    <s v="technology"/>
    <x v="30"/>
    <x v="2736"/>
    <d v="2014-04-23T10:59:33"/>
    <s v="FALSE"/>
    <n v="2"/>
    <n v="1"/>
    <n v="0.76"/>
    <x v="447"/>
    <n v="7472.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n v="246.0608"/>
    <n v="161.88210526315791"/>
    <s v="technology"/>
    <x v="30"/>
    <x v="2737"/>
    <d v="2014-01-15T14:00:00"/>
    <s v="FALSE"/>
    <n v="2"/>
    <n v="1"/>
    <n v="1"/>
    <x v="12"/>
    <n v="73818.240000000005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n v="147.94"/>
    <n v="493.13333333333333"/>
    <s v="technology"/>
    <x v="30"/>
    <x v="2738"/>
    <d v="2016-11-05T22:26:44"/>
    <s v="FALSE"/>
    <n v="2"/>
    <n v="1"/>
    <n v="1"/>
    <x v="11"/>
    <n v="7397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n v="384.09090909090907"/>
    <n v="22.120418848167539"/>
    <s v="technology"/>
    <x v="30"/>
    <x v="2739"/>
    <d v="2014-05-05T16:18:37"/>
    <s v="FALSE"/>
    <n v="2"/>
    <n v="1"/>
    <n v="1.28"/>
    <x v="277"/>
    <n v="5408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n v="103.33333333333334"/>
    <n v="18.235294117647058"/>
    <s v="technology"/>
    <x v="30"/>
    <x v="2740"/>
    <d v="2015-03-11T18:45:52"/>
    <s v="FALSE"/>
    <n v="2"/>
    <n v="1"/>
    <n v="1"/>
    <x v="52"/>
    <n v="31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n v="0.43750000000000006"/>
    <n v="8.75"/>
    <s v="publishing"/>
    <x v="39"/>
    <x v="2741"/>
    <d v="2014-10-19T21:07:00"/>
    <s v="FALSE"/>
    <n v="2"/>
    <n v="2"/>
    <n v="1"/>
    <x v="6"/>
    <n v="35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n v="29.24"/>
    <n v="40.611111111111114"/>
    <s v="publishing"/>
    <x v="39"/>
    <x v="2742"/>
    <d v="2012-05-15T12:16:27"/>
    <s v="FALSE"/>
    <n v="2"/>
    <n v="2"/>
    <n v="1"/>
    <x v="34"/>
    <n v="731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n v="0"/>
    <n v="0"/>
    <s v="publishing"/>
    <x v="39"/>
    <x v="2743"/>
    <d v="2016-10-19T02:53:27"/>
    <s v="FALSE"/>
    <n v="2"/>
    <n v="2"/>
    <n v="1"/>
    <x v="568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n v="5.21875"/>
    <n v="37.954545454545453"/>
    <s v="publishing"/>
    <x v="39"/>
    <x v="2744"/>
    <d v="2012-02-28T20:29:58"/>
    <s v="FALSE"/>
    <n v="2"/>
    <n v="2"/>
    <n v="1"/>
    <x v="102"/>
    <n v="83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n v="21.887499999999999"/>
    <n v="35.734693877551024"/>
    <s v="publishing"/>
    <x v="39"/>
    <x v="2745"/>
    <d v="2012-07-14T18:42:48"/>
    <s v="FALSE"/>
    <n v="2"/>
    <n v="2"/>
    <n v="1"/>
    <x v="6"/>
    <n v="175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n v="26.700000000000003"/>
    <n v="42.157894736842103"/>
    <s v="publishing"/>
    <x v="39"/>
    <x v="2746"/>
    <d v="2014-08-29T13:45:11"/>
    <s v="FALSE"/>
    <n v="2"/>
    <n v="2"/>
    <n v="1"/>
    <x v="10"/>
    <n v="80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n v="28.000000000000004"/>
    <n v="35"/>
    <s v="publishing"/>
    <x v="39"/>
    <x v="2747"/>
    <d v="2012-06-15T22:10:00"/>
    <s v="FALSE"/>
    <n v="2"/>
    <n v="2"/>
    <n v="1"/>
    <x v="9"/>
    <n v="14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n v="1.06"/>
    <n v="13.25"/>
    <s v="publishing"/>
    <x v="39"/>
    <x v="2748"/>
    <d v="2016-09-02T12:03:22"/>
    <s v="FALSE"/>
    <n v="2"/>
    <n v="2"/>
    <n v="1"/>
    <x v="11"/>
    <n v="53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n v="1.0999999999999999"/>
    <n v="55"/>
    <s v="publishing"/>
    <x v="39"/>
    <x v="2749"/>
    <d v="2015-04-04T13:10:37"/>
    <s v="FALSE"/>
    <n v="2"/>
    <n v="2"/>
    <n v="1"/>
    <x v="3"/>
    <n v="11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n v="0"/>
    <n v="0"/>
    <s v="publishing"/>
    <x v="39"/>
    <x v="2750"/>
    <d v="2012-06-30T15:00:00"/>
    <s v="FALSE"/>
    <n v="2"/>
    <n v="2"/>
    <n v="1"/>
    <x v="56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n v="0"/>
    <n v="0"/>
    <s v="publishing"/>
    <x v="39"/>
    <x v="2751"/>
    <d v="2014-06-17T16:17:22"/>
    <s v="FALSE"/>
    <n v="2"/>
    <n v="2"/>
    <n v="1"/>
    <x v="570"/>
    <n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n v="11.458333333333332"/>
    <n v="39.285714285714285"/>
    <s v="publishing"/>
    <x v="39"/>
    <x v="2752"/>
    <d v="2011-12-18T13:21:44"/>
    <s v="FALSE"/>
    <n v="2"/>
    <n v="2"/>
    <n v="1"/>
    <x v="104"/>
    <n v="55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n v="19"/>
    <n v="47.5"/>
    <s v="publishing"/>
    <x v="39"/>
    <x v="2753"/>
    <d v="2012-08-26T16:37:03"/>
    <s v="FALSE"/>
    <n v="2"/>
    <n v="2"/>
    <n v="1"/>
    <x v="18"/>
    <n v="38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n v="0"/>
    <n v="0"/>
    <s v="publishing"/>
    <x v="39"/>
    <x v="2754"/>
    <d v="2014-09-11T10:15:51"/>
    <s v="FALSE"/>
    <n v="2"/>
    <n v="2"/>
    <n v="1"/>
    <x v="3"/>
    <n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n v="52"/>
    <n v="17.333333333333332"/>
    <s v="publishing"/>
    <x v="39"/>
    <x v="2755"/>
    <d v="2015-04-08T13:58:47"/>
    <s v="FALSE"/>
    <n v="2"/>
    <n v="2"/>
    <n v="1.1299999999999999"/>
    <x v="51"/>
    <n v="293.7999999999999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n v="10.48"/>
    <n v="31.757575757575758"/>
    <s v="publishing"/>
    <x v="39"/>
    <x v="2756"/>
    <d v="2014-01-11T16:36:41"/>
    <s v="FALSE"/>
    <n v="2"/>
    <n v="2"/>
    <n v="1"/>
    <x v="3"/>
    <n v="1048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n v="0.66666666666666674"/>
    <n v="5"/>
    <s v="publishing"/>
    <x v="39"/>
    <x v="2757"/>
    <d v="2016-08-06T10:45:32"/>
    <s v="FALSE"/>
    <n v="2"/>
    <n v="2"/>
    <n v="1"/>
    <x v="61"/>
    <n v="1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n v="11.700000000000001"/>
    <n v="39"/>
    <s v="publishing"/>
    <x v="39"/>
    <x v="2758"/>
    <d v="2016-10-10T05:36:23"/>
    <s v="FALSE"/>
    <n v="2"/>
    <n v="2"/>
    <n v="0.72"/>
    <x v="549"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n v="10.5"/>
    <n v="52.5"/>
    <s v="publishing"/>
    <x v="39"/>
    <x v="2759"/>
    <d v="2016-07-16T03:47:46"/>
    <s v="FALSE"/>
    <n v="2"/>
    <n v="2"/>
    <n v="0.72"/>
    <x v="126"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n v="0"/>
    <n v="0"/>
    <s v="publishing"/>
    <x v="39"/>
    <x v="2760"/>
    <d v="2013-06-20T06:04:18"/>
    <s v="FALSE"/>
    <n v="2"/>
    <n v="2"/>
    <n v="1.28"/>
    <x v="194"/>
    <n v="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n v="0.72"/>
    <n v="9"/>
    <s v="publishing"/>
    <x v="39"/>
    <x v="2761"/>
    <d v="2013-01-02T20:31:33"/>
    <s v="FALSE"/>
    <n v="2"/>
    <n v="2"/>
    <n v="1"/>
    <x v="11"/>
    <n v="36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n v="0.76923076923076927"/>
    <n v="25"/>
    <s v="publishing"/>
    <x v="39"/>
    <x v="2762"/>
    <d v="2012-03-18T18:53:15"/>
    <s v="FALSE"/>
    <n v="2"/>
    <n v="2"/>
    <n v="1"/>
    <x v="68"/>
    <n v="2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n v="0.22842639593908631"/>
    <n v="30"/>
    <s v="publishing"/>
    <x v="39"/>
    <x v="2763"/>
    <d v="2013-05-24T08:54:44"/>
    <s v="FALSE"/>
    <n v="2"/>
    <n v="2"/>
    <n v="1"/>
    <x v="571"/>
    <n v="9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n v="1.125"/>
    <n v="11.25"/>
    <s v="publishing"/>
    <x v="39"/>
    <x v="2764"/>
    <d v="2012-05-30T14:00:00"/>
    <s v="FALSE"/>
    <n v="2"/>
    <n v="2"/>
    <n v="1"/>
    <x v="26"/>
    <n v="4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n v="0"/>
    <n v="0"/>
    <s v="publishing"/>
    <x v="39"/>
    <x v="2765"/>
    <d v="2012-10-28T08:53:48"/>
    <s v="FALSE"/>
    <n v="2"/>
    <n v="2"/>
    <n v="1"/>
    <x v="26"/>
    <n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n v="2"/>
    <n v="25"/>
    <s v="publishing"/>
    <x v="39"/>
    <x v="2766"/>
    <d v="2011-08-11T11:01:58"/>
    <s v="FALSE"/>
    <n v="2"/>
    <n v="2"/>
    <n v="1"/>
    <x v="11"/>
    <n v="10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n v="0.85000000000000009"/>
    <n v="11.333333333333334"/>
    <s v="publishing"/>
    <x v="39"/>
    <x v="2767"/>
    <d v="2015-08-16T18:00:50"/>
    <s v="FALSE"/>
    <n v="2"/>
    <n v="2"/>
    <n v="0.76"/>
    <x v="269"/>
    <n v="25.8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n v="14.314285714285715"/>
    <n v="29.470588235294116"/>
    <s v="publishing"/>
    <x v="39"/>
    <x v="2768"/>
    <d v="2012-03-29T08:45:23"/>
    <s v="FALSE"/>
    <n v="2"/>
    <n v="2"/>
    <n v="1"/>
    <x v="156"/>
    <n v="1002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n v="0.25"/>
    <n v="1"/>
    <s v="publishing"/>
    <x v="39"/>
    <x v="2769"/>
    <d v="2014-06-05T14:49:50"/>
    <s v="FALSE"/>
    <n v="2"/>
    <n v="2"/>
    <n v="1.28"/>
    <x v="572"/>
    <n v="2.56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n v="10.411249999999999"/>
    <n v="63.098484848484851"/>
    <s v="publishing"/>
    <x v="39"/>
    <x v="2770"/>
    <d v="2014-03-18T10:55:30"/>
    <s v="FALSE"/>
    <n v="2"/>
    <n v="2"/>
    <n v="1"/>
    <x v="44"/>
    <n v="2082.25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n v="0"/>
    <n v="0"/>
    <s v="publishing"/>
    <x v="39"/>
    <x v="2771"/>
    <d v="2013-02-01T12:00:00"/>
    <s v="FALSE"/>
    <n v="2"/>
    <n v="2"/>
    <n v="1"/>
    <x v="573"/>
    <n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n v="0"/>
    <n v="0"/>
    <s v="publishing"/>
    <x v="39"/>
    <x v="2772"/>
    <d v="2013-10-05T15:51:34"/>
    <s v="FALSE"/>
    <n v="2"/>
    <n v="2"/>
    <n v="1"/>
    <x v="6"/>
    <n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n v="0.18867924528301888"/>
    <n v="1"/>
    <s v="publishing"/>
    <x v="39"/>
    <x v="2773"/>
    <d v="2016-04-24T15:45:21"/>
    <s v="FALSE"/>
    <n v="2"/>
    <n v="2"/>
    <n v="0.76"/>
    <x v="574"/>
    <n v="0.7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n v="14.249999999999998"/>
    <n v="43.846153846153847"/>
    <s v="publishing"/>
    <x v="39"/>
    <x v="2774"/>
    <d v="2013-03-07T22:02:08"/>
    <s v="FALSE"/>
    <n v="2"/>
    <n v="2"/>
    <n v="1"/>
    <x v="26"/>
    <n v="5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n v="3"/>
    <n v="75"/>
    <s v="publishing"/>
    <x v="39"/>
    <x v="2775"/>
    <d v="2011-12-15T19:19:14"/>
    <s v="FALSE"/>
    <n v="2"/>
    <n v="2"/>
    <n v="1"/>
    <x v="11"/>
    <n v="15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n v="7.8809523809523814"/>
    <n v="45.972222222222221"/>
    <s v="publishing"/>
    <x v="39"/>
    <x v="2776"/>
    <d v="2015-06-12T02:07:56"/>
    <s v="FALSE"/>
    <n v="2"/>
    <n v="2"/>
    <n v="1"/>
    <x v="340"/>
    <n v="165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n v="0.33333333333333337"/>
    <n v="10"/>
    <s v="publishing"/>
    <x v="39"/>
    <x v="2777"/>
    <d v="2015-07-17T11:03:24"/>
    <s v="FALSE"/>
    <n v="2"/>
    <n v="2"/>
    <n v="1"/>
    <x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n v="25.545454545454543"/>
    <n v="93.666666666666671"/>
    <s v="publishing"/>
    <x v="39"/>
    <x v="2778"/>
    <d v="2014-08-25T18:28:26"/>
    <s v="FALSE"/>
    <n v="2"/>
    <n v="2"/>
    <n v="1"/>
    <x v="138"/>
    <n v="1405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n v="2.12"/>
    <n v="53"/>
    <s v="publishing"/>
    <x v="39"/>
    <x v="2779"/>
    <d v="2015-11-22T10:03:41"/>
    <s v="FALSE"/>
    <n v="2"/>
    <n v="2"/>
    <n v="1"/>
    <x v="34"/>
    <n v="5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n v="0"/>
    <n v="0"/>
    <s v="publishing"/>
    <x v="39"/>
    <x v="2780"/>
    <d v="2017-03-10T05:44:48"/>
    <s v="FALSE"/>
    <n v="2"/>
    <n v="2"/>
    <n v="1.1299999999999999"/>
    <x v="250"/>
    <n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n v="105.28"/>
    <n v="47"/>
    <s v="theater"/>
    <x v="6"/>
    <x v="2781"/>
    <d v="2015-02-12T02:00:00"/>
    <s v="FALSE"/>
    <n v="2"/>
    <n v="1"/>
    <n v="1"/>
    <x v="23"/>
    <n v="131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n v="120"/>
    <n v="66.666666666666671"/>
    <s v="theater"/>
    <x v="6"/>
    <x v="2782"/>
    <d v="2015-02-16T23:59:00"/>
    <s v="FALSE"/>
    <n v="2"/>
    <n v="1"/>
    <n v="1"/>
    <x v="31"/>
    <n v="12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n v="114.5"/>
    <n v="18.770491803278688"/>
    <s v="theater"/>
    <x v="6"/>
    <x v="2783"/>
    <d v="2015-04-23T07:50:46"/>
    <s v="FALSE"/>
    <n v="2"/>
    <n v="1"/>
    <n v="1.28"/>
    <x v="107"/>
    <n v="1465.600000000000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n v="119"/>
    <n v="66.111111111111114"/>
    <s v="theater"/>
    <x v="6"/>
    <x v="2784"/>
    <d v="2014-10-29T13:54:03"/>
    <s v="FALSE"/>
    <n v="2"/>
    <n v="1"/>
    <n v="1"/>
    <x v="32"/>
    <n v="714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n v="104.67999999999999"/>
    <n v="36.859154929577464"/>
    <s v="theater"/>
    <x v="6"/>
    <x v="2785"/>
    <d v="2016-08-05T16:00:00"/>
    <s v="FALSE"/>
    <n v="2"/>
    <n v="1"/>
    <n v="1"/>
    <x v="11"/>
    <n v="5234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n v="117.83999999999999"/>
    <n v="39.810810810810814"/>
    <s v="theater"/>
    <x v="6"/>
    <x v="2786"/>
    <d v="2014-07-09T08:39:40"/>
    <s v="FALSE"/>
    <n v="2"/>
    <n v="1"/>
    <n v="1.28"/>
    <x v="62"/>
    <n v="3770.88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n v="119.7"/>
    <n v="31.5"/>
    <s v="theater"/>
    <x v="6"/>
    <x v="2787"/>
    <d v="2014-07-17T23:45:52"/>
    <s v="FALSE"/>
    <n v="2"/>
    <n v="1"/>
    <n v="1"/>
    <x v="31"/>
    <n v="1197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n v="102.49999999999999"/>
    <n v="102.5"/>
    <s v="theater"/>
    <x v="6"/>
    <x v="2788"/>
    <d v="2016-07-29T11:50:43"/>
    <s v="FALSE"/>
    <n v="2"/>
    <n v="1"/>
    <n v="1"/>
    <x v="18"/>
    <n v="205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n v="101.16666666666667"/>
    <n v="126.45833333333333"/>
    <s v="theater"/>
    <x v="6"/>
    <x v="2789"/>
    <d v="2015-03-11T23:00:00"/>
    <s v="FALSE"/>
    <n v="2"/>
    <n v="1"/>
    <n v="1"/>
    <x v="10"/>
    <n v="303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n v="105.33333333333333"/>
    <n v="47.878787878787875"/>
    <s v="theater"/>
    <x v="6"/>
    <x v="2790"/>
    <d v="2015-02-11T17:31:43"/>
    <s v="FALSE"/>
    <n v="2"/>
    <n v="1"/>
    <n v="1"/>
    <x v="10"/>
    <n v="316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n v="102.49999999999999"/>
    <n v="73.214285714285708"/>
    <s v="theater"/>
    <x v="6"/>
    <x v="2791"/>
    <d v="2016-09-08T23:00:00"/>
    <s v="FALSE"/>
    <n v="2"/>
    <n v="1"/>
    <n v="1"/>
    <x v="18"/>
    <n v="205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n v="107.60000000000001"/>
    <n v="89.666666666666671"/>
    <s v="theater"/>
    <x v="6"/>
    <x v="2792"/>
    <d v="2015-08-12T00:32:39"/>
    <s v="FALSE"/>
    <n v="2"/>
    <n v="1"/>
    <n v="1"/>
    <x v="18"/>
    <n v="215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n v="110.5675"/>
    <n v="151.4623287671233"/>
    <s v="theater"/>
    <x v="6"/>
    <x v="2793"/>
    <d v="2015-07-21T05:03:25"/>
    <s v="FALSE"/>
    <n v="2"/>
    <n v="1"/>
    <n v="0.72"/>
    <x v="474"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n v="150"/>
    <n v="25"/>
    <s v="theater"/>
    <x v="6"/>
    <x v="2794"/>
    <d v="2016-03-03T14:00:00"/>
    <s v="FALSE"/>
    <n v="2"/>
    <n v="1"/>
    <n v="1.28"/>
    <x v="575"/>
    <n v="9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n v="104.28571428571429"/>
    <n v="36.5"/>
    <s v="theater"/>
    <x v="6"/>
    <x v="2795"/>
    <d v="2014-06-06T18:00:00"/>
    <s v="FALSE"/>
    <n v="2"/>
    <n v="1"/>
    <n v="1"/>
    <x v="266"/>
    <n v="73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n v="115.5"/>
    <n v="44"/>
    <s v="theater"/>
    <x v="6"/>
    <x v="2796"/>
    <d v="2014-07-05T07:40:28"/>
    <s v="FALSE"/>
    <n v="2"/>
    <n v="1"/>
    <n v="1.28"/>
    <x v="572"/>
    <n v="1182.7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n v="102.64512500000001"/>
    <n v="87.357553191489373"/>
    <s v="theater"/>
    <x v="6"/>
    <x v="2797"/>
    <d v="2014-07-08T17:34:00"/>
    <s v="FALSE"/>
    <n v="2"/>
    <n v="1"/>
    <n v="1.28"/>
    <x v="42"/>
    <n v="10510.8608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n v="101.4"/>
    <n v="36.474820143884891"/>
    <s v="theater"/>
    <x v="6"/>
    <x v="2798"/>
    <d v="2015-07-31T11:00:00"/>
    <s v="FALSE"/>
    <n v="2"/>
    <n v="1"/>
    <n v="1.28"/>
    <x v="194"/>
    <n v="6489.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n v="116.6348"/>
    <n v="44.859538461538463"/>
    <s v="theater"/>
    <x v="6"/>
    <x v="2799"/>
    <d v="2016-06-17T11:00:00"/>
    <s v="FALSE"/>
    <n v="2"/>
    <n v="1"/>
    <n v="1.28"/>
    <x v="194"/>
    <n v="7464.62719999999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n v="133"/>
    <n v="42.903225806451616"/>
    <s v="theater"/>
    <x v="6"/>
    <x v="2800"/>
    <d v="2015-01-04T08:16:06"/>
    <s v="FALSE"/>
    <n v="2"/>
    <n v="1"/>
    <n v="1.28"/>
    <x v="107"/>
    <n v="1702.4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n v="133.20000000000002"/>
    <n v="51.230769230769234"/>
    <s v="theater"/>
    <x v="6"/>
    <x v="2801"/>
    <d v="2014-10-10T06:00:00"/>
    <s v="FALSE"/>
    <n v="2"/>
    <n v="1"/>
    <n v="0.72"/>
    <x v="576"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n v="101.83333333333333"/>
    <n v="33.944444444444443"/>
    <s v="theater"/>
    <x v="6"/>
    <x v="2802"/>
    <d v="2015-08-06T10:31:47"/>
    <s v="FALSE"/>
    <n v="2"/>
    <n v="1"/>
    <n v="1.28"/>
    <x v="25"/>
    <n v="3910.4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n v="127.95"/>
    <n v="90.744680851063833"/>
    <s v="theater"/>
    <x v="6"/>
    <x v="2803"/>
    <d v="2015-07-15T19:00:00"/>
    <s v="FALSE"/>
    <n v="2"/>
    <n v="1"/>
    <n v="1"/>
    <x v="3"/>
    <n v="12795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n v="114.99999999999999"/>
    <n v="50"/>
    <s v="theater"/>
    <x v="6"/>
    <x v="2804"/>
    <d v="2014-09-29T05:53:10"/>
    <s v="FALSE"/>
    <n v="2"/>
    <n v="1"/>
    <n v="1.28"/>
    <x v="107"/>
    <n v="1472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n v="110.00000000000001"/>
    <n v="24.444444444444443"/>
    <s v="theater"/>
    <x v="6"/>
    <x v="2805"/>
    <d v="2015-08-22T07:07:53"/>
    <s v="FALSE"/>
    <n v="2"/>
    <n v="1"/>
    <n v="1.28"/>
    <x v="173"/>
    <n v="563.2000000000000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n v="112.1"/>
    <n v="44.25"/>
    <s v="theater"/>
    <x v="6"/>
    <x v="2806"/>
    <d v="2015-08-05T06:00:00"/>
    <s v="FALSE"/>
    <n v="2"/>
    <n v="1"/>
    <n v="1.28"/>
    <x v="25"/>
    <n v="4304.6400000000003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n v="126"/>
    <n v="67.741935483870961"/>
    <s v="theater"/>
    <x v="6"/>
    <x v="2807"/>
    <d v="2015-06-29T15:57:18"/>
    <s v="FALSE"/>
    <n v="2"/>
    <n v="1"/>
    <n v="1"/>
    <x v="11"/>
    <n v="630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n v="100.24444444444444"/>
    <n v="65.376811594202906"/>
    <s v="theater"/>
    <x v="6"/>
    <x v="2808"/>
    <d v="2015-08-22T15:18:55"/>
    <s v="FALSE"/>
    <n v="2"/>
    <n v="1"/>
    <n v="1"/>
    <x v="67"/>
    <n v="451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n v="102.4"/>
    <n v="121.9047619047619"/>
    <s v="theater"/>
    <x v="6"/>
    <x v="2809"/>
    <d v="2016-03-30T09:39:00"/>
    <s v="FALSE"/>
    <n v="2"/>
    <n v="1"/>
    <n v="1"/>
    <x v="34"/>
    <n v="256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n v="108.2"/>
    <n v="47.456140350877192"/>
    <s v="theater"/>
    <x v="6"/>
    <x v="2810"/>
    <d v="2014-05-31T22:59:00"/>
    <s v="FALSE"/>
    <n v="2"/>
    <n v="1"/>
    <n v="1"/>
    <x v="34"/>
    <n v="2705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n v="100.27"/>
    <n v="92.842592592592595"/>
    <s v="theater"/>
    <x v="6"/>
    <x v="2811"/>
    <d v="2015-02-23T06:55:03"/>
    <s v="FALSE"/>
    <n v="2"/>
    <n v="1"/>
    <n v="1.28"/>
    <x v="168"/>
    <n v="12834.5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n v="113.3"/>
    <n v="68.253012048192772"/>
    <s v="theater"/>
    <x v="6"/>
    <x v="2812"/>
    <d v="2015-04-05T23:00:00"/>
    <s v="FALSE"/>
    <n v="2"/>
    <n v="1"/>
    <n v="0.76"/>
    <x v="59"/>
    <n v="4305.399999999999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n v="127.57571428571428"/>
    <n v="37.209583333333335"/>
    <s v="theater"/>
    <x v="6"/>
    <x v="2813"/>
    <d v="2016-12-14T12:49:21"/>
    <s v="FALSE"/>
    <n v="2"/>
    <n v="1"/>
    <n v="1"/>
    <x v="91"/>
    <n v="3572.1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n v="107.73333333333332"/>
    <n v="25.25"/>
    <s v="theater"/>
    <x v="6"/>
    <x v="2814"/>
    <d v="2015-05-09T04:35:15"/>
    <s v="FALSE"/>
    <n v="2"/>
    <n v="1"/>
    <n v="1.28"/>
    <x v="16"/>
    <n v="2068.48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n v="242"/>
    <n v="43.214285714285715"/>
    <s v="theater"/>
    <x v="6"/>
    <x v="2815"/>
    <d v="2016-08-07T13:38:29"/>
    <s v="FALSE"/>
    <n v="2"/>
    <n v="1"/>
    <n v="0.76"/>
    <x v="577"/>
    <n v="459.8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n v="141.56666666666666"/>
    <n v="25.130177514792898"/>
    <s v="theater"/>
    <x v="6"/>
    <x v="2816"/>
    <d v="2015-08-02T11:00:00"/>
    <s v="FALSE"/>
    <n v="2"/>
    <n v="1"/>
    <n v="1.28"/>
    <x v="25"/>
    <n v="5436.1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n v="130"/>
    <n v="23.636363636363637"/>
    <s v="theater"/>
    <x v="6"/>
    <x v="2817"/>
    <d v="2015-02-28T10:14:22"/>
    <s v="FALSE"/>
    <n v="2"/>
    <n v="1"/>
    <n v="1.28"/>
    <x v="39"/>
    <n v="998.4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n v="106.03"/>
    <n v="103.95098039215686"/>
    <s v="theater"/>
    <x v="6"/>
    <x v="2818"/>
    <d v="2015-09-23T09:21:26"/>
    <s v="FALSE"/>
    <n v="2"/>
    <n v="1"/>
    <n v="1"/>
    <x v="3"/>
    <n v="10603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n v="104.80000000000001"/>
    <n v="50.384615384615387"/>
    <s v="theater"/>
    <x v="6"/>
    <x v="2819"/>
    <d v="2015-06-14T07:36:49"/>
    <s v="FALSE"/>
    <n v="2"/>
    <n v="1"/>
    <n v="1.28"/>
    <x v="194"/>
    <n v="6707.2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n v="136"/>
    <n v="13.6"/>
    <s v="theater"/>
    <x v="6"/>
    <x v="2820"/>
    <d v="2016-02-25T19:00:00"/>
    <s v="FALSE"/>
    <n v="2"/>
    <n v="1"/>
    <n v="1.28"/>
    <x v="57"/>
    <n v="348.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n v="100"/>
    <n v="28.571428571428573"/>
    <s v="theater"/>
    <x v="6"/>
    <x v="2821"/>
    <d v="2014-09-23T17:08:55"/>
    <s v="FALSE"/>
    <n v="2"/>
    <n v="1"/>
    <n v="1.28"/>
    <x v="107"/>
    <n v="128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n v="100"/>
    <n v="63.829787234042556"/>
    <s v="theater"/>
    <x v="6"/>
    <x v="2822"/>
    <d v="2015-03-27T10:24:52"/>
    <s v="FALSE"/>
    <n v="2"/>
    <n v="1"/>
    <n v="1"/>
    <x v="32"/>
    <n v="600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n v="124"/>
    <n v="8.8571428571428577"/>
    <s v="theater"/>
    <x v="6"/>
    <x v="2823"/>
    <d v="2015-03-31T17:59:00"/>
    <s v="FALSE"/>
    <n v="2"/>
    <n v="1"/>
    <n v="1.28"/>
    <x v="339"/>
    <n v="158.72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n v="116.92307692307693"/>
    <n v="50.666666666666664"/>
    <s v="theater"/>
    <x v="6"/>
    <x v="2824"/>
    <d v="2015-06-12T20:43:00"/>
    <s v="FALSE"/>
    <n v="2"/>
    <n v="1"/>
    <n v="1"/>
    <x v="109"/>
    <n v="76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n v="103.33333333333334"/>
    <n v="60.784313725490193"/>
    <s v="theater"/>
    <x v="6"/>
    <x v="2825"/>
    <d v="2015-12-04T14:01:26"/>
    <s v="FALSE"/>
    <n v="2"/>
    <n v="1"/>
    <n v="1.28"/>
    <x v="25"/>
    <n v="3968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n v="107.74999999999999"/>
    <n v="113.42105263157895"/>
    <s v="theater"/>
    <x v="6"/>
    <x v="2826"/>
    <d v="2015-07-10T02:00:00"/>
    <s v="FALSE"/>
    <n v="2"/>
    <n v="1"/>
    <n v="1"/>
    <x v="18"/>
    <n v="215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n v="120.24999999999999"/>
    <n v="104.56521739130434"/>
    <s v="theater"/>
    <x v="6"/>
    <x v="2827"/>
    <d v="2016-06-03T11:30:00"/>
    <s v="FALSE"/>
    <n v="2"/>
    <n v="1"/>
    <n v="1"/>
    <x v="18"/>
    <n v="240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n v="100.37894736842105"/>
    <n v="98.30927835051547"/>
    <s v="theater"/>
    <x v="6"/>
    <x v="2828"/>
    <d v="2015-10-02T18:00:00"/>
    <s v="FALSE"/>
    <n v="2"/>
    <n v="1"/>
    <n v="1.28"/>
    <x v="578"/>
    <n v="12206.0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n v="106.52"/>
    <n v="35.039473684210527"/>
    <s v="theater"/>
    <x v="6"/>
    <x v="2829"/>
    <d v="2016-06-02T05:25:18"/>
    <s v="FALSE"/>
    <n v="2"/>
    <n v="1"/>
    <n v="1.28"/>
    <x v="62"/>
    <n v="3408.64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n v="100"/>
    <n v="272.72727272727275"/>
    <s v="theater"/>
    <x v="6"/>
    <x v="2830"/>
    <d v="2014-05-11T22:59:00"/>
    <s v="FALSE"/>
    <n v="2"/>
    <n v="1"/>
    <n v="1"/>
    <x v="10"/>
    <n v="30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n v="110.66666666666667"/>
    <n v="63.846153846153847"/>
    <s v="theater"/>
    <x v="6"/>
    <x v="2831"/>
    <d v="2015-07-16T14:47:50"/>
    <s v="FALSE"/>
    <n v="2"/>
    <n v="1"/>
    <n v="1"/>
    <x v="10"/>
    <n v="332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n v="114.71959999999999"/>
    <n v="30.189368421052631"/>
    <s v="theater"/>
    <x v="6"/>
    <x v="2832"/>
    <d v="2014-11-23T17:00:00"/>
    <s v="FALSE"/>
    <n v="2"/>
    <n v="1"/>
    <n v="1.28"/>
    <x v="62"/>
    <n v="3671.0272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n v="108.25925925925925"/>
    <n v="83.51428571428572"/>
    <s v="theater"/>
    <x v="6"/>
    <x v="2833"/>
    <d v="2015-10-10T21:00:00"/>
    <s v="FALSE"/>
    <n v="2"/>
    <n v="1"/>
    <n v="1"/>
    <x v="338"/>
    <n v="292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n v="170"/>
    <n v="64.761904761904759"/>
    <s v="theater"/>
    <x v="6"/>
    <x v="2834"/>
    <d v="2015-01-30T18:02:10"/>
    <s v="FALSE"/>
    <n v="2"/>
    <n v="1"/>
    <n v="1.28"/>
    <x v="572"/>
    <n v="1740.8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n v="187.09899999999999"/>
    <n v="20.118172043010752"/>
    <s v="theater"/>
    <x v="6"/>
    <x v="2835"/>
    <d v="2015-12-04T19:00:00"/>
    <s v="FALSE"/>
    <n v="2"/>
    <n v="1"/>
    <n v="1.28"/>
    <x v="107"/>
    <n v="2394.867200000000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n v="107.77777777777777"/>
    <n v="44.090909090909093"/>
    <s v="theater"/>
    <x v="6"/>
    <x v="2836"/>
    <d v="2017-02-17T23:59:00"/>
    <s v="FALSE"/>
    <n v="2"/>
    <n v="1"/>
    <n v="1"/>
    <x v="66"/>
    <n v="48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n v="100"/>
    <n v="40.476190476190474"/>
    <s v="theater"/>
    <x v="6"/>
    <x v="2837"/>
    <d v="2015-12-09T17:48:04"/>
    <s v="FALSE"/>
    <n v="2"/>
    <n v="1"/>
    <n v="0.76"/>
    <x v="579"/>
    <n v="64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n v="120.24999999999999"/>
    <n v="44.537037037037038"/>
    <s v="theater"/>
    <x v="6"/>
    <x v="2838"/>
    <d v="2014-08-13T17:00:00"/>
    <s v="FALSE"/>
    <n v="2"/>
    <n v="1"/>
    <n v="1"/>
    <x v="18"/>
    <n v="2405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n v="111.42857142857143"/>
    <n v="125.80645161290323"/>
    <s v="theater"/>
    <x v="6"/>
    <x v="2839"/>
    <d v="2014-08-24T23:59:00"/>
    <s v="FALSE"/>
    <n v="2"/>
    <n v="1"/>
    <n v="1"/>
    <x v="8"/>
    <n v="39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n v="104"/>
    <n v="19.696969696969695"/>
    <s v="theater"/>
    <x v="6"/>
    <x v="2840"/>
    <d v="2015-03-18T12:00:00"/>
    <s v="FALSE"/>
    <n v="2"/>
    <n v="1"/>
    <n v="1.28"/>
    <x v="62"/>
    <n v="3328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n v="1"/>
    <n v="10"/>
    <s v="theater"/>
    <x v="6"/>
    <x v="2841"/>
    <d v="2015-12-13T13:44:57"/>
    <s v="FALSE"/>
    <n v="2"/>
    <n v="2"/>
    <n v="1.28"/>
    <x v="107"/>
    <n v="12.8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n v="0"/>
    <n v="0"/>
    <s v="theater"/>
    <x v="6"/>
    <x v="2842"/>
    <d v="2014-06-21T06:00:00"/>
    <s v="FALSE"/>
    <n v="2"/>
    <n v="2"/>
    <n v="1.28"/>
    <x v="16"/>
    <n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n v="0"/>
    <n v="0"/>
    <s v="theater"/>
    <x v="6"/>
    <x v="2843"/>
    <d v="2016-06-12T23:00:00"/>
    <s v="FALSE"/>
    <n v="2"/>
    <n v="2"/>
    <n v="1"/>
    <x v="46"/>
    <n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n v="5.4545454545454541"/>
    <n v="30"/>
    <s v="theater"/>
    <x v="6"/>
    <x v="2844"/>
    <d v="2017-01-04T08:06:20"/>
    <s v="FALSE"/>
    <n v="2"/>
    <n v="2"/>
    <n v="1.1299999999999999"/>
    <x v="580"/>
    <n v="33.9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n v="31.546666666666667"/>
    <n v="60.666666666666664"/>
    <s v="theater"/>
    <x v="6"/>
    <x v="2845"/>
    <d v="2015-06-07T19:23:53"/>
    <s v="FALSE"/>
    <n v="2"/>
    <n v="2"/>
    <n v="1"/>
    <x v="63"/>
    <n v="236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n v="0"/>
    <n v="0"/>
    <s v="theater"/>
    <x v="6"/>
    <x v="2846"/>
    <d v="2015-05-29T11:36:34"/>
    <s v="FALSE"/>
    <n v="2"/>
    <n v="2"/>
    <n v="1"/>
    <x v="6"/>
    <n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n v="0"/>
    <n v="0"/>
    <s v="theater"/>
    <x v="6"/>
    <x v="2847"/>
    <d v="2016-05-23T14:21:05"/>
    <s v="FALSE"/>
    <n v="2"/>
    <n v="2"/>
    <n v="1"/>
    <x v="18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n v="0.2"/>
    <n v="23.333333333333332"/>
    <s v="theater"/>
    <x v="6"/>
    <x v="2848"/>
    <d v="2015-05-29T10:34:19"/>
    <s v="FALSE"/>
    <n v="2"/>
    <n v="2"/>
    <n v="1"/>
    <x v="21"/>
    <n v="7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n v="1"/>
    <n v="5"/>
    <s v="theater"/>
    <x v="6"/>
    <x v="2849"/>
    <d v="2016-04-23T05:16:40"/>
    <s v="FALSE"/>
    <n v="2"/>
    <n v="2"/>
    <n v="1.28"/>
    <x v="2"/>
    <n v="6.4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n v="3.8875000000000002"/>
    <n v="23.923076923076923"/>
    <s v="theater"/>
    <x v="6"/>
    <x v="2850"/>
    <d v="2014-09-05T19:10:11"/>
    <s v="FALSE"/>
    <n v="2"/>
    <n v="2"/>
    <n v="1"/>
    <x v="6"/>
    <n v="3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n v="0"/>
    <n v="0"/>
    <s v="theater"/>
    <x v="6"/>
    <x v="2851"/>
    <d v="2016-01-29T18:17:00"/>
    <s v="FALSE"/>
    <n v="2"/>
    <n v="2"/>
    <n v="1.1299999999999999"/>
    <x v="581"/>
    <n v="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n v="1.9"/>
    <n v="15.833333333333334"/>
    <s v="theater"/>
    <x v="6"/>
    <x v="2852"/>
    <d v="2014-06-20T20:05:03"/>
    <s v="FALSE"/>
    <n v="2"/>
    <n v="2"/>
    <n v="1"/>
    <x v="11"/>
    <n v="95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n v="0"/>
    <n v="0"/>
    <s v="theater"/>
    <x v="6"/>
    <x v="2853"/>
    <d v="2014-09-13T23:34:57"/>
    <s v="FALSE"/>
    <n v="2"/>
    <n v="2"/>
    <n v="0.76"/>
    <x v="582"/>
    <n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n v="41.699999999999996"/>
    <n v="29.785714285714285"/>
    <s v="theater"/>
    <x v="6"/>
    <x v="2854"/>
    <d v="2015-05-07T12:11:59"/>
    <s v="FALSE"/>
    <n v="2"/>
    <n v="2"/>
    <n v="1.28"/>
    <x v="107"/>
    <n v="533.7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n v="50"/>
    <n v="60"/>
    <s v="theater"/>
    <x v="6"/>
    <x v="2855"/>
    <d v="2016-01-29T18:34:00"/>
    <s v="FALSE"/>
    <n v="2"/>
    <n v="2"/>
    <n v="1"/>
    <x v="22"/>
    <n v="3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n v="4.8666666666666663"/>
    <n v="24.333333333333332"/>
    <s v="theater"/>
    <x v="6"/>
    <x v="2856"/>
    <d v="2015-08-08T16:34:00"/>
    <s v="FALSE"/>
    <n v="2"/>
    <n v="2"/>
    <n v="1"/>
    <x v="10"/>
    <n v="14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n v="19.736842105263158"/>
    <n v="500"/>
    <s v="theater"/>
    <x v="6"/>
    <x v="2857"/>
    <d v="2017-02-20T13:00:00"/>
    <s v="FALSE"/>
    <n v="2"/>
    <n v="2"/>
    <n v="4.9000000000000002E-2"/>
    <x v="583"/>
    <n v="367.5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n v="0"/>
    <n v="0"/>
    <s v="theater"/>
    <x v="6"/>
    <x v="2858"/>
    <d v="2014-12-05T06:28:00"/>
    <s v="FALSE"/>
    <n v="2"/>
    <n v="2"/>
    <n v="1.1299999999999999"/>
    <x v="327"/>
    <n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n v="1.7500000000000002"/>
    <n v="35"/>
    <s v="theater"/>
    <x v="6"/>
    <x v="2859"/>
    <d v="2015-10-16T03:41:44"/>
    <s v="FALSE"/>
    <n v="2"/>
    <n v="2"/>
    <n v="0.72"/>
    <x v="549"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n v="6.65"/>
    <n v="29.555555555555557"/>
    <s v="theater"/>
    <x v="6"/>
    <x v="2860"/>
    <d v="2016-06-19T14:12:56"/>
    <s v="FALSE"/>
    <n v="2"/>
    <n v="2"/>
    <n v="1"/>
    <x v="26"/>
    <n v="26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n v="32"/>
    <n v="26.666666666666668"/>
    <s v="theater"/>
    <x v="6"/>
    <x v="2861"/>
    <d v="2015-09-24T09:10:48"/>
    <s v="FALSE"/>
    <n v="2"/>
    <n v="2"/>
    <n v="0.72"/>
    <x v="584"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n v="0.43307086614173229"/>
    <n v="18.333333333333332"/>
    <s v="theater"/>
    <x v="6"/>
    <x v="2862"/>
    <d v="2014-06-24T13:57:09"/>
    <s v="FALSE"/>
    <n v="2"/>
    <n v="2"/>
    <n v="1"/>
    <x v="111"/>
    <n v="55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n v="0.04"/>
    <n v="20"/>
    <s v="theater"/>
    <x v="6"/>
    <x v="2863"/>
    <d v="2014-09-09T11:12:03"/>
    <s v="FALSE"/>
    <n v="2"/>
    <n v="2"/>
    <n v="1"/>
    <x v="83"/>
    <n v="2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n v="1.6"/>
    <n v="13.333333333333334"/>
    <s v="theater"/>
    <x v="6"/>
    <x v="2864"/>
    <d v="2015-07-17T08:18:00"/>
    <s v="FALSE"/>
    <n v="2"/>
    <n v="2"/>
    <n v="1.28"/>
    <x v="62"/>
    <n v="51.2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n v="0"/>
    <n v="0"/>
    <s v="theater"/>
    <x v="6"/>
    <x v="2865"/>
    <d v="2015-01-05T21:44:19"/>
    <s v="FALSE"/>
    <n v="2"/>
    <n v="2"/>
    <n v="1"/>
    <x v="585"/>
    <n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n v="0.89999999999999991"/>
    <n v="22.5"/>
    <s v="theater"/>
    <x v="6"/>
    <x v="2866"/>
    <d v="2016-10-14T17:00:00"/>
    <s v="FALSE"/>
    <n v="2"/>
    <n v="2"/>
    <n v="1"/>
    <x v="11"/>
    <n v="45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n v="20.16"/>
    <n v="50.4"/>
    <s v="theater"/>
    <x v="6"/>
    <x v="2867"/>
    <d v="2016-07-03T23:00:00"/>
    <s v="FALSE"/>
    <n v="2"/>
    <n v="2"/>
    <n v="1"/>
    <x v="34"/>
    <n v="50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n v="42.011733333333332"/>
    <n v="105.02933333333334"/>
    <s v="theater"/>
    <x v="6"/>
    <x v="2868"/>
    <d v="2016-10-05T14:50:54"/>
    <s v="FALSE"/>
    <n v="2"/>
    <n v="2"/>
    <n v="1"/>
    <x v="43"/>
    <n v="6301.7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n v="0.88500000000000001"/>
    <n v="35.4"/>
    <s v="theater"/>
    <x v="6"/>
    <x v="2869"/>
    <d v="2016-07-19T09:14:41"/>
    <s v="FALSE"/>
    <n v="2"/>
    <n v="2"/>
    <n v="1"/>
    <x v="44"/>
    <n v="177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n v="15"/>
    <n v="83.333333333333329"/>
    <s v="theater"/>
    <x v="6"/>
    <x v="2870"/>
    <d v="2014-05-16T23:32:45"/>
    <s v="FALSE"/>
    <n v="2"/>
    <n v="2"/>
    <n v="1"/>
    <x v="11"/>
    <n v="75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n v="4.67"/>
    <n v="35.92307692307692"/>
    <s v="theater"/>
    <x v="6"/>
    <x v="2871"/>
    <d v="2014-12-21T12:43:33"/>
    <s v="FALSE"/>
    <n v="2"/>
    <n v="2"/>
    <n v="1"/>
    <x v="3"/>
    <n v="4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n v="0"/>
    <n v="0"/>
    <s v="theater"/>
    <x v="6"/>
    <x v="2872"/>
    <d v="2015-06-19T21:47:18"/>
    <s v="FALSE"/>
    <n v="2"/>
    <n v="2"/>
    <n v="1"/>
    <x v="10"/>
    <n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n v="38.119999999999997"/>
    <n v="119.125"/>
    <s v="theater"/>
    <x v="6"/>
    <x v="2873"/>
    <d v="2015-01-28T14:37:11"/>
    <s v="FALSE"/>
    <n v="2"/>
    <n v="2"/>
    <n v="1"/>
    <x v="34"/>
    <n v="95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n v="5.42"/>
    <n v="90.333333333333329"/>
    <s v="theater"/>
    <x v="6"/>
    <x v="2874"/>
    <d v="2017-01-17T15:16:26"/>
    <s v="FALSE"/>
    <n v="2"/>
    <n v="2"/>
    <n v="1"/>
    <x v="11"/>
    <n v="27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n v="3.4999999999999996E-2"/>
    <n v="2.3333333333333335"/>
    <s v="theater"/>
    <x v="6"/>
    <x v="2875"/>
    <d v="2016-05-04T22:04:53"/>
    <s v="FALSE"/>
    <n v="2"/>
    <n v="2"/>
    <n v="1"/>
    <x v="44"/>
    <n v="7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n v="0"/>
    <n v="0"/>
    <s v="theater"/>
    <x v="6"/>
    <x v="2876"/>
    <d v="2015-07-16T12:51:19"/>
    <s v="FALSE"/>
    <n v="2"/>
    <n v="2"/>
    <n v="1"/>
    <x v="78"/>
    <n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n v="10.833333333333334"/>
    <n v="108.33333333333333"/>
    <s v="theater"/>
    <x v="6"/>
    <x v="2877"/>
    <d v="2016-11-30T12:00:00"/>
    <s v="FALSE"/>
    <n v="2"/>
    <n v="2"/>
    <n v="1"/>
    <x v="32"/>
    <n v="65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n v="2.1"/>
    <n v="15.75"/>
    <s v="theater"/>
    <x v="6"/>
    <x v="2878"/>
    <d v="2015-07-03T09:46:35"/>
    <s v="FALSE"/>
    <n v="2"/>
    <n v="2"/>
    <n v="1.28"/>
    <x v="25"/>
    <n v="80.6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n v="0.2589285714285714"/>
    <n v="29"/>
    <s v="theater"/>
    <x v="6"/>
    <x v="2879"/>
    <d v="2016-01-20T12:24:21"/>
    <s v="FALSE"/>
    <n v="2"/>
    <n v="2"/>
    <n v="1"/>
    <x v="442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n v="23.333333333333332"/>
    <n v="96.551724137931032"/>
    <s v="theater"/>
    <x v="6"/>
    <x v="2880"/>
    <d v="2015-08-20T12:05:00"/>
    <s v="FALSE"/>
    <n v="2"/>
    <n v="2"/>
    <n v="1"/>
    <x v="15"/>
    <n v="28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n v="0"/>
    <n v="0"/>
    <s v="theater"/>
    <x v="6"/>
    <x v="2881"/>
    <d v="2014-12-03T10:20:36"/>
    <s v="FALSE"/>
    <n v="2"/>
    <n v="2"/>
    <n v="1"/>
    <x v="138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n v="33.6"/>
    <n v="63"/>
    <s v="theater"/>
    <x v="6"/>
    <x v="2882"/>
    <d v="2016-05-01T09:18:38"/>
    <s v="FALSE"/>
    <n v="2"/>
    <n v="2"/>
    <n v="1"/>
    <x v="56"/>
    <n v="25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n v="19.079999999999998"/>
    <n v="381.6"/>
    <s v="theater"/>
    <x v="6"/>
    <x v="2883"/>
    <d v="2016-02-05T23:59:00"/>
    <s v="FALSE"/>
    <n v="2"/>
    <n v="2"/>
    <n v="1"/>
    <x v="3"/>
    <n v="1908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n v="0.41111111111111115"/>
    <n v="46.25"/>
    <s v="theater"/>
    <x v="6"/>
    <x v="2884"/>
    <d v="2014-12-05T12:27:15"/>
    <s v="FALSE"/>
    <n v="2"/>
    <n v="2"/>
    <n v="1"/>
    <x v="139"/>
    <n v="18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n v="32.5"/>
    <n v="26"/>
    <s v="theater"/>
    <x v="6"/>
    <x v="2885"/>
    <d v="2015-03-13T19:50:01"/>
    <s v="FALSE"/>
    <n v="2"/>
    <n v="2"/>
    <n v="1"/>
    <x v="53"/>
    <n v="13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n v="5"/>
    <n v="10"/>
    <s v="theater"/>
    <x v="6"/>
    <x v="2886"/>
    <d v="2015-09-18T22:59:00"/>
    <s v="FALSE"/>
    <n v="2"/>
    <n v="2"/>
    <n v="1"/>
    <x v="119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n v="0.16666666666666669"/>
    <n v="5"/>
    <s v="theater"/>
    <x v="6"/>
    <x v="2887"/>
    <d v="2015-01-11T05:15:24"/>
    <s v="FALSE"/>
    <n v="2"/>
    <n v="2"/>
    <n v="1"/>
    <x v="10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n v="0"/>
    <n v="0"/>
    <s v="theater"/>
    <x v="6"/>
    <x v="2888"/>
    <d v="2014-10-17T23:59:00"/>
    <s v="FALSE"/>
    <n v="2"/>
    <n v="2"/>
    <n v="1"/>
    <x v="12"/>
    <n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n v="38.066666666666663"/>
    <n v="81.571428571428569"/>
    <s v="theater"/>
    <x v="6"/>
    <x v="2889"/>
    <d v="2014-08-29T15:43:05"/>
    <s v="FALSE"/>
    <n v="2"/>
    <n v="2"/>
    <n v="1"/>
    <x v="10"/>
    <n v="1142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n v="1.05"/>
    <n v="7"/>
    <s v="theater"/>
    <x v="6"/>
    <x v="2890"/>
    <d v="2014-08-08T22:00:00"/>
    <s v="FALSE"/>
    <n v="2"/>
    <n v="2"/>
    <n v="1"/>
    <x v="18"/>
    <n v="2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n v="2.73"/>
    <n v="27.3"/>
    <s v="theater"/>
    <x v="6"/>
    <x v="2891"/>
    <d v="2016-04-15T15:12:08"/>
    <s v="FALSE"/>
    <n v="2"/>
    <n v="2"/>
    <n v="1"/>
    <x v="3"/>
    <n v="27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n v="9.0909090909090917"/>
    <n v="29.411764705882351"/>
    <s v="theater"/>
    <x v="6"/>
    <x v="2892"/>
    <d v="2014-08-25T16:00:00"/>
    <s v="FALSE"/>
    <n v="2"/>
    <n v="2"/>
    <n v="1"/>
    <x v="138"/>
    <n v="5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n v="0.5"/>
    <n v="12.5"/>
    <s v="theater"/>
    <x v="6"/>
    <x v="2893"/>
    <d v="2015-01-08T21:00:00"/>
    <s v="FALSE"/>
    <n v="2"/>
    <n v="2"/>
    <n v="1"/>
    <x v="11"/>
    <n v="2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n v="0"/>
    <n v="0"/>
    <s v="theater"/>
    <x v="6"/>
    <x v="2894"/>
    <d v="2015-04-03T17:40:15"/>
    <s v="FALSE"/>
    <n v="2"/>
    <n v="2"/>
    <n v="1"/>
    <x v="83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n v="4.5999999999999996"/>
    <n v="5.75"/>
    <s v="theater"/>
    <x v="6"/>
    <x v="2895"/>
    <d v="2014-06-22T16:00:00"/>
    <s v="FALSE"/>
    <n v="2"/>
    <n v="2"/>
    <n v="1"/>
    <x v="9"/>
    <n v="2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n v="20.833333333333336"/>
    <n v="52.083333333333336"/>
    <s v="theater"/>
    <x v="6"/>
    <x v="2896"/>
    <d v="2016-12-12T01:00:00"/>
    <s v="FALSE"/>
    <n v="2"/>
    <n v="2"/>
    <n v="1"/>
    <x v="10"/>
    <n v="6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n v="4.583333333333333"/>
    <n v="183.33333333333334"/>
    <s v="theater"/>
    <x v="6"/>
    <x v="2897"/>
    <d v="2015-10-11T10:29:05"/>
    <s v="FALSE"/>
    <n v="2"/>
    <n v="2"/>
    <n v="1"/>
    <x v="15"/>
    <n v="55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n v="4.2133333333333338"/>
    <n v="26.333333333333332"/>
    <s v="theater"/>
    <x v="6"/>
    <x v="2898"/>
    <d v="2015-10-31T10:57:33"/>
    <s v="FALSE"/>
    <n v="2"/>
    <n v="2"/>
    <n v="1"/>
    <x v="63"/>
    <n v="31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n v="0"/>
    <n v="0"/>
    <s v="theater"/>
    <x v="6"/>
    <x v="2899"/>
    <d v="2016-07-23T20:52:38"/>
    <s v="FALSE"/>
    <n v="2"/>
    <n v="2"/>
    <n v="1"/>
    <x v="3"/>
    <n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n v="61.909090909090914"/>
    <n v="486.42857142857144"/>
    <s v="theater"/>
    <x v="6"/>
    <x v="2900"/>
    <d v="2014-08-09T00:37:12"/>
    <s v="FALSE"/>
    <n v="2"/>
    <n v="2"/>
    <n v="1"/>
    <x v="138"/>
    <n v="3405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n v="0.8"/>
    <n v="3"/>
    <s v="theater"/>
    <x v="6"/>
    <x v="2901"/>
    <d v="2015-02-07T16:42:19"/>
    <s v="FALSE"/>
    <n v="2"/>
    <n v="2"/>
    <n v="1"/>
    <x v="56"/>
    <n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n v="1.6666666666666666E-2"/>
    <n v="25"/>
    <s v="theater"/>
    <x v="6"/>
    <x v="2902"/>
    <d v="2015-08-24T05:33:16"/>
    <s v="FALSE"/>
    <n v="2"/>
    <n v="2"/>
    <n v="1"/>
    <x v="78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n v="0.77999999999999992"/>
    <n v="9.75"/>
    <s v="theater"/>
    <x v="6"/>
    <x v="2903"/>
    <d v="2015-09-08T23:00:18"/>
    <s v="FALSE"/>
    <n v="2"/>
    <n v="2"/>
    <n v="1"/>
    <x v="11"/>
    <n v="3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n v="5"/>
    <n v="18.75"/>
    <s v="theater"/>
    <x v="6"/>
    <x v="2904"/>
    <d v="2014-11-09T07:00:00"/>
    <s v="FALSE"/>
    <n v="2"/>
    <n v="2"/>
    <n v="1.28"/>
    <x v="16"/>
    <n v="9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n v="17.771428571428572"/>
    <n v="36.588235294117645"/>
    <s v="theater"/>
    <x v="6"/>
    <x v="2905"/>
    <d v="2016-09-06T20:21:53"/>
    <s v="FALSE"/>
    <n v="2"/>
    <n v="2"/>
    <n v="1"/>
    <x v="8"/>
    <n v="62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n v="9.4166666666666661"/>
    <n v="80.714285714285708"/>
    <s v="theater"/>
    <x v="6"/>
    <x v="2906"/>
    <d v="2015-07-31T20:00:00"/>
    <s v="FALSE"/>
    <n v="2"/>
    <n v="2"/>
    <n v="1"/>
    <x v="32"/>
    <n v="565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n v="0.08"/>
    <n v="1"/>
    <s v="theater"/>
    <x v="6"/>
    <x v="2907"/>
    <d v="2016-05-14T16:03:57"/>
    <s v="FALSE"/>
    <n v="2"/>
    <n v="2"/>
    <n v="1"/>
    <x v="34"/>
    <n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n v="2.75"/>
    <n v="52.8"/>
    <s v="theater"/>
    <x v="6"/>
    <x v="2908"/>
    <d v="2016-06-08T12:33:39"/>
    <s v="FALSE"/>
    <n v="2"/>
    <n v="2"/>
    <n v="1"/>
    <x v="205"/>
    <n v="26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n v="1.1111111111111112E-2"/>
    <n v="20"/>
    <s v="theater"/>
    <x v="6"/>
    <x v="2909"/>
    <d v="2014-11-25T14:46:00"/>
    <s v="FALSE"/>
    <n v="2"/>
    <n v="2"/>
    <n v="1"/>
    <x v="85"/>
    <n v="2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n v="3.3333333333333335E-3"/>
    <n v="1"/>
    <s v="theater"/>
    <x v="6"/>
    <x v="2910"/>
    <d v="2015-06-12T15:11:27"/>
    <s v="FALSE"/>
    <n v="2"/>
    <n v="2"/>
    <n v="1.28"/>
    <x v="176"/>
    <n v="1.28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n v="36.5"/>
    <n v="46.928571428571431"/>
    <s v="theater"/>
    <x v="6"/>
    <x v="2911"/>
    <d v="2015-06-27T13:27:06"/>
    <s v="FALSE"/>
    <n v="2"/>
    <n v="2"/>
    <n v="1"/>
    <x v="48"/>
    <n v="65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n v="14.058171745152354"/>
    <n v="78.07692307692308"/>
    <s v="theater"/>
    <x v="6"/>
    <x v="2912"/>
    <d v="2016-01-14T22:09:34"/>
    <s v="FALSE"/>
    <n v="2"/>
    <n v="2"/>
    <n v="1"/>
    <x v="586"/>
    <n v="20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n v="0.02"/>
    <n v="1"/>
    <s v="theater"/>
    <x v="6"/>
    <x v="2913"/>
    <d v="2014-09-06T17:08:59"/>
    <s v="FALSE"/>
    <n v="2"/>
    <n v="2"/>
    <n v="1"/>
    <x v="3"/>
    <n v="2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n v="4.0000000000000001E-3"/>
    <n v="1"/>
    <s v="theater"/>
    <x v="6"/>
    <x v="2914"/>
    <d v="2015-03-14T15:46:34"/>
    <s v="FALSE"/>
    <n v="2"/>
    <n v="2"/>
    <n v="1.28"/>
    <x v="35"/>
    <n v="1.28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n v="61.1"/>
    <n v="203.66666666666666"/>
    <s v="theater"/>
    <x v="6"/>
    <x v="2915"/>
    <d v="2016-03-16T03:33:10"/>
    <s v="FALSE"/>
    <n v="2"/>
    <n v="2"/>
    <n v="1.28"/>
    <x v="107"/>
    <n v="782.08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n v="7.8378378378378386"/>
    <n v="20.714285714285715"/>
    <s v="theater"/>
    <x v="6"/>
    <x v="2916"/>
    <d v="2014-05-19T06:26:29"/>
    <s v="FALSE"/>
    <n v="2"/>
    <n v="2"/>
    <n v="1.28"/>
    <x v="587"/>
    <n v="185.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n v="21.85"/>
    <n v="48.555555555555557"/>
    <s v="theater"/>
    <x v="6"/>
    <x v="2917"/>
    <d v="2015-09-16T00:37:27"/>
    <s v="FALSE"/>
    <n v="2"/>
    <n v="2"/>
    <n v="1"/>
    <x v="18"/>
    <n v="43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n v="27.24"/>
    <n v="68.099999999999994"/>
    <s v="theater"/>
    <x v="6"/>
    <x v="2918"/>
    <d v="2015-10-29T10:06:47"/>
    <s v="FALSE"/>
    <n v="2"/>
    <n v="2"/>
    <n v="1"/>
    <x v="11"/>
    <n v="1362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n v="8.5"/>
    <n v="8.5"/>
    <s v="theater"/>
    <x v="6"/>
    <x v="2919"/>
    <d v="2014-08-05T09:52:09"/>
    <s v="FALSE"/>
    <n v="2"/>
    <n v="2"/>
    <n v="1"/>
    <x v="22"/>
    <n v="5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n v="26.840000000000003"/>
    <n v="51.615384615384613"/>
    <s v="theater"/>
    <x v="6"/>
    <x v="2920"/>
    <d v="2015-03-25T13:01:10"/>
    <s v="FALSE"/>
    <n v="2"/>
    <n v="2"/>
    <n v="0.76"/>
    <x v="214"/>
    <n v="509.9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n v="129"/>
    <n v="43"/>
    <s v="theater"/>
    <x v="40"/>
    <x v="2921"/>
    <d v="2014-09-25T16:16:44"/>
    <s v="FALSE"/>
    <n v="2"/>
    <n v="1"/>
    <n v="1"/>
    <x v="428"/>
    <n v="129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n v="100"/>
    <n v="83.333333333333329"/>
    <s v="theater"/>
    <x v="40"/>
    <x v="2922"/>
    <d v="2015-05-18T15:58:47"/>
    <s v="FALSE"/>
    <n v="2"/>
    <n v="1"/>
    <n v="1.28"/>
    <x v="2"/>
    <n v="6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n v="100"/>
    <n v="30"/>
    <s v="theater"/>
    <x v="40"/>
    <x v="2923"/>
    <d v="2015-01-23T22:00:00"/>
    <s v="FALSE"/>
    <n v="2"/>
    <n v="1"/>
    <n v="1"/>
    <x v="52"/>
    <n v="3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n v="103.2"/>
    <n v="175.51020408163265"/>
    <s v="theater"/>
    <x v="40"/>
    <x v="2924"/>
    <d v="2015-05-08T22:59:00"/>
    <s v="FALSE"/>
    <n v="2"/>
    <n v="1"/>
    <n v="1"/>
    <x v="73"/>
    <n v="258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n v="102.44597777777777"/>
    <n v="231.66175879396985"/>
    <s v="theater"/>
    <x v="40"/>
    <x v="2925"/>
    <d v="2014-09-11T09:01:08"/>
    <s v="FALSE"/>
    <n v="2"/>
    <n v="1"/>
    <n v="1"/>
    <x v="139"/>
    <n v="46100.69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n v="125"/>
    <n v="75"/>
    <s v="theater"/>
    <x v="40"/>
    <x v="2926"/>
    <d v="2015-02-23T13:22:59"/>
    <s v="FALSE"/>
    <n v="2"/>
    <n v="1"/>
    <n v="1"/>
    <x v="10"/>
    <n v="375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n v="130.83333333333334"/>
    <n v="112.14285714285714"/>
    <s v="theater"/>
    <x v="40"/>
    <x v="2927"/>
    <d v="2014-07-15T00:00:00"/>
    <s v="FALSE"/>
    <n v="2"/>
    <n v="1"/>
    <n v="1"/>
    <x v="48"/>
    <n v="2355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n v="100"/>
    <n v="41.666666666666664"/>
    <s v="theater"/>
    <x v="40"/>
    <x v="2928"/>
    <d v="2016-03-04T18:57:26"/>
    <s v="FALSE"/>
    <n v="2"/>
    <n v="1"/>
    <n v="1"/>
    <x v="31"/>
    <n v="100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n v="102.06937499999999"/>
    <n v="255.17343750000001"/>
    <s v="theater"/>
    <x v="40"/>
    <x v="2929"/>
    <d v="2014-05-25T08:32:38"/>
    <s v="FALSE"/>
    <n v="2"/>
    <n v="1"/>
    <n v="1"/>
    <x v="6"/>
    <n v="8165.5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n v="100.92000000000002"/>
    <n v="162.7741935483871"/>
    <s v="theater"/>
    <x v="40"/>
    <x v="2930"/>
    <d v="2015-05-07T09:01:04"/>
    <s v="FALSE"/>
    <n v="2"/>
    <n v="1"/>
    <n v="1.28"/>
    <x v="168"/>
    <n v="12917.7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n v="106"/>
    <n v="88.333333333333329"/>
    <s v="theater"/>
    <x v="40"/>
    <x v="2931"/>
    <d v="2014-09-15T01:08:00"/>
    <s v="FALSE"/>
    <n v="2"/>
    <n v="1"/>
    <n v="0.76"/>
    <x v="588"/>
    <n v="604.2000000000000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n v="105.0967741935484"/>
    <n v="85.736842105263165"/>
    <s v="theater"/>
    <x v="40"/>
    <x v="2932"/>
    <d v="2015-02-21T06:00:00"/>
    <s v="FALSE"/>
    <n v="2"/>
    <n v="1"/>
    <n v="0.72"/>
    <x v="589"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n v="102.76"/>
    <n v="47.574074074074076"/>
    <s v="theater"/>
    <x v="40"/>
    <x v="2933"/>
    <d v="2016-06-04T17:57:33"/>
    <s v="FALSE"/>
    <n v="2"/>
    <n v="1"/>
    <n v="1"/>
    <x v="34"/>
    <n v="256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n v="108"/>
    <n v="72.972972972972968"/>
    <s v="theater"/>
    <x v="40"/>
    <x v="2934"/>
    <d v="2014-06-15T10:16:04"/>
    <s v="FALSE"/>
    <n v="2"/>
    <n v="1"/>
    <n v="0.76"/>
    <x v="214"/>
    <n v="2052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n v="100.88571428571429"/>
    <n v="90.538461538461533"/>
    <s v="theater"/>
    <x v="40"/>
    <x v="2935"/>
    <d v="2016-08-29T12:00:00"/>
    <s v="FALSE"/>
    <n v="2"/>
    <n v="1"/>
    <n v="1"/>
    <x v="8"/>
    <n v="35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n v="128"/>
    <n v="37.647058823529413"/>
    <s v="theater"/>
    <x v="40"/>
    <x v="2936"/>
    <d v="2014-10-12T23:59:00"/>
    <s v="FALSE"/>
    <n v="2"/>
    <n v="1"/>
    <n v="1"/>
    <x v="31"/>
    <n v="128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n v="133.33333333333331"/>
    <n v="36.363636363636367"/>
    <s v="theater"/>
    <x v="40"/>
    <x v="2937"/>
    <d v="2014-07-13T05:58:33"/>
    <s v="FALSE"/>
    <n v="2"/>
    <n v="1"/>
    <n v="1.28"/>
    <x v="16"/>
    <n v="256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n v="101.375"/>
    <n v="126.71875"/>
    <s v="theater"/>
    <x v="40"/>
    <x v="2938"/>
    <d v="2015-01-30T11:53:34"/>
    <s v="FALSE"/>
    <n v="2"/>
    <n v="1"/>
    <n v="1"/>
    <x v="26"/>
    <n v="405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n v="102.875"/>
    <n v="329.2"/>
    <s v="theater"/>
    <x v="40"/>
    <x v="2939"/>
    <d v="2014-08-27T20:00:00"/>
    <s v="FALSE"/>
    <n v="2"/>
    <n v="1"/>
    <n v="1"/>
    <x v="6"/>
    <n v="823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n v="107.24000000000001"/>
    <n v="81.242424242424249"/>
    <s v="theater"/>
    <x v="40"/>
    <x v="2940"/>
    <d v="2015-01-18T13:33:38"/>
    <s v="FALSE"/>
    <n v="2"/>
    <n v="1"/>
    <n v="1"/>
    <x v="34"/>
    <n v="268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n v="4.0000000000000001E-3"/>
    <n v="1"/>
    <s v="theater"/>
    <x v="38"/>
    <x v="2941"/>
    <d v="2015-03-01T18:02:35"/>
    <s v="FALSE"/>
    <n v="2"/>
    <n v="2"/>
    <n v="1"/>
    <x v="73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n v="20.424999999999997"/>
    <n v="202.22772277227722"/>
    <s v="theater"/>
    <x v="38"/>
    <x v="2942"/>
    <d v="2015-12-16T15:18:00"/>
    <s v="FALSE"/>
    <n v="2"/>
    <n v="2"/>
    <n v="0.76"/>
    <x v="590"/>
    <n v="31046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n v="0"/>
    <n v="0"/>
    <s v="theater"/>
    <x v="38"/>
    <x v="2943"/>
    <d v="2015-04-12T22:06:20"/>
    <s v="FALSE"/>
    <n v="2"/>
    <n v="2"/>
    <n v="1"/>
    <x v="10"/>
    <n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n v="1"/>
    <n v="100"/>
    <s v="theater"/>
    <x v="38"/>
    <x v="2944"/>
    <d v="2015-06-07T16:56:38"/>
    <s v="FALSE"/>
    <n v="2"/>
    <n v="2"/>
    <n v="1"/>
    <x v="3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n v="0"/>
    <n v="0"/>
    <s v="theater"/>
    <x v="38"/>
    <x v="2945"/>
    <d v="2015-05-23T22:21:00"/>
    <s v="FALSE"/>
    <n v="2"/>
    <n v="2"/>
    <n v="1"/>
    <x v="83"/>
    <n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n v="0.1"/>
    <n v="1"/>
    <s v="theater"/>
    <x v="38"/>
    <x v="2946"/>
    <d v="2016-08-15T07:44:52"/>
    <s v="FALSE"/>
    <n v="2"/>
    <n v="2"/>
    <n v="1.28"/>
    <x v="38"/>
    <n v="2.5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n v="4.2880000000000003"/>
    <n v="82.461538461538467"/>
    <s v="theater"/>
    <x v="38"/>
    <x v="2947"/>
    <d v="2016-11-24T12:11:00"/>
    <s v="FALSE"/>
    <n v="2"/>
    <n v="2"/>
    <n v="1"/>
    <x v="73"/>
    <n v="107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n v="4.8000000000000004E-3"/>
    <n v="2.6666666666666665"/>
    <s v="theater"/>
    <x v="38"/>
    <x v="2948"/>
    <d v="2015-06-02T10:34:53"/>
    <s v="FALSE"/>
    <n v="2"/>
    <n v="2"/>
    <n v="1"/>
    <x v="90"/>
    <n v="2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n v="2.5"/>
    <n v="12.5"/>
    <s v="theater"/>
    <x v="38"/>
    <x v="2949"/>
    <d v="2015-11-19T15:45:17"/>
    <s v="FALSE"/>
    <n v="2"/>
    <n v="2"/>
    <n v="1"/>
    <x v="31"/>
    <n v="2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n v="0"/>
    <n v="0"/>
    <s v="theater"/>
    <x v="38"/>
    <x v="2950"/>
    <d v="2016-01-23T03:45:52"/>
    <s v="FALSE"/>
    <n v="2"/>
    <n v="2"/>
    <n v="1"/>
    <x v="591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n v="2.1919999999999997"/>
    <n v="18.896551724137932"/>
    <s v="theater"/>
    <x v="38"/>
    <x v="2951"/>
    <d v="2014-10-05T14:16:13"/>
    <s v="FALSE"/>
    <n v="2"/>
    <n v="3"/>
    <n v="1"/>
    <x v="83"/>
    <n v="109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n v="8.0250000000000004"/>
    <n v="200.625"/>
    <s v="theater"/>
    <x v="38"/>
    <x v="2952"/>
    <d v="2016-10-16T23:00:00"/>
    <s v="FALSE"/>
    <n v="2"/>
    <n v="3"/>
    <n v="1"/>
    <x v="44"/>
    <n v="1605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n v="0.15125"/>
    <n v="201.66666666666666"/>
    <s v="theater"/>
    <x v="38"/>
    <x v="2953"/>
    <d v="2015-10-08T14:00:21"/>
    <s v="FALSE"/>
    <n v="2"/>
    <n v="3"/>
    <n v="1"/>
    <x v="466"/>
    <n v="60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n v="0"/>
    <n v="0"/>
    <s v="theater"/>
    <x v="38"/>
    <x v="2954"/>
    <d v="2017-03-16T08:00:03"/>
    <s v="FALSE"/>
    <n v="2"/>
    <n v="3"/>
    <n v="1"/>
    <x v="43"/>
    <n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n v="59.583333333333336"/>
    <n v="65"/>
    <s v="theater"/>
    <x v="38"/>
    <x v="2955"/>
    <d v="2015-06-16T12:47:29"/>
    <s v="FALSE"/>
    <n v="2"/>
    <n v="3"/>
    <n v="1"/>
    <x v="46"/>
    <n v="7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n v="16.734177215189874"/>
    <n v="66.099999999999994"/>
    <s v="theater"/>
    <x v="38"/>
    <x v="2956"/>
    <d v="2016-05-04T18:00:50"/>
    <s v="FALSE"/>
    <n v="2"/>
    <n v="3"/>
    <n v="1"/>
    <x v="592"/>
    <n v="13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n v="1.8666666666666669"/>
    <n v="93.333333333333329"/>
    <s v="theater"/>
    <x v="38"/>
    <x v="2957"/>
    <d v="2015-03-27T18:16:12"/>
    <s v="FALSE"/>
    <n v="2"/>
    <n v="3"/>
    <n v="1"/>
    <x v="43"/>
    <n v="28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n v="0"/>
    <n v="0"/>
    <s v="theater"/>
    <x v="38"/>
    <x v="2958"/>
    <d v="2016-05-08T12:41:57"/>
    <s v="FALSE"/>
    <n v="2"/>
    <n v="3"/>
    <n v="1"/>
    <x v="75"/>
    <n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n v="0"/>
    <n v="0"/>
    <s v="theater"/>
    <x v="38"/>
    <x v="2959"/>
    <d v="2016-06-06T19:12:05"/>
    <s v="FALSE"/>
    <n v="2"/>
    <n v="3"/>
    <n v="1.28"/>
    <x v="168"/>
    <n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n v="0"/>
    <n v="0"/>
    <s v="theater"/>
    <x v="38"/>
    <x v="2960"/>
    <d v="2014-09-11T13:10:23"/>
    <s v="FALSE"/>
    <n v="2"/>
    <n v="3"/>
    <n v="1"/>
    <x v="593"/>
    <n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n v="109.62"/>
    <n v="50.75"/>
    <s v="theater"/>
    <x v="6"/>
    <x v="2961"/>
    <d v="2015-03-25T23:00:00"/>
    <s v="FALSE"/>
    <n v="2"/>
    <n v="1"/>
    <n v="1"/>
    <x v="11"/>
    <n v="548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n v="121.8"/>
    <n v="60.9"/>
    <s v="theater"/>
    <x v="6"/>
    <x v="2962"/>
    <d v="2015-03-01T01:59:00"/>
    <s v="FALSE"/>
    <n v="2"/>
    <n v="1"/>
    <n v="1"/>
    <x v="31"/>
    <n v="121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n v="106.85"/>
    <n v="109.03061224489795"/>
    <s v="theater"/>
    <x v="6"/>
    <x v="2963"/>
    <d v="2015-07-02T06:17:04"/>
    <s v="FALSE"/>
    <n v="2"/>
    <n v="1"/>
    <n v="1"/>
    <x v="3"/>
    <n v="1068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n v="100.71379999999999"/>
    <n v="25.692295918367346"/>
    <s v="theater"/>
    <x v="6"/>
    <x v="2964"/>
    <d v="2014-08-06T16:32:00"/>
    <s v="FALSE"/>
    <n v="2"/>
    <n v="1"/>
    <n v="1"/>
    <x v="11"/>
    <n v="5035.689999999999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n v="109.00000000000001"/>
    <n v="41.92307692307692"/>
    <s v="theater"/>
    <x v="6"/>
    <x v="2965"/>
    <d v="2015-07-07T12:30:33"/>
    <s v="FALSE"/>
    <n v="2"/>
    <n v="1"/>
    <n v="1"/>
    <x v="61"/>
    <n v="163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n v="113.63000000000001"/>
    <n v="88.7734375"/>
    <s v="theater"/>
    <x v="6"/>
    <x v="2966"/>
    <d v="2015-09-16T12:43:32"/>
    <s v="FALSE"/>
    <n v="2"/>
    <n v="1"/>
    <n v="1"/>
    <x v="3"/>
    <n v="11363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n v="113.92"/>
    <n v="80.225352112676063"/>
    <s v="theater"/>
    <x v="6"/>
    <x v="2967"/>
    <d v="2015-03-08T22:44:52"/>
    <s v="FALSE"/>
    <n v="2"/>
    <n v="1"/>
    <n v="1"/>
    <x v="11"/>
    <n v="569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n v="106"/>
    <n v="78.936170212765958"/>
    <s v="theater"/>
    <x v="6"/>
    <x v="2968"/>
    <d v="2016-08-16T22:59:00"/>
    <s v="FALSE"/>
    <n v="2"/>
    <n v="1"/>
    <n v="1"/>
    <x v="8"/>
    <n v="371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n v="162.5"/>
    <n v="95.588235294117652"/>
    <s v="theater"/>
    <x v="6"/>
    <x v="2969"/>
    <d v="2015-05-03T17:51:00"/>
    <s v="FALSE"/>
    <n v="2"/>
    <n v="1"/>
    <n v="0.76"/>
    <x v="167"/>
    <n v="123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n v="106"/>
    <n v="69.890109890109883"/>
    <s v="theater"/>
    <x v="6"/>
    <x v="2970"/>
    <d v="2014-07-18T11:04:11"/>
    <s v="FALSE"/>
    <n v="2"/>
    <n v="1"/>
    <n v="1"/>
    <x v="32"/>
    <n v="636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n v="100.15624999999999"/>
    <n v="74.534883720930239"/>
    <s v="theater"/>
    <x v="6"/>
    <x v="2971"/>
    <d v="2014-08-31T10:47:58"/>
    <s v="FALSE"/>
    <n v="2"/>
    <n v="1"/>
    <n v="1"/>
    <x v="62"/>
    <n v="3205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n v="105.35000000000001"/>
    <n v="123.94117647058823"/>
    <s v="theater"/>
    <x v="6"/>
    <x v="2972"/>
    <d v="2016-12-04T20:00:00"/>
    <s v="FALSE"/>
    <n v="2"/>
    <n v="1"/>
    <n v="1"/>
    <x v="18"/>
    <n v="210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n v="174.8"/>
    <n v="264.84848484848487"/>
    <s v="theater"/>
    <x v="6"/>
    <x v="2973"/>
    <d v="2015-12-31T23:00:00"/>
    <s v="FALSE"/>
    <n v="2"/>
    <n v="1"/>
    <n v="1"/>
    <x v="11"/>
    <n v="87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n v="102"/>
    <n v="58.620689655172413"/>
    <s v="theater"/>
    <x v="6"/>
    <x v="2974"/>
    <d v="2014-09-25T20:35:00"/>
    <s v="FALSE"/>
    <n v="2"/>
    <n v="1"/>
    <n v="1"/>
    <x v="11"/>
    <n v="51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n v="100.125"/>
    <n v="70.884955752212392"/>
    <s v="theater"/>
    <x v="6"/>
    <x v="2975"/>
    <d v="2014-11-26T22:00:00"/>
    <s v="FALSE"/>
    <n v="2"/>
    <n v="1"/>
    <n v="1"/>
    <x v="6"/>
    <n v="801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n v="171.42857142857142"/>
    <n v="8.5714285714285712"/>
    <s v="theater"/>
    <x v="6"/>
    <x v="2976"/>
    <d v="2016-03-13T07:00:00"/>
    <s v="FALSE"/>
    <n v="2"/>
    <n v="1"/>
    <n v="1.28"/>
    <x v="594"/>
    <n v="153.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n v="113.56666666666666"/>
    <n v="113.56666666666666"/>
    <s v="theater"/>
    <x v="6"/>
    <x v="2977"/>
    <d v="2015-03-22T21:14:00"/>
    <s v="FALSE"/>
    <n v="2"/>
    <n v="1"/>
    <n v="1"/>
    <x v="10"/>
    <n v="340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n v="129.46666666666667"/>
    <n v="60.6875"/>
    <s v="theater"/>
    <x v="6"/>
    <x v="2978"/>
    <d v="2014-10-20T00:59:00"/>
    <s v="FALSE"/>
    <n v="2"/>
    <n v="1"/>
    <n v="1"/>
    <x v="56"/>
    <n v="97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n v="101.4"/>
    <n v="110.21739130434783"/>
    <s v="theater"/>
    <x v="6"/>
    <x v="2979"/>
    <d v="2015-01-06T01:00:00"/>
    <s v="FALSE"/>
    <n v="2"/>
    <n v="1"/>
    <n v="1"/>
    <x v="11"/>
    <n v="507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n v="109.16666666666666"/>
    <n v="136.45833333333334"/>
    <s v="theater"/>
    <x v="6"/>
    <x v="2980"/>
    <d v="2015-08-23T21:00:00"/>
    <s v="FALSE"/>
    <n v="2"/>
    <n v="1"/>
    <n v="1"/>
    <x v="10"/>
    <n v="327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n v="128.92500000000001"/>
    <n v="53.164948453608247"/>
    <s v="theater"/>
    <x v="38"/>
    <x v="2981"/>
    <d v="2015-09-23T08:25:56"/>
    <s v="TRUE"/>
    <n v="1"/>
    <n v="1"/>
    <n v="1.1299999999999999"/>
    <x v="292"/>
    <n v="5827.4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n v="102.06"/>
    <n v="86.491525423728817"/>
    <s v="theater"/>
    <x v="38"/>
    <x v="2982"/>
    <d v="2016-02-11T11:29:03"/>
    <s v="TRUE"/>
    <n v="1"/>
    <n v="1"/>
    <n v="1.28"/>
    <x v="194"/>
    <n v="6531.84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n v="146.53957758620692"/>
    <n v="155.23827397260274"/>
    <s v="theater"/>
    <x v="38"/>
    <x v="2983"/>
    <d v="2014-11-11T11:10:36"/>
    <s v="TRUE"/>
    <n v="1"/>
    <n v="1"/>
    <n v="1"/>
    <x v="595"/>
    <n v="169985.9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n v="100.352"/>
    <n v="115.08256880733946"/>
    <s v="theater"/>
    <x v="38"/>
    <x v="2984"/>
    <d v="2016-08-24T01:41:21"/>
    <s v="TRUE"/>
    <n v="1"/>
    <n v="1"/>
    <n v="1"/>
    <x v="73"/>
    <n v="2508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n v="121.64999999999999"/>
    <n v="109.5945945945946"/>
    <s v="theater"/>
    <x v="38"/>
    <x v="2985"/>
    <d v="2016-10-30T23:00:00"/>
    <s v="FALSE"/>
    <n v="2"/>
    <n v="1"/>
    <n v="0.68"/>
    <x v="523"/>
    <n v="8272.2000000000007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n v="105.5"/>
    <n v="45.214285714285715"/>
    <s v="theater"/>
    <x v="38"/>
    <x v="2986"/>
    <d v="2016-05-01T06:00:06"/>
    <s v="FALSE"/>
    <n v="2"/>
    <n v="1"/>
    <n v="1.28"/>
    <x v="596"/>
    <n v="3240.9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n v="110.4008"/>
    <n v="104.15169811320754"/>
    <s v="theater"/>
    <x v="38"/>
    <x v="2987"/>
    <d v="2016-10-12T19:00:00"/>
    <s v="FALSE"/>
    <n v="2"/>
    <n v="1"/>
    <n v="1"/>
    <x v="73"/>
    <n v="27600.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n v="100"/>
    <n v="35.714285714285715"/>
    <s v="theater"/>
    <x v="38"/>
    <x v="2988"/>
    <d v="2016-06-20T03:41:21"/>
    <s v="FALSE"/>
    <n v="2"/>
    <n v="1"/>
    <n v="1.28"/>
    <x v="107"/>
    <n v="1280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n v="176.535"/>
    <n v="96.997252747252745"/>
    <s v="theater"/>
    <x v="38"/>
    <x v="2989"/>
    <d v="2015-12-20T23:59:00"/>
    <s v="FALSE"/>
    <n v="2"/>
    <n v="1"/>
    <n v="1"/>
    <x v="44"/>
    <n v="35307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n v="100"/>
    <n v="370.37037037037038"/>
    <s v="theater"/>
    <x v="38"/>
    <x v="2990"/>
    <d v="2016-01-07T08:47:00"/>
    <s v="FALSE"/>
    <n v="2"/>
    <n v="1"/>
    <n v="1"/>
    <x v="3"/>
    <n v="100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n v="103.29411764705883"/>
    <n v="94.408602150537632"/>
    <s v="theater"/>
    <x v="38"/>
    <x v="2991"/>
    <d v="2017-01-27T15:05:30"/>
    <s v="FALSE"/>
    <n v="2"/>
    <n v="1"/>
    <n v="1"/>
    <x v="0"/>
    <n v="878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n v="104.5"/>
    <n v="48.984375"/>
    <s v="theater"/>
    <x v="38"/>
    <x v="2992"/>
    <d v="2016-10-09T13:25:10"/>
    <s v="FALSE"/>
    <n v="2"/>
    <n v="1"/>
    <n v="1"/>
    <x v="10"/>
    <n v="3135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n v="100.29999999999998"/>
    <n v="45.590909090909093"/>
    <s v="theater"/>
    <x v="38"/>
    <x v="2993"/>
    <d v="2016-02-20T15:07:47"/>
    <s v="FALSE"/>
    <n v="2"/>
    <n v="1"/>
    <n v="1"/>
    <x v="31"/>
    <n v="100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n v="457.74666666666673"/>
    <n v="23.275254237288134"/>
    <s v="theater"/>
    <x v="38"/>
    <x v="2994"/>
    <d v="2014-10-03T06:29:32"/>
    <s v="FALSE"/>
    <n v="2"/>
    <n v="1"/>
    <n v="1.28"/>
    <x v="159"/>
    <n v="1757.74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n v="104.96000000000001"/>
    <n v="63.2289156626506"/>
    <s v="theater"/>
    <x v="38"/>
    <x v="2995"/>
    <d v="2017-01-19T10:57:51"/>
    <s v="FALSE"/>
    <n v="2"/>
    <n v="1"/>
    <n v="1"/>
    <x v="43"/>
    <n v="15744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n v="171.94285714285715"/>
    <n v="153.5204081632653"/>
    <s v="theater"/>
    <x v="38"/>
    <x v="2996"/>
    <d v="2015-05-26T16:54:00"/>
    <s v="FALSE"/>
    <n v="2"/>
    <n v="1"/>
    <n v="1"/>
    <x v="21"/>
    <n v="6018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n v="103.73000000000002"/>
    <n v="90.2"/>
    <s v="theater"/>
    <x v="38"/>
    <x v="2997"/>
    <d v="2017-02-26T23:59:00"/>
    <s v="FALSE"/>
    <n v="2"/>
    <n v="1"/>
    <n v="1"/>
    <x v="3"/>
    <n v="1037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n v="103.029"/>
    <n v="118.97113163972287"/>
    <s v="theater"/>
    <x v="38"/>
    <x v="2998"/>
    <d v="2014-06-15T23:25:00"/>
    <s v="FALSE"/>
    <n v="2"/>
    <n v="1"/>
    <n v="1"/>
    <x v="83"/>
    <n v="51514.5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n v="118.88888888888889"/>
    <n v="80.25"/>
    <s v="theater"/>
    <x v="38"/>
    <x v="2999"/>
    <d v="2017-02-28T21:00:00"/>
    <s v="FALSE"/>
    <n v="2"/>
    <n v="1"/>
    <n v="1"/>
    <x v="597"/>
    <n v="160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n v="100"/>
    <n v="62.5"/>
    <s v="theater"/>
    <x v="38"/>
    <x v="3000"/>
    <d v="2017-01-31T13:00:00"/>
    <s v="FALSE"/>
    <n v="2"/>
    <n v="1"/>
    <n v="1"/>
    <x v="9"/>
    <n v="5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n v="318.69988910451895"/>
    <n v="131.37719999999999"/>
    <s v="theater"/>
    <x v="38"/>
    <x v="3001"/>
    <d v="2016-07-13T16:29:42"/>
    <s v="FALSE"/>
    <n v="2"/>
    <n v="1"/>
    <n v="1"/>
    <x v="598"/>
    <n v="22991.0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n v="108.50614285714286"/>
    <n v="73.032980769230775"/>
    <s v="theater"/>
    <x v="38"/>
    <x v="3002"/>
    <d v="2012-12-26T15:04:12"/>
    <s v="FALSE"/>
    <n v="2"/>
    <n v="1"/>
    <n v="1"/>
    <x v="156"/>
    <n v="7595.43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n v="101.16666666666667"/>
    <n v="178.52941176470588"/>
    <s v="theater"/>
    <x v="38"/>
    <x v="3003"/>
    <d v="2016-03-01T00:59:00"/>
    <s v="FALSE"/>
    <n v="2"/>
    <n v="1"/>
    <n v="1"/>
    <x v="10"/>
    <n v="3035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n v="112.815"/>
    <n v="162.90974729241879"/>
    <s v="theater"/>
    <x v="38"/>
    <x v="3004"/>
    <d v="2014-11-15T17:08:44"/>
    <s v="FALSE"/>
    <n v="2"/>
    <n v="1"/>
    <n v="1"/>
    <x v="141"/>
    <n v="45126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n v="120.49622641509434"/>
    <n v="108.24237288135593"/>
    <s v="theater"/>
    <x v="38"/>
    <x v="3005"/>
    <d v="2014-10-06T11:11:45"/>
    <s v="FALSE"/>
    <n v="2"/>
    <n v="1"/>
    <n v="1"/>
    <x v="599"/>
    <n v="12772.6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n v="107.74999999999999"/>
    <n v="88.865979381443296"/>
    <s v="theater"/>
    <x v="38"/>
    <x v="3006"/>
    <d v="2014-12-14T13:09:51"/>
    <s v="FALSE"/>
    <n v="2"/>
    <n v="1"/>
    <n v="0.76"/>
    <x v="447"/>
    <n v="6551.2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n v="180"/>
    <n v="54"/>
    <s v="theater"/>
    <x v="38"/>
    <x v="3007"/>
    <d v="2015-04-25T00:11:23"/>
    <s v="FALSE"/>
    <n v="2"/>
    <n v="1"/>
    <n v="1"/>
    <x v="22"/>
    <n v="108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n v="101.16666666666667"/>
    <n v="116.73076923076923"/>
    <s v="theater"/>
    <x v="38"/>
    <x v="3008"/>
    <d v="2016-01-21T00:05:19"/>
    <s v="FALSE"/>
    <n v="2"/>
    <n v="1"/>
    <n v="1"/>
    <x v="10"/>
    <n v="3035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n v="119.756"/>
    <n v="233.8984375"/>
    <s v="theater"/>
    <x v="38"/>
    <x v="3009"/>
    <d v="2014-11-26T09:40:40"/>
    <s v="FALSE"/>
    <n v="2"/>
    <n v="1"/>
    <n v="1"/>
    <x v="73"/>
    <n v="2993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n v="158"/>
    <n v="158"/>
    <s v="theater"/>
    <x v="38"/>
    <x v="3010"/>
    <d v="2015-02-21T14:58:39"/>
    <s v="FALSE"/>
    <n v="2"/>
    <n v="1"/>
    <n v="1"/>
    <x v="61"/>
    <n v="237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n v="123.66666666666666"/>
    <n v="14.84"/>
    <s v="theater"/>
    <x v="38"/>
    <x v="3011"/>
    <d v="2015-12-23T17:59:00"/>
    <s v="FALSE"/>
    <n v="2"/>
    <n v="1"/>
    <n v="1.1299999999999999"/>
    <x v="600"/>
    <n v="419.2299999999999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n v="117.12499999999999"/>
    <n v="85.181818181818187"/>
    <s v="theater"/>
    <x v="38"/>
    <x v="3012"/>
    <d v="2015-02-10T11:52:10"/>
    <s v="FALSE"/>
    <n v="2"/>
    <n v="1"/>
    <n v="1"/>
    <x v="26"/>
    <n v="468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n v="156.96"/>
    <n v="146.69158878504672"/>
    <s v="theater"/>
    <x v="38"/>
    <x v="3013"/>
    <d v="2015-06-21T15:04:09"/>
    <s v="FALSE"/>
    <n v="2"/>
    <n v="1"/>
    <n v="1"/>
    <x v="3"/>
    <n v="15696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n v="113.104"/>
    <n v="50.764811490125673"/>
    <s v="theater"/>
    <x v="38"/>
    <x v="3014"/>
    <d v="2014-11-05T00:00:00"/>
    <s v="FALSE"/>
    <n v="2"/>
    <n v="1"/>
    <n v="1"/>
    <x v="73"/>
    <n v="28276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n v="103.17647058823529"/>
    <n v="87.7"/>
    <s v="theater"/>
    <x v="38"/>
    <x v="3015"/>
    <d v="2014-06-10T23:00:00"/>
    <s v="FALSE"/>
    <n v="2"/>
    <n v="1"/>
    <n v="1"/>
    <x v="144"/>
    <n v="350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n v="102.61176470588236"/>
    <n v="242.27777777777777"/>
    <s v="theater"/>
    <x v="38"/>
    <x v="3016"/>
    <d v="2014-07-18T08:09:12"/>
    <s v="FALSE"/>
    <n v="2"/>
    <n v="1"/>
    <n v="1"/>
    <x v="0"/>
    <n v="87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n v="105.84090909090908"/>
    <n v="146.44654088050314"/>
    <s v="theater"/>
    <x v="38"/>
    <x v="3017"/>
    <d v="2014-08-20T15:24:03"/>
    <s v="FALSE"/>
    <n v="2"/>
    <n v="1"/>
    <n v="1"/>
    <x v="33"/>
    <n v="23285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n v="100.71428571428571"/>
    <n v="103.17073170731707"/>
    <s v="theater"/>
    <x v="38"/>
    <x v="3018"/>
    <d v="2015-07-20T17:00:00"/>
    <s v="FALSE"/>
    <n v="2"/>
    <n v="1"/>
    <n v="1.1299999999999999"/>
    <x v="601"/>
    <n v="4779.899999999999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n v="121.23333333333332"/>
    <n v="80.464601769911511"/>
    <s v="theater"/>
    <x v="38"/>
    <x v="3019"/>
    <d v="2014-05-26T22:00:00"/>
    <s v="FALSE"/>
    <n v="2"/>
    <n v="1"/>
    <n v="1"/>
    <x v="43"/>
    <n v="18185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n v="100.57142857142858"/>
    <n v="234.66666666666666"/>
    <s v="theater"/>
    <x v="38"/>
    <x v="3020"/>
    <d v="2015-08-14T15:18:53"/>
    <s v="FALSE"/>
    <n v="2"/>
    <n v="1"/>
    <n v="1"/>
    <x v="156"/>
    <n v="704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n v="116.02222222222223"/>
    <n v="50.689320388349515"/>
    <s v="theater"/>
    <x v="38"/>
    <x v="3021"/>
    <d v="2016-11-22T00:59:00"/>
    <s v="FALSE"/>
    <n v="2"/>
    <n v="1"/>
    <n v="1"/>
    <x v="67"/>
    <n v="52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n v="100.88"/>
    <n v="162.70967741935485"/>
    <s v="theater"/>
    <x v="38"/>
    <x v="3022"/>
    <d v="2016-08-27T17:53:29"/>
    <s v="FALSE"/>
    <n v="2"/>
    <n v="1"/>
    <n v="1"/>
    <x v="3"/>
    <n v="1008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n v="103"/>
    <n v="120.16666666666667"/>
    <s v="theater"/>
    <x v="38"/>
    <x v="3023"/>
    <d v="2015-06-11T11:13:06"/>
    <s v="FALSE"/>
    <n v="2"/>
    <n v="1"/>
    <n v="1.28"/>
    <x v="602"/>
    <n v="922.8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n v="246.42"/>
    <n v="67.697802197802204"/>
    <s v="theater"/>
    <x v="38"/>
    <x v="3024"/>
    <d v="2012-10-06T18:51:15"/>
    <s v="FALSE"/>
    <n v="2"/>
    <n v="1"/>
    <n v="1"/>
    <x v="11"/>
    <n v="1232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n v="302.2"/>
    <n v="52.103448275862071"/>
    <s v="theater"/>
    <x v="38"/>
    <x v="3025"/>
    <d v="2014-05-30T11:00:00"/>
    <s v="FALSE"/>
    <n v="2"/>
    <n v="1"/>
    <n v="1.28"/>
    <x v="62"/>
    <n v="9670.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n v="143.33333333333334"/>
    <n v="51.6"/>
    <s v="theater"/>
    <x v="38"/>
    <x v="3026"/>
    <d v="2017-03-03T06:01:32"/>
    <s v="FALSE"/>
    <n v="2"/>
    <n v="1"/>
    <n v="1.28"/>
    <x v="539"/>
    <n v="1651.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n v="131.44"/>
    <n v="164.3"/>
    <s v="theater"/>
    <x v="38"/>
    <x v="3027"/>
    <d v="2015-03-20T10:54:11"/>
    <s v="FALSE"/>
    <n v="2"/>
    <n v="1"/>
    <n v="1"/>
    <x v="141"/>
    <n v="52576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n v="168.01999999999998"/>
    <n v="84.858585858585855"/>
    <s v="theater"/>
    <x v="38"/>
    <x v="3028"/>
    <d v="2016-08-15T01:20:25"/>
    <s v="FALSE"/>
    <n v="2"/>
    <n v="1"/>
    <n v="1"/>
    <x v="11"/>
    <n v="840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n v="109.67666666666666"/>
    <n v="94.548850574712645"/>
    <s v="theater"/>
    <x v="38"/>
    <x v="3029"/>
    <d v="2014-11-17T23:35:00"/>
    <s v="FALSE"/>
    <n v="2"/>
    <n v="1"/>
    <n v="1"/>
    <x v="12"/>
    <n v="3290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n v="106.6857142857143"/>
    <n v="45.536585365853661"/>
    <s v="theater"/>
    <x v="38"/>
    <x v="3030"/>
    <d v="2015-09-16T12:56:11"/>
    <s v="FALSE"/>
    <n v="2"/>
    <n v="1"/>
    <n v="1"/>
    <x v="412"/>
    <n v="1867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n v="100"/>
    <n v="51.724137931034484"/>
    <s v="theater"/>
    <x v="38"/>
    <x v="3031"/>
    <d v="2016-10-14T16:10:47"/>
    <s v="FALSE"/>
    <n v="2"/>
    <n v="1"/>
    <n v="1"/>
    <x v="61"/>
    <n v="150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n v="127.2"/>
    <n v="50.88"/>
    <s v="theater"/>
    <x v="38"/>
    <x v="3032"/>
    <d v="2015-09-10T20:04:19"/>
    <s v="FALSE"/>
    <n v="2"/>
    <n v="1"/>
    <n v="1"/>
    <x v="31"/>
    <n v="127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n v="146.53333333333333"/>
    <n v="191.13043478260869"/>
    <s v="theater"/>
    <x v="38"/>
    <x v="3033"/>
    <d v="2016-08-17T21:38:45"/>
    <s v="FALSE"/>
    <n v="2"/>
    <n v="1"/>
    <n v="1"/>
    <x v="10"/>
    <n v="439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n v="112.53599999999999"/>
    <n v="89.314285714285717"/>
    <s v="theater"/>
    <x v="38"/>
    <x v="3034"/>
    <d v="2016-10-31T22:59:00"/>
    <s v="FALSE"/>
    <n v="2"/>
    <n v="1"/>
    <n v="1"/>
    <x v="74"/>
    <n v="11253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n v="108.78684000000001"/>
    <n v="88.588631921824103"/>
    <s v="theater"/>
    <x v="38"/>
    <x v="3035"/>
    <d v="2013-05-04T08:26:49"/>
    <s v="FALSE"/>
    <n v="2"/>
    <n v="1"/>
    <n v="1"/>
    <x v="73"/>
    <n v="27196.7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n v="126.732"/>
    <n v="96.300911854103347"/>
    <s v="theater"/>
    <x v="38"/>
    <x v="3036"/>
    <d v="2013-08-16T06:59:00"/>
    <s v="FALSE"/>
    <n v="2"/>
    <n v="1"/>
    <n v="1"/>
    <x v="73"/>
    <n v="31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n v="213.20000000000002"/>
    <n v="33.3125"/>
    <s v="theater"/>
    <x v="38"/>
    <x v="3037"/>
    <d v="2010-10-01T23:59:00"/>
    <s v="FALSE"/>
    <n v="2"/>
    <n v="1"/>
    <n v="1"/>
    <x v="9"/>
    <n v="1066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n v="100.49999999999999"/>
    <n v="37.222222222222221"/>
    <s v="theater"/>
    <x v="38"/>
    <x v="3038"/>
    <d v="2016-03-04T01:03:17"/>
    <s v="FALSE"/>
    <n v="2"/>
    <n v="1"/>
    <n v="1"/>
    <x v="31"/>
    <n v="1005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n v="108.71389999999998"/>
    <n v="92.130423728813554"/>
    <s v="theater"/>
    <x v="38"/>
    <x v="3039"/>
    <d v="2013-12-29T02:59:00"/>
    <s v="FALSE"/>
    <n v="2"/>
    <n v="1"/>
    <n v="1"/>
    <x v="44"/>
    <n v="21742.7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n v="107.5"/>
    <n v="76.785714285714292"/>
    <s v="theater"/>
    <x v="38"/>
    <x v="3040"/>
    <d v="2015-06-26T18:00:00"/>
    <s v="FALSE"/>
    <n v="2"/>
    <n v="1"/>
    <n v="1"/>
    <x v="10"/>
    <n v="322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n v="110.48192771084338"/>
    <n v="96.526315789473685"/>
    <s v="theater"/>
    <x v="38"/>
    <x v="3041"/>
    <d v="2016-01-20T15:50:48"/>
    <s v="FALSE"/>
    <n v="2"/>
    <n v="1"/>
    <n v="1"/>
    <x v="603"/>
    <n v="917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n v="128"/>
    <n v="51.891891891891895"/>
    <s v="theater"/>
    <x v="38"/>
    <x v="3042"/>
    <d v="2015-10-06T11:30:47"/>
    <s v="FALSE"/>
    <n v="2"/>
    <n v="1"/>
    <n v="1.28"/>
    <x v="16"/>
    <n v="2457.6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n v="110.00666666666667"/>
    <n v="128.9140625"/>
    <s v="theater"/>
    <x v="38"/>
    <x v="3043"/>
    <d v="2015-04-15T21:50:00"/>
    <s v="FALSE"/>
    <n v="2"/>
    <n v="1"/>
    <n v="0.76"/>
    <x v="145"/>
    <n v="12540.76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n v="109.34166666666667"/>
    <n v="84.108974358974365"/>
    <s v="theater"/>
    <x v="38"/>
    <x v="3044"/>
    <d v="2016-02-02T12:26:38"/>
    <s v="FALSE"/>
    <n v="2"/>
    <n v="1"/>
    <n v="1"/>
    <x v="15"/>
    <n v="1312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n v="132.70650000000001"/>
    <n v="82.941562500000003"/>
    <s v="theater"/>
    <x v="38"/>
    <x v="3045"/>
    <d v="2014-08-21T22:44:15"/>
    <s v="FALSE"/>
    <n v="2"/>
    <n v="1"/>
    <n v="1"/>
    <x v="26"/>
    <n v="5308.26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n v="190.84810126582278"/>
    <n v="259.94827586206895"/>
    <s v="theater"/>
    <x v="38"/>
    <x v="3046"/>
    <d v="2014-09-09T23:52:00"/>
    <s v="FALSE"/>
    <n v="2"/>
    <n v="1"/>
    <n v="1"/>
    <x v="592"/>
    <n v="15077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n v="149"/>
    <n v="37.25"/>
    <s v="theater"/>
    <x v="38"/>
    <x v="3047"/>
    <d v="2016-04-27T08:16:00"/>
    <s v="FALSE"/>
    <n v="2"/>
    <n v="1"/>
    <n v="1"/>
    <x v="9"/>
    <n v="74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n v="166.4"/>
    <n v="177.02127659574469"/>
    <s v="theater"/>
    <x v="38"/>
    <x v="3048"/>
    <d v="2014-12-31T16:22:00"/>
    <s v="FALSE"/>
    <n v="2"/>
    <n v="1"/>
    <n v="1"/>
    <x v="11"/>
    <n v="832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n v="106.66666666666667"/>
    <n v="74.074074074074076"/>
    <s v="theater"/>
    <x v="38"/>
    <x v="3049"/>
    <d v="2015-06-13T19:20:55"/>
    <s v="FALSE"/>
    <n v="2"/>
    <n v="1"/>
    <n v="1"/>
    <x v="288"/>
    <n v="400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n v="106"/>
    <n v="70.666666666666671"/>
    <s v="theater"/>
    <x v="38"/>
    <x v="3050"/>
    <d v="2016-05-04T23:02:40"/>
    <s v="FALSE"/>
    <n v="2"/>
    <n v="1"/>
    <n v="1"/>
    <x v="22"/>
    <n v="63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n v="23.62857142857143"/>
    <n v="23.62857142857143"/>
    <s v="theater"/>
    <x v="38"/>
    <x v="3051"/>
    <d v="2017-02-08T04:59:05"/>
    <s v="TRUE"/>
    <n v="1"/>
    <n v="2"/>
    <n v="1.28"/>
    <x v="108"/>
    <n v="1058.5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n v="0.15"/>
    <n v="37.5"/>
    <s v="theater"/>
    <x v="38"/>
    <x v="3052"/>
    <d v="2015-05-28T10:59:00"/>
    <s v="FALSE"/>
    <n v="2"/>
    <n v="2"/>
    <n v="1"/>
    <x v="83"/>
    <n v="7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n v="0.4"/>
    <n v="13.333333333333334"/>
    <s v="theater"/>
    <x v="38"/>
    <x v="3053"/>
    <d v="2014-10-01T22:59:00"/>
    <s v="FALSE"/>
    <n v="2"/>
    <n v="2"/>
    <n v="1"/>
    <x v="3"/>
    <n v="4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n v="0"/>
    <n v="0"/>
    <s v="theater"/>
    <x v="38"/>
    <x v="3054"/>
    <d v="2015-03-01T20:04:00"/>
    <s v="FALSE"/>
    <n v="2"/>
    <n v="2"/>
    <n v="1"/>
    <x v="52"/>
    <n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n v="5.0000000000000001E-3"/>
    <n v="1"/>
    <s v="theater"/>
    <x v="38"/>
    <x v="3055"/>
    <d v="2015-01-09T17:59:50"/>
    <s v="FALSE"/>
    <n v="2"/>
    <n v="2"/>
    <n v="1"/>
    <x v="44"/>
    <n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n v="0"/>
    <n v="0"/>
    <s v="theater"/>
    <x v="38"/>
    <x v="3056"/>
    <d v="2014-09-29T10:16:24"/>
    <s v="FALSE"/>
    <n v="2"/>
    <n v="2"/>
    <n v="1"/>
    <x v="73"/>
    <n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n v="0"/>
    <n v="0"/>
    <s v="theater"/>
    <x v="38"/>
    <x v="3057"/>
    <d v="2016-04-03T09:36:51"/>
    <s v="FALSE"/>
    <n v="2"/>
    <n v="2"/>
    <n v="1.28"/>
    <x v="283"/>
    <n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n v="1.6666666666666666E-2"/>
    <n v="1"/>
    <s v="theater"/>
    <x v="38"/>
    <x v="3058"/>
    <d v="2016-05-20T03:59:00"/>
    <s v="FALSE"/>
    <n v="2"/>
    <n v="2"/>
    <n v="1.1299999999999999"/>
    <x v="212"/>
    <n v="3.3899999999999997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n v="3.0066666666666664"/>
    <n v="41"/>
    <s v="theater"/>
    <x v="38"/>
    <x v="3059"/>
    <d v="2014-08-08T17:27:26"/>
    <s v="FALSE"/>
    <n v="2"/>
    <n v="2"/>
    <n v="1"/>
    <x v="43"/>
    <n v="45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n v="0.15227272727272728"/>
    <n v="55.833333333333336"/>
    <s v="theater"/>
    <x v="38"/>
    <x v="3060"/>
    <d v="2015-09-28T01:35:34"/>
    <s v="FALSE"/>
    <n v="2"/>
    <n v="2"/>
    <n v="1"/>
    <x v="185"/>
    <n v="33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n v="0"/>
    <n v="0"/>
    <s v="theater"/>
    <x v="38"/>
    <x v="3061"/>
    <d v="2014-08-13T13:49:08"/>
    <s v="FALSE"/>
    <n v="2"/>
    <n v="2"/>
    <n v="1"/>
    <x v="106"/>
    <n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n v="66.84"/>
    <n v="99.761194029850742"/>
    <s v="theater"/>
    <x v="38"/>
    <x v="3062"/>
    <d v="2015-09-30T13:00:00"/>
    <s v="FALSE"/>
    <n v="2"/>
    <n v="2"/>
    <n v="1"/>
    <x v="3"/>
    <n v="6684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n v="19.566666666666666"/>
    <n v="25.521739130434781"/>
    <s v="theater"/>
    <x v="38"/>
    <x v="3063"/>
    <d v="2016-10-22T17:08:58"/>
    <s v="FALSE"/>
    <n v="2"/>
    <n v="2"/>
    <n v="1"/>
    <x v="10"/>
    <n v="587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n v="11.294666666666666"/>
    <n v="117.65277777777777"/>
    <s v="theater"/>
    <x v="38"/>
    <x v="3064"/>
    <d v="2015-11-22T01:59:00"/>
    <s v="FALSE"/>
    <n v="2"/>
    <n v="2"/>
    <n v="1"/>
    <x v="131"/>
    <n v="847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n v="0.04"/>
    <n v="5"/>
    <s v="theater"/>
    <x v="38"/>
    <x v="3065"/>
    <d v="2014-07-29T20:19:32"/>
    <s v="FALSE"/>
    <n v="2"/>
    <n v="2"/>
    <n v="1"/>
    <x v="73"/>
    <n v="1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n v="11.985714285714286"/>
    <n v="2796.6666666666665"/>
    <s v="theater"/>
    <x v="38"/>
    <x v="3066"/>
    <d v="2016-07-10T00:28:57"/>
    <s v="FALSE"/>
    <n v="2"/>
    <n v="2"/>
    <n v="0.72"/>
    <x v="604"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n v="2.5"/>
    <n v="200"/>
    <s v="theater"/>
    <x v="38"/>
    <x v="3067"/>
    <d v="2015-09-09T17:31:19"/>
    <s v="FALSE"/>
    <n v="2"/>
    <n v="2"/>
    <n v="0.68"/>
    <x v="605"/>
    <n v="136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n v="6.9999999999999993E-2"/>
    <n v="87.5"/>
    <s v="theater"/>
    <x v="38"/>
    <x v="3068"/>
    <d v="2015-10-16T11:35:52"/>
    <s v="FALSE"/>
    <n v="2"/>
    <n v="2"/>
    <n v="1"/>
    <x v="202"/>
    <n v="1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n v="14.099999999999998"/>
    <n v="20.142857142857142"/>
    <s v="theater"/>
    <x v="38"/>
    <x v="3069"/>
    <d v="2014-12-14T15:00:34"/>
    <s v="FALSE"/>
    <n v="2"/>
    <n v="2"/>
    <n v="1"/>
    <x v="31"/>
    <n v="14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n v="3.34"/>
    <n v="20.875"/>
    <s v="theater"/>
    <x v="38"/>
    <x v="3070"/>
    <d v="2016-12-07T12:36:09"/>
    <s v="FALSE"/>
    <n v="2"/>
    <n v="2"/>
    <n v="1.28"/>
    <x v="168"/>
    <n v="427.5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n v="59.774999999999999"/>
    <n v="61.307692307692307"/>
    <s v="theater"/>
    <x v="38"/>
    <x v="3071"/>
    <d v="2015-04-21T00:59:00"/>
    <s v="FALSE"/>
    <n v="2"/>
    <n v="2"/>
    <n v="1"/>
    <x v="15"/>
    <n v="7173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n v="1.6666666666666666E-2"/>
    <n v="1"/>
    <s v="theater"/>
    <x v="38"/>
    <x v="3072"/>
    <d v="2016-10-29T20:46:00"/>
    <s v="FALSE"/>
    <n v="2"/>
    <n v="2"/>
    <n v="1"/>
    <x v="15"/>
    <n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n v="2.3035714285714284E-2"/>
    <n v="92.142857142857139"/>
    <s v="theater"/>
    <x v="38"/>
    <x v="3073"/>
    <d v="2015-06-14T14:19:00"/>
    <s v="FALSE"/>
    <n v="2"/>
    <n v="2"/>
    <n v="1"/>
    <x v="606"/>
    <n v="6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n v="8.8000000000000009E-2"/>
    <n v="7.333333333333333"/>
    <s v="theater"/>
    <x v="38"/>
    <x v="3074"/>
    <d v="2016-03-10T08:42:39"/>
    <s v="FALSE"/>
    <n v="2"/>
    <n v="2"/>
    <n v="1.1299999999999999"/>
    <x v="254"/>
    <n v="24.8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n v="8.64"/>
    <n v="64.8"/>
    <s v="theater"/>
    <x v="38"/>
    <x v="3075"/>
    <d v="2016-08-18T21:27:20"/>
    <s v="FALSE"/>
    <n v="2"/>
    <n v="2"/>
    <n v="1"/>
    <x v="43"/>
    <n v="129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n v="15.06"/>
    <n v="30.12"/>
    <s v="theater"/>
    <x v="38"/>
    <x v="3076"/>
    <d v="2015-10-09T10:38:43"/>
    <s v="FALSE"/>
    <n v="2"/>
    <n v="2"/>
    <n v="1"/>
    <x v="3"/>
    <n v="150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n v="0.47727272727272729"/>
    <n v="52.5"/>
    <s v="theater"/>
    <x v="38"/>
    <x v="3077"/>
    <d v="2017-03-02T17:57:58"/>
    <s v="FALSE"/>
    <n v="2"/>
    <n v="2"/>
    <n v="0.76"/>
    <x v="607"/>
    <n v="79.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n v="0.11833333333333333"/>
    <n v="23.666666666666668"/>
    <s v="theater"/>
    <x v="38"/>
    <x v="3078"/>
    <d v="2015-02-25T22:19:55"/>
    <s v="FALSE"/>
    <n v="2"/>
    <n v="2"/>
    <n v="1"/>
    <x v="175"/>
    <n v="7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n v="0.8417399858735245"/>
    <n v="415.77777777777777"/>
    <s v="theater"/>
    <x v="38"/>
    <x v="3079"/>
    <d v="2015-03-22T11:07:15"/>
    <s v="FALSE"/>
    <n v="2"/>
    <n v="2"/>
    <n v="1"/>
    <x v="608"/>
    <n v="11226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n v="1.8799999999999997E-2"/>
    <n v="53.714285714285715"/>
    <s v="theater"/>
    <x v="38"/>
    <x v="3080"/>
    <d v="2014-12-26T20:40:44"/>
    <s v="FALSE"/>
    <n v="2"/>
    <n v="2"/>
    <n v="1"/>
    <x v="92"/>
    <n v="376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n v="0.21029999999999999"/>
    <n v="420.6"/>
    <s v="theater"/>
    <x v="38"/>
    <x v="3081"/>
    <d v="2015-09-19T23:21:31"/>
    <s v="FALSE"/>
    <n v="2"/>
    <n v="2"/>
    <n v="1"/>
    <x v="106"/>
    <n v="2103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n v="0"/>
    <n v="0"/>
    <s v="theater"/>
    <x v="38"/>
    <x v="3082"/>
    <d v="2015-11-15T18:09:06"/>
    <s v="FALSE"/>
    <n v="2"/>
    <n v="2"/>
    <n v="1"/>
    <x v="7"/>
    <n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n v="0.27999999999999997"/>
    <n v="18.666666666666668"/>
    <s v="theater"/>
    <x v="38"/>
    <x v="3083"/>
    <d v="2014-09-01T00:00:00"/>
    <s v="FALSE"/>
    <n v="2"/>
    <n v="2"/>
    <n v="1"/>
    <x v="44"/>
    <n v="56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n v="11.57920670115792"/>
    <n v="78.333333333333329"/>
    <s v="theater"/>
    <x v="38"/>
    <x v="3084"/>
    <d v="2015-05-05T13:48:00"/>
    <s v="FALSE"/>
    <n v="2"/>
    <n v="2"/>
    <n v="1"/>
    <x v="609"/>
    <n v="47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n v="2.44"/>
    <n v="67.777777777777771"/>
    <s v="theater"/>
    <x v="38"/>
    <x v="3085"/>
    <d v="2015-09-29T16:12:39"/>
    <s v="FALSE"/>
    <n v="2"/>
    <n v="2"/>
    <n v="1"/>
    <x v="73"/>
    <n v="61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n v="0.25"/>
    <n v="16.666666666666668"/>
    <s v="theater"/>
    <x v="38"/>
    <x v="3086"/>
    <d v="2015-08-17T11:05:59"/>
    <s v="FALSE"/>
    <n v="2"/>
    <n v="2"/>
    <n v="1.1299999999999999"/>
    <x v="235"/>
    <n v="56.49999999999999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n v="0.625"/>
    <n v="62.5"/>
    <s v="theater"/>
    <x v="38"/>
    <x v="3087"/>
    <d v="2016-12-20T23:36:30"/>
    <s v="FALSE"/>
    <n v="2"/>
    <n v="2"/>
    <n v="1"/>
    <x v="44"/>
    <n v="12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n v="0.19384615384615383"/>
    <n v="42"/>
    <s v="theater"/>
    <x v="38"/>
    <x v="3088"/>
    <d v="2015-01-08T08:41:00"/>
    <s v="FALSE"/>
    <n v="2"/>
    <n v="2"/>
    <n v="1"/>
    <x v="135"/>
    <n v="12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n v="23.416"/>
    <n v="130.0888888888889"/>
    <s v="theater"/>
    <x v="38"/>
    <x v="3089"/>
    <d v="2016-07-08T20:59:00"/>
    <s v="FALSE"/>
    <n v="2"/>
    <n v="2"/>
    <n v="1"/>
    <x v="73"/>
    <n v="585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n v="5.0808888888888886"/>
    <n v="1270.2222222222222"/>
    <s v="theater"/>
    <x v="38"/>
    <x v="3090"/>
    <d v="2015-05-01T13:39:05"/>
    <s v="FALSE"/>
    <n v="2"/>
    <n v="2"/>
    <n v="1"/>
    <x v="610"/>
    <n v="1143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n v="15.920000000000002"/>
    <n v="88.444444444444443"/>
    <s v="theater"/>
    <x v="38"/>
    <x v="3091"/>
    <d v="2016-08-14T17:45:43"/>
    <s v="FALSE"/>
    <n v="2"/>
    <n v="2"/>
    <n v="1"/>
    <x v="11"/>
    <n v="79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n v="1.1831900000000002"/>
    <n v="56.342380952380957"/>
    <s v="theater"/>
    <x v="38"/>
    <x v="3092"/>
    <d v="2015-10-15T17:00:00"/>
    <s v="FALSE"/>
    <n v="2"/>
    <n v="2"/>
    <n v="1"/>
    <x v="74"/>
    <n v="1183.1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n v="22.75"/>
    <n v="53.529411764705884"/>
    <s v="theater"/>
    <x v="38"/>
    <x v="3093"/>
    <d v="2014-05-31T22:59:00"/>
    <s v="FALSE"/>
    <n v="2"/>
    <n v="2"/>
    <n v="0.76"/>
    <x v="269"/>
    <n v="691.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n v="2.5000000000000001E-2"/>
    <n v="25"/>
    <s v="theater"/>
    <x v="38"/>
    <x v="3094"/>
    <d v="2015-09-20T14:05:56"/>
    <s v="FALSE"/>
    <n v="2"/>
    <n v="2"/>
    <n v="1"/>
    <x v="74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n v="0.33512064343163539"/>
    <n v="50"/>
    <s v="theater"/>
    <x v="38"/>
    <x v="3095"/>
    <d v="2016-07-31T19:36:20"/>
    <s v="FALSE"/>
    <n v="2"/>
    <n v="2"/>
    <n v="1"/>
    <x v="611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n v="3.9750000000000001"/>
    <n v="56.785714285714285"/>
    <s v="theater"/>
    <x v="38"/>
    <x v="3096"/>
    <d v="2015-05-20T14:48:46"/>
    <s v="FALSE"/>
    <n v="2"/>
    <n v="2"/>
    <n v="1"/>
    <x v="44"/>
    <n v="79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n v="17.150000000000002"/>
    <n v="40.833333333333336"/>
    <s v="theater"/>
    <x v="38"/>
    <x v="3097"/>
    <d v="2016-10-07T09:00:00"/>
    <s v="FALSE"/>
    <n v="2"/>
    <n v="2"/>
    <n v="1.28"/>
    <x v="168"/>
    <n v="2195.2000000000003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n v="3.6080041046690612"/>
    <n v="65.111111111111114"/>
    <s v="theater"/>
    <x v="38"/>
    <x v="3098"/>
    <d v="2016-02-07T19:17:00"/>
    <s v="FALSE"/>
    <n v="2"/>
    <n v="2"/>
    <n v="1"/>
    <x v="612"/>
    <n v="175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n v="13.900000000000002"/>
    <n v="55.6"/>
    <s v="theater"/>
    <x v="38"/>
    <x v="3099"/>
    <d v="2016-02-11T23:33:11"/>
    <s v="FALSE"/>
    <n v="2"/>
    <n v="2"/>
    <n v="1"/>
    <x v="18"/>
    <n v="27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n v="15.225"/>
    <n v="140.53846153846155"/>
    <s v="theater"/>
    <x v="38"/>
    <x v="3100"/>
    <d v="2014-10-20T09:56:15"/>
    <s v="FALSE"/>
    <n v="2"/>
    <n v="2"/>
    <n v="1"/>
    <x v="15"/>
    <n v="1827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n v="12"/>
    <n v="25"/>
    <s v="theater"/>
    <x v="38"/>
    <x v="3101"/>
    <d v="2015-07-16T02:56:00"/>
    <s v="FALSE"/>
    <n v="2"/>
    <n v="2"/>
    <n v="1.1299999999999999"/>
    <x v="493"/>
    <n v="338.99999999999994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n v="39.112499999999997"/>
    <n v="69.533333333333331"/>
    <s v="theater"/>
    <x v="38"/>
    <x v="3102"/>
    <d v="2016-08-23T03:10:18"/>
    <s v="FALSE"/>
    <n v="2"/>
    <n v="2"/>
    <n v="1.28"/>
    <x v="397"/>
    <n v="8010.24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n v="0.26829268292682928"/>
    <n v="5.5"/>
    <s v="theater"/>
    <x v="38"/>
    <x v="3103"/>
    <d v="2015-06-11T22:45:06"/>
    <s v="FALSE"/>
    <n v="2"/>
    <n v="2"/>
    <n v="1"/>
    <x v="613"/>
    <n v="1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n v="29.625"/>
    <n v="237"/>
    <s v="theater"/>
    <x v="38"/>
    <x v="3104"/>
    <d v="2015-02-02T21:00:00"/>
    <s v="FALSE"/>
    <n v="2"/>
    <n v="2"/>
    <n v="0.72"/>
    <x v="425"/>
    <m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n v="42.360992301112063"/>
    <n v="79.870967741935488"/>
    <s v="theater"/>
    <x v="38"/>
    <x v="3105"/>
    <d v="2014-10-19T00:00:00"/>
    <s v="FALSE"/>
    <n v="2"/>
    <n v="2"/>
    <n v="1"/>
    <x v="614"/>
    <n v="247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n v="4.1000000000000005"/>
    <n v="10.25"/>
    <s v="theater"/>
    <x v="38"/>
    <x v="3106"/>
    <d v="2015-09-16T17:00:00"/>
    <s v="FALSE"/>
    <n v="2"/>
    <n v="2"/>
    <n v="1.28"/>
    <x v="107"/>
    <n v="52.480000000000004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n v="19.762499999999999"/>
    <n v="272.58620689655174"/>
    <s v="theater"/>
    <x v="38"/>
    <x v="3107"/>
    <d v="2015-05-11T14:32:31"/>
    <s v="FALSE"/>
    <n v="2"/>
    <n v="2"/>
    <n v="1"/>
    <x v="141"/>
    <n v="790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n v="5.1999999999999998E-2"/>
    <n v="13"/>
    <s v="theater"/>
    <x v="38"/>
    <x v="3108"/>
    <d v="2015-04-28T10:19:54"/>
    <s v="FALSE"/>
    <n v="2"/>
    <n v="2"/>
    <n v="1"/>
    <x v="83"/>
    <n v="2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n v="25.030188679245285"/>
    <n v="58.184210526315788"/>
    <s v="theater"/>
    <x v="38"/>
    <x v="3109"/>
    <d v="2014-08-27T22:00:10"/>
    <s v="FALSE"/>
    <n v="2"/>
    <n v="2"/>
    <n v="1"/>
    <x v="348"/>
    <n v="663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n v="0.04"/>
    <n v="10"/>
    <s v="theater"/>
    <x v="38"/>
    <x v="3110"/>
    <d v="2017-02-18T19:45:19"/>
    <s v="FALSE"/>
    <n v="2"/>
    <n v="2"/>
    <n v="1"/>
    <x v="73"/>
    <n v="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n v="26.640000000000004"/>
    <n v="70.10526315789474"/>
    <s v="theater"/>
    <x v="38"/>
    <x v="3111"/>
    <d v="2014-10-04T09:17:00"/>
    <s v="FALSE"/>
    <n v="2"/>
    <n v="2"/>
    <n v="1"/>
    <x v="44"/>
    <n v="532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n v="4.7363636363636363"/>
    <n v="57.888888888888886"/>
    <s v="theater"/>
    <x v="38"/>
    <x v="3112"/>
    <d v="2016-10-31T21:55:34"/>
    <s v="FALSE"/>
    <n v="2"/>
    <n v="2"/>
    <n v="1"/>
    <x v="40"/>
    <n v="52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n v="4.2435339894712749"/>
    <n v="125.27027027027027"/>
    <s v="theater"/>
    <x v="38"/>
    <x v="3113"/>
    <d v="2015-04-17T12:33:02"/>
    <s v="FALSE"/>
    <n v="2"/>
    <n v="2"/>
    <n v="1"/>
    <x v="615"/>
    <n v="463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n v="0"/>
    <n v="0"/>
    <s v="theater"/>
    <x v="38"/>
    <x v="3114"/>
    <d v="2014-09-21T10:10:50"/>
    <s v="FALSE"/>
    <n v="2"/>
    <n v="2"/>
    <n v="1"/>
    <x v="131"/>
    <n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n v="3"/>
    <n v="300"/>
    <s v="theater"/>
    <x v="38"/>
    <x v="3115"/>
    <d v="2016-06-05T05:43:47"/>
    <s v="FALSE"/>
    <n v="2"/>
    <n v="2"/>
    <n v="0.11"/>
    <x v="312"/>
    <n v="33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n v="57.333333333333336"/>
    <n v="43"/>
    <s v="theater"/>
    <x v="38"/>
    <x v="3116"/>
    <d v="2015-04-01T07:22:05"/>
    <s v="FALSE"/>
    <n v="2"/>
    <n v="2"/>
    <n v="1"/>
    <x v="56"/>
    <n v="43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n v="0.1"/>
    <n v="1"/>
    <s v="theater"/>
    <x v="38"/>
    <x v="3117"/>
    <d v="2016-05-27T08:12:00"/>
    <s v="FALSE"/>
    <n v="2"/>
    <n v="2"/>
    <n v="1.28"/>
    <x v="107"/>
    <n v="1.2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n v="0.31"/>
    <n v="775"/>
    <s v="theater"/>
    <x v="38"/>
    <x v="3118"/>
    <d v="2016-07-02T10:35:23"/>
    <s v="FALSE"/>
    <n v="2"/>
    <n v="2"/>
    <n v="0.11"/>
    <x v="71"/>
    <n v="170.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n v="0.05"/>
    <n v="5"/>
    <s v="theater"/>
    <x v="38"/>
    <x v="3119"/>
    <d v="2015-03-26T19:05:32"/>
    <s v="FALSE"/>
    <n v="2"/>
    <n v="2"/>
    <n v="1"/>
    <x v="3"/>
    <n v="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n v="9.8461538461538465E-3"/>
    <n v="12.8"/>
    <s v="theater"/>
    <x v="38"/>
    <x v="3120"/>
    <d v="2016-05-05T16:36:36"/>
    <s v="FALSE"/>
    <n v="2"/>
    <n v="2"/>
    <n v="1.1299999999999999"/>
    <x v="616"/>
    <n v="144.6399999999999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n v="0.66666666666666674"/>
    <n v="10"/>
    <s v="theater"/>
    <x v="38"/>
    <x v="3121"/>
    <d v="2014-09-26T11:18:55"/>
    <s v="FALSE"/>
    <n v="2"/>
    <n v="3"/>
    <n v="0.76"/>
    <x v="103"/>
    <n v="7.6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n v="58.291457286432156"/>
    <n v="58"/>
    <s v="theater"/>
    <x v="38"/>
    <x v="3122"/>
    <d v="2016-11-09T18:22:12"/>
    <s v="FALSE"/>
    <n v="2"/>
    <n v="3"/>
    <n v="1"/>
    <x v="317"/>
    <n v="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n v="68.153599999999997"/>
    <n v="244.80459770114942"/>
    <s v="theater"/>
    <x v="38"/>
    <x v="3123"/>
    <d v="2016-07-09T18:49:58"/>
    <s v="FALSE"/>
    <n v="2"/>
    <n v="3"/>
    <n v="1"/>
    <x v="335"/>
    <n v="8519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n v="3.2499999999999999E-3"/>
    <n v="6.5"/>
    <s v="theater"/>
    <x v="38"/>
    <x v="3124"/>
    <d v="2015-02-02T13:43:21"/>
    <s v="FALSE"/>
    <n v="2"/>
    <n v="3"/>
    <n v="1"/>
    <x v="617"/>
    <n v="26"/>
  </r>
  <r>
    <n v="3125"/>
    <s v="N/A (Canceled)"/>
    <s v="N/A"/>
    <x v="86"/>
    <n v="0"/>
    <x v="1"/>
    <x v="0"/>
    <s v="USD"/>
    <n v="1452142672"/>
    <n v="1449550672"/>
    <b v="0"/>
    <x v="78"/>
    <b v="0"/>
    <x v="38"/>
    <n v="0"/>
    <n v="0"/>
    <s v="theater"/>
    <x v="38"/>
    <x v="3125"/>
    <d v="2016-01-06T23:57:52"/>
    <s v="FALSE"/>
    <n v="2"/>
    <n v="3"/>
    <n v="1"/>
    <x v="117"/>
    <n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n v="4.16"/>
    <n v="61.176470588235297"/>
    <s v="theater"/>
    <x v="38"/>
    <x v="3126"/>
    <d v="2016-03-27T18:26:02"/>
    <s v="FALSE"/>
    <n v="2"/>
    <n v="3"/>
    <n v="1"/>
    <x v="73"/>
    <n v="104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n v="0"/>
    <n v="0"/>
    <s v="theater"/>
    <x v="38"/>
    <x v="3127"/>
    <d v="2015-03-01T15:33:49"/>
    <s v="FALSE"/>
    <n v="2"/>
    <n v="3"/>
    <n v="1"/>
    <x v="74"/>
    <n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n v="108.60666666666667"/>
    <n v="139.23931623931625"/>
    <s v="theater"/>
    <x v="6"/>
    <x v="3128"/>
    <d v="2017-03-16T13:49:01"/>
    <s v="FALSE"/>
    <n v="2"/>
    <n v="4"/>
    <n v="1"/>
    <x v="43"/>
    <n v="1629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n v="0.8"/>
    <n v="10"/>
    <s v="theater"/>
    <x v="6"/>
    <x v="3129"/>
    <d v="2017-04-18T14:13:39"/>
    <s v="FALSE"/>
    <n v="2"/>
    <n v="4"/>
    <n v="1"/>
    <x v="23"/>
    <n v="1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n v="3.75"/>
    <n v="93.75"/>
    <s v="theater"/>
    <x v="6"/>
    <x v="3130"/>
    <d v="2017-04-13T23:59:00"/>
    <s v="FALSE"/>
    <n v="2"/>
    <n v="4"/>
    <n v="1"/>
    <x v="3"/>
    <n v="375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n v="15.731707317073171"/>
    <n v="53.75"/>
    <s v="theater"/>
    <x v="6"/>
    <x v="3131"/>
    <d v="2017-04-08T07:54:05"/>
    <s v="FALSE"/>
    <n v="2"/>
    <n v="4"/>
    <n v="1"/>
    <x v="613"/>
    <n v="64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n v="3.3333333333333333E-2"/>
    <n v="10"/>
    <s v="theater"/>
    <x v="6"/>
    <x v="3132"/>
    <d v="2017-04-21T02:24:20"/>
    <s v="FALSE"/>
    <n v="2"/>
    <n v="4"/>
    <n v="1"/>
    <x v="12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n v="108"/>
    <n v="33.75"/>
    <s v="theater"/>
    <x v="6"/>
    <x v="3133"/>
    <d v="2017-03-24T07:33:54"/>
    <s v="FALSE"/>
    <n v="2"/>
    <n v="4"/>
    <n v="1.28"/>
    <x v="2"/>
    <n v="691.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n v="22.5"/>
    <n v="18.75"/>
    <s v="theater"/>
    <x v="6"/>
    <x v="3134"/>
    <d v="2017-03-27T11:16:59"/>
    <s v="FALSE"/>
    <n v="2"/>
    <n v="4"/>
    <n v="1.28"/>
    <x v="107"/>
    <n v="28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n v="20.849420849420849"/>
    <n v="23.142857142857142"/>
    <s v="theater"/>
    <x v="6"/>
    <x v="3135"/>
    <d v="2017-04-03T22:38:41"/>
    <s v="FALSE"/>
    <n v="2"/>
    <n v="4"/>
    <n v="1"/>
    <x v="618"/>
    <n v="16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n v="127.8"/>
    <n v="29.045454545454547"/>
    <s v="theater"/>
    <x v="6"/>
    <x v="3136"/>
    <d v="2017-03-31T17:59:00"/>
    <s v="FALSE"/>
    <n v="2"/>
    <n v="4"/>
    <n v="1.28"/>
    <x v="2"/>
    <n v="817.9200000000000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n v="3.3333333333333335"/>
    <n v="50"/>
    <s v="theater"/>
    <x v="6"/>
    <x v="3137"/>
    <d v="2017-05-03T14:12:00"/>
    <s v="FALSE"/>
    <n v="2"/>
    <n v="4"/>
    <n v="1"/>
    <x v="61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n v="0"/>
    <n v="0"/>
    <s v="theater"/>
    <x v="6"/>
    <x v="3138"/>
    <d v="2017-04-03T10:30:07"/>
    <s v="FALSE"/>
    <n v="2"/>
    <n v="4"/>
    <n v="1.28"/>
    <x v="57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n v="5.4"/>
    <n v="450"/>
    <s v="theater"/>
    <x v="6"/>
    <x v="3139"/>
    <d v="2017-03-24T23:33:00"/>
    <s v="FALSE"/>
    <n v="2"/>
    <n v="4"/>
    <n v="4.9000000000000002E-2"/>
    <x v="619"/>
    <n v="132.3000000000000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n v="0.96"/>
    <n v="24"/>
    <s v="theater"/>
    <x v="6"/>
    <x v="3140"/>
    <d v="2017-04-07T11:15:03"/>
    <s v="FALSE"/>
    <n v="2"/>
    <n v="4"/>
    <n v="1.1299999999999999"/>
    <x v="228"/>
    <n v="108.47999999999999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n v="51.6"/>
    <n v="32.25"/>
    <s v="theater"/>
    <x v="6"/>
    <x v="3141"/>
    <d v="2017-04-16T15:00:00"/>
    <s v="FALSE"/>
    <n v="2"/>
    <n v="4"/>
    <n v="1.1299999999999999"/>
    <x v="51"/>
    <n v="291.5399999999999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n v="1.6363636363636365"/>
    <n v="15"/>
    <s v="theater"/>
    <x v="6"/>
    <x v="3142"/>
    <d v="2017-03-19T06:18:59"/>
    <s v="FALSE"/>
    <n v="2"/>
    <n v="4"/>
    <n v="1.28"/>
    <x v="620"/>
    <n v="57.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n v="0"/>
    <n v="0"/>
    <s v="theater"/>
    <x v="6"/>
    <x v="3143"/>
    <d v="2017-04-09T03:35:56"/>
    <s v="FALSE"/>
    <n v="2"/>
    <n v="4"/>
    <n v="1.28"/>
    <x v="602"/>
    <n v="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n v="75.400000000000006"/>
    <n v="251.33333333333334"/>
    <s v="theater"/>
    <x v="6"/>
    <x v="3144"/>
    <d v="2017-03-19T01:00:00"/>
    <s v="FALSE"/>
    <n v="2"/>
    <n v="4"/>
    <n v="1"/>
    <x v="3"/>
    <n v="754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n v="0"/>
    <n v="0"/>
    <s v="theater"/>
    <x v="6"/>
    <x v="3145"/>
    <d v="2017-03-27T18:58:54"/>
    <s v="FALSE"/>
    <n v="2"/>
    <n v="4"/>
    <n v="1"/>
    <x v="73"/>
    <n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n v="10.5"/>
    <n v="437.5"/>
    <s v="theater"/>
    <x v="6"/>
    <x v="3146"/>
    <d v="2017-04-16T10:22:46"/>
    <s v="FALSE"/>
    <n v="2"/>
    <n v="4"/>
    <n v="4.9000000000000002E-2"/>
    <x v="619"/>
    <n v="257.2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n v="117.52499999999999"/>
    <n v="110.35211267605634"/>
    <s v="theater"/>
    <x v="6"/>
    <x v="3147"/>
    <d v="2014-11-06T19:15:55"/>
    <s v="TRUE"/>
    <n v="1"/>
    <n v="1"/>
    <n v="1"/>
    <x v="44"/>
    <n v="2350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n v="131.16666666666669"/>
    <n v="41.421052631578945"/>
    <s v="theater"/>
    <x v="6"/>
    <x v="3148"/>
    <d v="2014-09-30T23:00:00"/>
    <s v="TRUE"/>
    <n v="1"/>
    <n v="1"/>
    <n v="1"/>
    <x v="48"/>
    <n v="236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n v="104"/>
    <n v="52"/>
    <s v="theater"/>
    <x v="6"/>
    <x v="3149"/>
    <d v="2012-12-06T21:00:00"/>
    <s v="TRUE"/>
    <n v="1"/>
    <n v="1"/>
    <n v="1"/>
    <x v="23"/>
    <n v="1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n v="101"/>
    <n v="33.990384615384613"/>
    <s v="theater"/>
    <x v="6"/>
    <x v="3150"/>
    <d v="2011-01-24T23:00:00"/>
    <s v="TRUE"/>
    <n v="1"/>
    <n v="1"/>
    <n v="1"/>
    <x v="8"/>
    <n v="3535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n v="100.4"/>
    <n v="103.35294117647059"/>
    <s v="theater"/>
    <x v="6"/>
    <x v="3151"/>
    <d v="2014-09-10T15:09:34"/>
    <s v="TRUE"/>
    <n v="1"/>
    <n v="1"/>
    <n v="1"/>
    <x v="8"/>
    <n v="351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n v="105.95454545454545"/>
    <n v="34.791044776119406"/>
    <s v="theater"/>
    <x v="6"/>
    <x v="3152"/>
    <d v="2013-11-02T15:49:27"/>
    <s v="TRUE"/>
    <n v="1"/>
    <n v="1"/>
    <n v="1.28"/>
    <x v="350"/>
    <n v="2983.68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n v="335.58333333333337"/>
    <n v="41.773858921161825"/>
    <s v="theater"/>
    <x v="6"/>
    <x v="3153"/>
    <d v="2011-04-30T23:59:00"/>
    <s v="TRUE"/>
    <n v="1"/>
    <n v="1"/>
    <n v="1"/>
    <x v="10"/>
    <n v="10067.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n v="112.92857142857142"/>
    <n v="64.268292682926827"/>
    <s v="theater"/>
    <x v="6"/>
    <x v="3154"/>
    <d v="2012-04-01T15:00:58"/>
    <s v="TRUE"/>
    <n v="1"/>
    <n v="1"/>
    <n v="1"/>
    <x v="156"/>
    <n v="790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n v="188.50460000000001"/>
    <n v="31.209370860927152"/>
    <s v="theater"/>
    <x v="6"/>
    <x v="3155"/>
    <d v="2012-12-20T06:58:45"/>
    <s v="TRUE"/>
    <n v="1"/>
    <n v="1"/>
    <n v="1.28"/>
    <x v="194"/>
    <n v="12064.29439999999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n v="101.81818181818181"/>
    <n v="62.921348314606739"/>
    <s v="theater"/>
    <x v="6"/>
    <x v="3156"/>
    <d v="2012-06-01T17:52:24"/>
    <s v="TRUE"/>
    <n v="1"/>
    <n v="1"/>
    <n v="1"/>
    <x v="138"/>
    <n v="560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n v="101"/>
    <n v="98.536585365853654"/>
    <s v="theater"/>
    <x v="6"/>
    <x v="3157"/>
    <d v="2014-07-19T00:00:00"/>
    <s v="TRUE"/>
    <n v="1"/>
    <n v="1"/>
    <n v="1"/>
    <x v="26"/>
    <n v="404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n v="113.99999999999999"/>
    <n v="82.608695652173907"/>
    <s v="theater"/>
    <x v="6"/>
    <x v="3158"/>
    <d v="2013-07-22T15:09:12"/>
    <s v="TRUE"/>
    <n v="1"/>
    <n v="1"/>
    <n v="1"/>
    <x v="11"/>
    <n v="570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n v="133.48133333333334"/>
    <n v="38.504230769230773"/>
    <s v="theater"/>
    <x v="6"/>
    <x v="3159"/>
    <d v="2012-01-18T18:00:00"/>
    <s v="TRUE"/>
    <n v="1"/>
    <n v="1"/>
    <n v="1"/>
    <x v="61"/>
    <n v="2002.2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n v="101.53333333333335"/>
    <n v="80.15789473684211"/>
    <s v="theater"/>
    <x v="6"/>
    <x v="3160"/>
    <d v="2014-08-12T23:59:00"/>
    <s v="TRUE"/>
    <n v="1"/>
    <n v="1"/>
    <n v="1"/>
    <x v="67"/>
    <n v="4569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n v="105.1"/>
    <n v="28.405405405405407"/>
    <s v="theater"/>
    <x v="6"/>
    <x v="3161"/>
    <d v="2014-10-15T07:52:02"/>
    <s v="TRUE"/>
    <n v="1"/>
    <n v="1"/>
    <n v="1.28"/>
    <x v="38"/>
    <n v="2690.5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n v="127.15"/>
    <n v="80.730158730158735"/>
    <s v="theater"/>
    <x v="6"/>
    <x v="3162"/>
    <d v="2014-07-06T21:00:00"/>
    <s v="TRUE"/>
    <n v="1"/>
    <n v="1"/>
    <n v="1"/>
    <x v="26"/>
    <n v="508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n v="111.15384615384616"/>
    <n v="200.69444444444446"/>
    <s v="theater"/>
    <x v="6"/>
    <x v="3163"/>
    <d v="2014-06-15T13:05:25"/>
    <s v="TRUE"/>
    <n v="1"/>
    <n v="1"/>
    <n v="1"/>
    <x v="128"/>
    <n v="1445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n v="106.76"/>
    <n v="37.591549295774648"/>
    <s v="theater"/>
    <x v="6"/>
    <x v="3164"/>
    <d v="2014-06-09T14:20:15"/>
    <s v="TRUE"/>
    <n v="1"/>
    <n v="1"/>
    <n v="1"/>
    <x v="34"/>
    <n v="2669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n v="162.66666666666666"/>
    <n v="58.095238095238095"/>
    <s v="theater"/>
    <x v="6"/>
    <x v="3165"/>
    <d v="2011-05-02T22:59:00"/>
    <s v="TRUE"/>
    <n v="1"/>
    <n v="1"/>
    <n v="1"/>
    <x v="56"/>
    <n v="122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n v="160.22808571428573"/>
    <n v="60.300892473118282"/>
    <s v="theater"/>
    <x v="6"/>
    <x v="3166"/>
    <d v="2014-11-26T02:59:00"/>
    <s v="TRUE"/>
    <n v="1"/>
    <n v="1"/>
    <n v="1"/>
    <x v="21"/>
    <n v="56079.8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n v="116.16666666666666"/>
    <n v="63.363636363636367"/>
    <s v="theater"/>
    <x v="6"/>
    <x v="3167"/>
    <d v="2014-08-01T23:13:01"/>
    <s v="TRUE"/>
    <n v="1"/>
    <n v="1"/>
    <n v="1"/>
    <x v="10"/>
    <n v="3485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n v="124.2"/>
    <n v="50.901639344262293"/>
    <s v="theater"/>
    <x v="6"/>
    <x v="3168"/>
    <d v="2014-06-13T17:00:00"/>
    <s v="TRUE"/>
    <n v="1"/>
    <n v="1"/>
    <n v="1"/>
    <x v="34"/>
    <n v="3105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n v="103.01249999999999"/>
    <n v="100.5"/>
    <s v="theater"/>
    <x v="6"/>
    <x v="3169"/>
    <d v="2013-12-12T23:59:00"/>
    <s v="TRUE"/>
    <n v="1"/>
    <n v="1"/>
    <n v="1"/>
    <x v="6"/>
    <n v="824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n v="112.25"/>
    <n v="31.619718309859156"/>
    <s v="theater"/>
    <x v="6"/>
    <x v="3170"/>
    <d v="2014-07-01T23:00:00"/>
    <s v="TRUE"/>
    <n v="1"/>
    <n v="1"/>
    <n v="1"/>
    <x v="18"/>
    <n v="224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n v="108.8142857142857"/>
    <n v="65.102564102564102"/>
    <s v="theater"/>
    <x v="6"/>
    <x v="3171"/>
    <d v="2016-05-06T09:35:58"/>
    <s v="TRUE"/>
    <n v="1"/>
    <n v="1"/>
    <n v="1.28"/>
    <x v="82"/>
    <n v="9749.7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n v="114.99999999999999"/>
    <n v="79.310344827586206"/>
    <s v="theater"/>
    <x v="6"/>
    <x v="3172"/>
    <d v="2012-02-14T12:31:08"/>
    <s v="TRUE"/>
    <n v="1"/>
    <n v="1"/>
    <n v="1"/>
    <x v="18"/>
    <n v="230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n v="103"/>
    <n v="139.18918918918919"/>
    <s v="theater"/>
    <x v="6"/>
    <x v="3173"/>
    <d v="2014-09-26T16:04:52"/>
    <s v="TRUE"/>
    <n v="1"/>
    <n v="1"/>
    <n v="1"/>
    <x v="3"/>
    <n v="1030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n v="101.13333333333334"/>
    <n v="131.91304347826087"/>
    <s v="theater"/>
    <x v="6"/>
    <x v="3174"/>
    <d v="2014-08-25T15:45:08"/>
    <s v="TRUE"/>
    <n v="1"/>
    <n v="1"/>
    <n v="1"/>
    <x v="10"/>
    <n v="303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n v="109.55999999999999"/>
    <n v="91.3"/>
    <s v="theater"/>
    <x v="6"/>
    <x v="3175"/>
    <d v="2011-02-17T16:17:07"/>
    <s v="TRUE"/>
    <n v="1"/>
    <n v="1"/>
    <n v="1"/>
    <x v="11"/>
    <n v="547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n v="114.8421052631579"/>
    <n v="39.672727272727272"/>
    <s v="theater"/>
    <x v="6"/>
    <x v="3176"/>
    <d v="2013-08-18T10:00:00"/>
    <s v="TRUE"/>
    <n v="1"/>
    <n v="1"/>
    <n v="1"/>
    <x v="214"/>
    <n v="218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n v="117.39999999999999"/>
    <n v="57.549019607843135"/>
    <s v="theater"/>
    <x v="6"/>
    <x v="3177"/>
    <d v="2014-06-21T11:00:09"/>
    <s v="TRUE"/>
    <n v="1"/>
    <n v="1"/>
    <n v="1"/>
    <x v="34"/>
    <n v="2935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n v="171.73333333333335"/>
    <n v="33.025641025641029"/>
    <s v="theater"/>
    <x v="6"/>
    <x v="3178"/>
    <d v="2014-07-16T09:31:15"/>
    <s v="TRUE"/>
    <n v="1"/>
    <n v="1"/>
    <n v="1.28"/>
    <x v="16"/>
    <n v="3297.28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n v="114.16238095238094"/>
    <n v="77.335806451612896"/>
    <s v="theater"/>
    <x v="6"/>
    <x v="3179"/>
    <d v="2013-05-06T11:51:11"/>
    <s v="TRUE"/>
    <n v="1"/>
    <n v="1"/>
    <n v="1"/>
    <x v="496"/>
    <n v="4794.8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n v="119.75"/>
    <n v="31.933333333333334"/>
    <s v="theater"/>
    <x v="6"/>
    <x v="3180"/>
    <d v="2014-06-20T04:54:09"/>
    <s v="TRUE"/>
    <n v="1"/>
    <n v="1"/>
    <n v="1.28"/>
    <x v="100"/>
    <n v="1839.360000000000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n v="109.00000000000001"/>
    <n v="36.333333333333336"/>
    <s v="theater"/>
    <x v="6"/>
    <x v="3181"/>
    <d v="2014-06-15T11:00:00"/>
    <s v="TRUE"/>
    <n v="1"/>
    <n v="1"/>
    <n v="1.28"/>
    <x v="2"/>
    <n v="697.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n v="100.88571428571429"/>
    <n v="46.768211920529801"/>
    <s v="theater"/>
    <x v="6"/>
    <x v="3182"/>
    <d v="2012-01-31T12:00:00"/>
    <s v="TRUE"/>
    <n v="1"/>
    <n v="1"/>
    <n v="1"/>
    <x v="156"/>
    <n v="706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n v="109.00000000000001"/>
    <n v="40.073529411764703"/>
    <s v="theater"/>
    <x v="6"/>
    <x v="3183"/>
    <d v="2013-08-23T14:04:29"/>
    <s v="TRUE"/>
    <n v="1"/>
    <n v="1"/>
    <n v="1"/>
    <x v="34"/>
    <n v="2725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n v="107.20930232558139"/>
    <n v="100.21739130434783"/>
    <s v="theater"/>
    <x v="6"/>
    <x v="3184"/>
    <d v="2014-07-01T18:50:31"/>
    <s v="TRUE"/>
    <n v="1"/>
    <n v="1"/>
    <n v="1"/>
    <x v="406"/>
    <n v="461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n v="100"/>
    <n v="41.666666666666664"/>
    <s v="theater"/>
    <x v="6"/>
    <x v="3185"/>
    <d v="2014-07-16T18:27:21"/>
    <s v="TRUE"/>
    <n v="1"/>
    <n v="1"/>
    <n v="1.28"/>
    <x v="107"/>
    <n v="128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n v="102.18750000000001"/>
    <n v="46.714285714285715"/>
    <s v="theater"/>
    <x v="6"/>
    <x v="3186"/>
    <d v="2014-09-16T16:00:00"/>
    <s v="TRUE"/>
    <n v="1"/>
    <n v="1"/>
    <n v="1.28"/>
    <x v="329"/>
    <n v="4185.600000000000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n v="116.29333333333334"/>
    <n v="71.491803278688522"/>
    <s v="theater"/>
    <x v="6"/>
    <x v="3187"/>
    <d v="2014-08-04T10:59:33"/>
    <s v="TRUE"/>
    <n v="1"/>
    <n v="1"/>
    <n v="1"/>
    <x v="43"/>
    <n v="1744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n v="65"/>
    <n v="14.444444444444445"/>
    <s v="theater"/>
    <x v="40"/>
    <x v="3188"/>
    <d v="2015-06-10T04:58:22"/>
    <s v="FALSE"/>
    <n v="2"/>
    <n v="2"/>
    <n v="1.28"/>
    <x v="57"/>
    <n v="166.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n v="12.327272727272726"/>
    <n v="356.84210526315792"/>
    <s v="theater"/>
    <x v="40"/>
    <x v="3189"/>
    <d v="2015-05-24T03:18:52"/>
    <s v="FALSE"/>
    <n v="2"/>
    <n v="2"/>
    <n v="0.11"/>
    <x v="621"/>
    <n v="745.8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n v="0"/>
    <n v="0"/>
    <s v="theater"/>
    <x v="40"/>
    <x v="3190"/>
    <d v="2016-12-08T23:37:55"/>
    <s v="FALSE"/>
    <n v="2"/>
    <n v="2"/>
    <n v="0.76"/>
    <x v="269"/>
    <n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n v="4.0266666666666664"/>
    <n v="37.75"/>
    <s v="theater"/>
    <x v="40"/>
    <x v="3191"/>
    <d v="2016-08-16T13:07:49"/>
    <s v="FALSE"/>
    <n v="2"/>
    <n v="2"/>
    <n v="1"/>
    <x v="288"/>
    <n v="15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n v="1.02"/>
    <n v="12.75"/>
    <s v="theater"/>
    <x v="40"/>
    <x v="3192"/>
    <d v="2015-02-28T17:00:00"/>
    <s v="FALSE"/>
    <n v="2"/>
    <n v="2"/>
    <n v="1.28"/>
    <x v="168"/>
    <n v="130.56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n v="11.74"/>
    <n v="24.458333333333332"/>
    <s v="theater"/>
    <x v="40"/>
    <x v="3193"/>
    <d v="2015-02-20T18:14:16"/>
    <s v="FALSE"/>
    <n v="2"/>
    <n v="2"/>
    <n v="1.28"/>
    <x v="194"/>
    <n v="751.3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n v="0"/>
    <n v="0"/>
    <s v="theater"/>
    <x v="40"/>
    <x v="3194"/>
    <d v="2015-07-26T20:29:58"/>
    <s v="FALSE"/>
    <n v="2"/>
    <n v="2"/>
    <n v="1"/>
    <x v="40"/>
    <n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n v="59.142857142857139"/>
    <n v="53.07692307692308"/>
    <s v="theater"/>
    <x v="40"/>
    <x v="3195"/>
    <d v="2015-02-12T09:15:42"/>
    <s v="FALSE"/>
    <n v="2"/>
    <n v="2"/>
    <n v="1"/>
    <x v="8"/>
    <n v="207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n v="0.06"/>
    <n v="300"/>
    <s v="theater"/>
    <x v="40"/>
    <x v="3196"/>
    <d v="2015-08-01T09:00:00"/>
    <s v="FALSE"/>
    <n v="2"/>
    <n v="2"/>
    <n v="1"/>
    <x v="622"/>
    <n v="18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n v="11.450000000000001"/>
    <n v="286.25"/>
    <s v="theater"/>
    <x v="40"/>
    <x v="3197"/>
    <d v="2015-02-04T06:50:18"/>
    <s v="FALSE"/>
    <n v="2"/>
    <n v="2"/>
    <n v="0.12"/>
    <x v="46"/>
    <n v="137.4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n v="0.36666666666666664"/>
    <n v="36.666666666666664"/>
    <s v="theater"/>
    <x v="40"/>
    <x v="3198"/>
    <d v="2015-02-16T05:11:17"/>
    <s v="FALSE"/>
    <n v="2"/>
    <n v="2"/>
    <n v="0.15"/>
    <x v="67"/>
    <n v="16.5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n v="52.16"/>
    <n v="49.20754716981132"/>
    <s v="theater"/>
    <x v="40"/>
    <x v="3199"/>
    <d v="2014-09-06T16:00:00"/>
    <s v="FALSE"/>
    <n v="2"/>
    <n v="2"/>
    <n v="1"/>
    <x v="11"/>
    <n v="2608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n v="2E-3"/>
    <n v="1"/>
    <s v="theater"/>
    <x v="40"/>
    <x v="3200"/>
    <d v="2016-04-30T00:34:00"/>
    <s v="FALSE"/>
    <n v="2"/>
    <n v="2"/>
    <n v="1"/>
    <x v="83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n v="1.25"/>
    <n v="12.5"/>
    <s v="theater"/>
    <x v="40"/>
    <x v="3201"/>
    <d v="2014-08-31T13:24:37"/>
    <s v="FALSE"/>
    <n v="2"/>
    <n v="2"/>
    <n v="1.28"/>
    <x v="38"/>
    <n v="3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n v="54.52"/>
    <n v="109.04"/>
    <s v="theater"/>
    <x v="40"/>
    <x v="3202"/>
    <d v="2015-12-14T00:59:00"/>
    <s v="FALSE"/>
    <n v="2"/>
    <n v="2"/>
    <n v="1"/>
    <x v="11"/>
    <n v="272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n v="25"/>
    <n v="41.666666666666664"/>
    <s v="theater"/>
    <x v="40"/>
    <x v="3203"/>
    <d v="2015-09-25T18:43:42"/>
    <s v="FALSE"/>
    <n v="2"/>
    <n v="2"/>
    <n v="1"/>
    <x v="31"/>
    <n v="25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n v="0"/>
    <n v="0"/>
    <s v="theater"/>
    <x v="40"/>
    <x v="3204"/>
    <d v="2015-07-17T11:14:00"/>
    <s v="FALSE"/>
    <n v="2"/>
    <n v="2"/>
    <n v="1"/>
    <x v="9"/>
    <n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n v="3.4125000000000001"/>
    <n v="22.75"/>
    <s v="theater"/>
    <x v="40"/>
    <x v="3205"/>
    <d v="2015-05-01T03:59:32"/>
    <s v="FALSE"/>
    <n v="2"/>
    <n v="2"/>
    <n v="1.28"/>
    <x v="42"/>
    <n v="349.44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n v="0"/>
    <n v="0"/>
    <s v="theater"/>
    <x v="40"/>
    <x v="3206"/>
    <d v="2015-09-19T01:37:31"/>
    <s v="FALSE"/>
    <n v="2"/>
    <n v="2"/>
    <n v="1"/>
    <x v="11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n v="46.36363636363636"/>
    <n v="70.833333333333329"/>
    <s v="theater"/>
    <x v="40"/>
    <x v="3207"/>
    <d v="2015-04-23T00:40:07"/>
    <s v="FALSE"/>
    <n v="2"/>
    <n v="2"/>
    <n v="1"/>
    <x v="138"/>
    <n v="255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n v="103.49999999999999"/>
    <n v="63.109756097560975"/>
    <s v="theater"/>
    <x v="6"/>
    <x v="3208"/>
    <d v="2014-07-28T09:31:17"/>
    <s v="TRUE"/>
    <n v="1"/>
    <n v="1"/>
    <n v="1"/>
    <x v="11"/>
    <n v="517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n v="119.32315789473684"/>
    <n v="50.157964601769912"/>
    <s v="theater"/>
    <x v="6"/>
    <x v="3209"/>
    <d v="2014-06-20T18:00:00"/>
    <s v="TRUE"/>
    <n v="1"/>
    <n v="1"/>
    <n v="1"/>
    <x v="291"/>
    <n v="11335.7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n v="125.76666666666667"/>
    <n v="62.883333333333333"/>
    <s v="theater"/>
    <x v="6"/>
    <x v="3210"/>
    <d v="2012-05-31T22:59:00"/>
    <s v="TRUE"/>
    <n v="1"/>
    <n v="1"/>
    <n v="1"/>
    <x v="10"/>
    <n v="377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n v="119.74347826086958"/>
    <n v="85.531055900621112"/>
    <s v="theater"/>
    <x v="6"/>
    <x v="3211"/>
    <d v="2014-08-14T21:00:00"/>
    <s v="TRUE"/>
    <n v="1"/>
    <n v="1"/>
    <n v="1"/>
    <x v="401"/>
    <n v="2754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n v="126.25"/>
    <n v="53.723404255319146"/>
    <s v="theater"/>
    <x v="6"/>
    <x v="3212"/>
    <d v="2014-08-08T14:05:51"/>
    <s v="TRUE"/>
    <n v="1"/>
    <n v="1"/>
    <n v="1"/>
    <x v="26"/>
    <n v="505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n v="100.11666666666667"/>
    <n v="127.80851063829788"/>
    <s v="theater"/>
    <x v="6"/>
    <x v="3213"/>
    <d v="2015-07-26T13:19:19"/>
    <s v="TRUE"/>
    <n v="1"/>
    <n v="1"/>
    <n v="1.28"/>
    <x v="183"/>
    <n v="7688.9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n v="102.13333333333334"/>
    <n v="106.57391304347826"/>
    <s v="theater"/>
    <x v="6"/>
    <x v="3214"/>
    <d v="2016-01-05T18:55:00"/>
    <s v="TRUE"/>
    <n v="1"/>
    <n v="1"/>
    <n v="1.28"/>
    <x v="443"/>
    <n v="15687.68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n v="100.35142857142858"/>
    <n v="262.11194029850748"/>
    <s v="theater"/>
    <x v="6"/>
    <x v="3215"/>
    <d v="2015-09-09T22:59:00"/>
    <s v="TRUE"/>
    <n v="1"/>
    <n v="1"/>
    <n v="1"/>
    <x v="21"/>
    <n v="35123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n v="100.05"/>
    <n v="57.171428571428571"/>
    <s v="theater"/>
    <x v="6"/>
    <x v="3216"/>
    <d v="2015-07-11T09:30:00"/>
    <s v="TRUE"/>
    <n v="1"/>
    <n v="1"/>
    <n v="1.28"/>
    <x v="38"/>
    <n v="2561.2800000000002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n v="116.02222222222223"/>
    <n v="50.20192307692308"/>
    <s v="theater"/>
    <x v="6"/>
    <x v="3217"/>
    <d v="2016-11-04T08:06:24"/>
    <s v="TRUE"/>
    <n v="1"/>
    <n v="1"/>
    <n v="1"/>
    <x v="67"/>
    <n v="522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n v="102.1"/>
    <n v="66.586956521739125"/>
    <s v="theater"/>
    <x v="6"/>
    <x v="3218"/>
    <d v="2014-12-30T19:00:00"/>
    <s v="TRUE"/>
    <n v="1"/>
    <n v="1"/>
    <n v="1.28"/>
    <x v="443"/>
    <n v="15682.5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n v="100.11000000000001"/>
    <n v="168.25210084033614"/>
    <s v="theater"/>
    <x v="6"/>
    <x v="3219"/>
    <d v="2015-03-22T17:35:47"/>
    <s v="TRUE"/>
    <n v="1"/>
    <n v="1"/>
    <n v="1"/>
    <x v="44"/>
    <n v="2002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n v="100.84"/>
    <n v="256.37288135593218"/>
    <s v="theater"/>
    <x v="6"/>
    <x v="3220"/>
    <d v="2017-03-12T16:00:00"/>
    <s v="TRUE"/>
    <n v="1"/>
    <n v="1"/>
    <n v="1"/>
    <x v="43"/>
    <n v="1512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n v="103.42499999999998"/>
    <n v="36.610619469026545"/>
    <s v="theater"/>
    <x v="6"/>
    <x v="3221"/>
    <d v="2015-07-05T11:43:23"/>
    <s v="TRUE"/>
    <n v="1"/>
    <n v="1"/>
    <n v="1.28"/>
    <x v="123"/>
    <n v="5295.3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n v="124.8"/>
    <n v="37.142857142857146"/>
    <s v="theater"/>
    <x v="6"/>
    <x v="3222"/>
    <d v="2015-10-24T16:29:00"/>
    <s v="TRUE"/>
    <n v="1"/>
    <n v="1"/>
    <n v="1"/>
    <x v="34"/>
    <n v="312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n v="109.51612903225806"/>
    <n v="45.878378378378379"/>
    <s v="theater"/>
    <x v="6"/>
    <x v="3223"/>
    <d v="2015-08-20T15:02:56"/>
    <s v="TRUE"/>
    <n v="1"/>
    <n v="1"/>
    <n v="1"/>
    <x v="623"/>
    <n v="3395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n v="102.03333333333333"/>
    <n v="141.71296296296296"/>
    <s v="theater"/>
    <x v="6"/>
    <x v="3224"/>
    <d v="2017-01-10T00:00:00"/>
    <s v="TRUE"/>
    <n v="1"/>
    <n v="1"/>
    <n v="1"/>
    <x v="12"/>
    <n v="3061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n v="102.35000000000001"/>
    <n v="52.487179487179489"/>
    <s v="theater"/>
    <x v="6"/>
    <x v="3225"/>
    <d v="2016-06-03T16:00:00"/>
    <s v="TRUE"/>
    <n v="1"/>
    <n v="1"/>
    <n v="1"/>
    <x v="18"/>
    <n v="2047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n v="104.16666666666667"/>
    <n v="59.523809523809526"/>
    <s v="theater"/>
    <x v="6"/>
    <x v="3226"/>
    <d v="2015-10-30T09:00:12"/>
    <s v="TRUE"/>
    <n v="1"/>
    <n v="1"/>
    <n v="1.28"/>
    <x v="100"/>
    <n v="160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n v="125"/>
    <n v="50"/>
    <s v="theater"/>
    <x v="6"/>
    <x v="3227"/>
    <d v="2017-01-17T16:10:36"/>
    <s v="FALSE"/>
    <n v="2"/>
    <n v="1"/>
    <n v="1.28"/>
    <x v="100"/>
    <n v="19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n v="102.34285714285714"/>
    <n v="193.62162162162161"/>
    <s v="theater"/>
    <x v="6"/>
    <x v="3228"/>
    <d v="2015-12-16T23:59:00"/>
    <s v="TRUE"/>
    <n v="1"/>
    <n v="1"/>
    <n v="1"/>
    <x v="156"/>
    <n v="7164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n v="107.86500000000001"/>
    <n v="106.79702970297029"/>
    <s v="theater"/>
    <x v="6"/>
    <x v="3229"/>
    <d v="2014-11-20T02:59:58"/>
    <s v="TRUE"/>
    <n v="1"/>
    <n v="1"/>
    <n v="1"/>
    <x v="44"/>
    <n v="2157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n v="109.88461538461539"/>
    <n v="77.21621621621621"/>
    <s v="theater"/>
    <x v="6"/>
    <x v="3230"/>
    <d v="2014-09-30T22:59:00"/>
    <s v="TRUE"/>
    <n v="1"/>
    <n v="1"/>
    <n v="1"/>
    <x v="30"/>
    <n v="285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n v="161"/>
    <n v="57.5"/>
    <s v="theater"/>
    <x v="6"/>
    <x v="3231"/>
    <d v="2016-04-16T17:39:07"/>
    <s v="FALSE"/>
    <n v="2"/>
    <n v="1"/>
    <n v="1"/>
    <x v="31"/>
    <n v="161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n v="131.20000000000002"/>
    <n v="50.46153846153846"/>
    <s v="theater"/>
    <x v="6"/>
    <x v="3232"/>
    <d v="2016-05-03T22:59:00"/>
    <s v="TRUE"/>
    <n v="1"/>
    <n v="1"/>
    <n v="1"/>
    <x v="31"/>
    <n v="131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n v="118.8"/>
    <n v="97.377049180327873"/>
    <s v="theater"/>
    <x v="6"/>
    <x v="3233"/>
    <d v="2017-03-02T14:19:15"/>
    <s v="FALSE"/>
    <n v="2"/>
    <n v="1"/>
    <n v="1"/>
    <x v="11"/>
    <n v="594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n v="100.39275000000001"/>
    <n v="34.91921739130435"/>
    <s v="theater"/>
    <x v="6"/>
    <x v="3234"/>
    <d v="2017-02-01T18:31:00"/>
    <s v="FALSE"/>
    <n v="2"/>
    <n v="1"/>
    <n v="1.28"/>
    <x v="123"/>
    <n v="5140.108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n v="103.20666666666666"/>
    <n v="85.530386740331494"/>
    <s v="theater"/>
    <x v="6"/>
    <x v="3235"/>
    <d v="2016-07-01T03:20:51"/>
    <s v="TRUE"/>
    <n v="1"/>
    <n v="1"/>
    <n v="1"/>
    <x v="43"/>
    <n v="1548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n v="100.6"/>
    <n v="182.90909090909091"/>
    <s v="theater"/>
    <x v="6"/>
    <x v="3236"/>
    <d v="2016-12-28T17:00:33"/>
    <s v="FALSE"/>
    <n v="2"/>
    <n v="1"/>
    <n v="1"/>
    <x v="44"/>
    <n v="2012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n v="100.78754285714287"/>
    <n v="131.13620817843866"/>
    <s v="theater"/>
    <x v="6"/>
    <x v="3237"/>
    <d v="2015-09-28T22:59:00"/>
    <s v="TRUE"/>
    <n v="1"/>
    <n v="1"/>
    <n v="1"/>
    <x v="21"/>
    <n v="35275.6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n v="112.32142857142857"/>
    <n v="39.810126582278478"/>
    <s v="theater"/>
    <x v="6"/>
    <x v="3238"/>
    <d v="2015-07-01T07:14:58"/>
    <s v="TRUE"/>
    <n v="1"/>
    <n v="1"/>
    <n v="1.28"/>
    <x v="624"/>
    <n v="4025.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n v="105.91914022517912"/>
    <n v="59.701730769230764"/>
    <s v="theater"/>
    <x v="6"/>
    <x v="3239"/>
    <d v="2015-10-25T18:59:00"/>
    <s v="TRUE"/>
    <n v="1"/>
    <n v="1"/>
    <n v="1.28"/>
    <x v="625"/>
    <n v="7947.494399999999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n v="100.56666666666668"/>
    <n v="88.735294117647058"/>
    <s v="theater"/>
    <x v="6"/>
    <x v="3240"/>
    <d v="2017-02-16T18:00:00"/>
    <s v="FALSE"/>
    <n v="2"/>
    <n v="1"/>
    <n v="1.28"/>
    <x v="25"/>
    <n v="3861.7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n v="115.30588235294117"/>
    <n v="58.688622754491021"/>
    <s v="theater"/>
    <x v="6"/>
    <x v="3241"/>
    <d v="2014-10-14T01:59:00"/>
    <s v="TRUE"/>
    <n v="1"/>
    <n v="1"/>
    <n v="1"/>
    <x v="0"/>
    <n v="980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n v="127.30419999999999"/>
    <n v="69.56513661202186"/>
    <s v="theater"/>
    <x v="6"/>
    <x v="3242"/>
    <d v="2014-09-19T13:08:12"/>
    <s v="TRUE"/>
    <n v="1"/>
    <n v="1"/>
    <n v="1"/>
    <x v="3"/>
    <n v="12730.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n v="102.83750000000001"/>
    <n v="115.87323943661971"/>
    <s v="theater"/>
    <x v="6"/>
    <x v="3243"/>
    <d v="2015-10-08T19:00:00"/>
    <s v="TRUE"/>
    <n v="1"/>
    <n v="1"/>
    <n v="1"/>
    <x v="6"/>
    <n v="8227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n v="102.9375"/>
    <n v="23.869565217391305"/>
    <s v="theater"/>
    <x v="6"/>
    <x v="3244"/>
    <d v="2016-12-01T12:39:42"/>
    <s v="FALSE"/>
    <n v="2"/>
    <n v="1"/>
    <n v="1.28"/>
    <x v="469"/>
    <n v="2108.1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n v="104.3047619047619"/>
    <n v="81.125925925925927"/>
    <s v="theater"/>
    <x v="6"/>
    <x v="3245"/>
    <d v="2015-06-11T21:00:00"/>
    <s v="FALSE"/>
    <n v="2"/>
    <n v="1"/>
    <n v="1"/>
    <x v="340"/>
    <n v="21904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n v="111.22000000000001"/>
    <n v="57.626943005181346"/>
    <s v="theater"/>
    <x v="6"/>
    <x v="3246"/>
    <d v="2015-09-11T22:59:00"/>
    <s v="TRUE"/>
    <n v="1"/>
    <n v="1"/>
    <n v="1"/>
    <x v="3"/>
    <n v="11122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n v="105.86"/>
    <n v="46.429824561403507"/>
    <s v="theater"/>
    <x v="6"/>
    <x v="3247"/>
    <d v="2015-07-12T05:25:12"/>
    <s v="TRUE"/>
    <n v="1"/>
    <n v="1"/>
    <n v="1.28"/>
    <x v="62"/>
    <n v="3387.5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n v="100.79166666666666"/>
    <n v="60.475000000000001"/>
    <s v="theater"/>
    <x v="6"/>
    <x v="3248"/>
    <d v="2015-04-04T15:19:17"/>
    <s v="TRUE"/>
    <n v="1"/>
    <n v="1"/>
    <n v="1"/>
    <x v="15"/>
    <n v="1209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n v="104.92727272727274"/>
    <n v="65.579545454545453"/>
    <s v="theater"/>
    <x v="6"/>
    <x v="3249"/>
    <d v="2015-06-20T12:55:14"/>
    <s v="TRUE"/>
    <n v="1"/>
    <n v="1"/>
    <n v="1"/>
    <x v="138"/>
    <n v="577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n v="101.55199999999999"/>
    <n v="119.1924882629108"/>
    <s v="theater"/>
    <x v="6"/>
    <x v="3250"/>
    <d v="2014-11-05T13:48:44"/>
    <s v="TRUE"/>
    <n v="1"/>
    <n v="1"/>
    <n v="1"/>
    <x v="73"/>
    <n v="25388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n v="110.73333333333333"/>
    <n v="83.05"/>
    <s v="theater"/>
    <x v="6"/>
    <x v="3251"/>
    <d v="2015-06-21T12:32:46"/>
    <s v="TRUE"/>
    <n v="1"/>
    <n v="1"/>
    <n v="1"/>
    <x v="61"/>
    <n v="166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n v="127.82222222222221"/>
    <n v="57.52"/>
    <s v="theater"/>
    <x v="6"/>
    <x v="3252"/>
    <d v="2016-09-07T06:20:40"/>
    <s v="TRUE"/>
    <n v="1"/>
    <n v="1"/>
    <n v="1.28"/>
    <x v="425"/>
    <n v="3681.28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n v="101.82500000000002"/>
    <n v="177.08695652173913"/>
    <s v="theater"/>
    <x v="6"/>
    <x v="3253"/>
    <d v="2016-09-07T22:45:00"/>
    <s v="TRUE"/>
    <n v="1"/>
    <n v="1"/>
    <n v="1"/>
    <x v="44"/>
    <n v="2036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n v="101.25769230769231"/>
    <n v="70.771505376344081"/>
    <s v="theater"/>
    <x v="6"/>
    <x v="3254"/>
    <d v="2015-03-25T20:03:29"/>
    <s v="TRUE"/>
    <n v="1"/>
    <n v="1"/>
    <n v="1.28"/>
    <x v="503"/>
    <n v="16849.28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n v="175"/>
    <n v="29.166666666666668"/>
    <s v="theater"/>
    <x v="6"/>
    <x v="3255"/>
    <d v="2014-10-07T13:26:15"/>
    <s v="TRUE"/>
    <n v="1"/>
    <n v="1"/>
    <n v="1.28"/>
    <x v="159"/>
    <n v="672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n v="128.06"/>
    <n v="72.76136363636364"/>
    <s v="theater"/>
    <x v="6"/>
    <x v="3256"/>
    <d v="2015-06-10T22:59:00"/>
    <s v="TRUE"/>
    <n v="1"/>
    <n v="1"/>
    <n v="1"/>
    <x v="3"/>
    <n v="1280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n v="106.29949999999999"/>
    <n v="51.853414634146333"/>
    <s v="theater"/>
    <x v="6"/>
    <x v="3257"/>
    <d v="2017-02-22T08:25:52"/>
    <s v="FALSE"/>
    <n v="2"/>
    <n v="1"/>
    <n v="1.28"/>
    <x v="38"/>
    <n v="2721.2671999999998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n v="105.21428571428571"/>
    <n v="98.2"/>
    <s v="theater"/>
    <x v="6"/>
    <x v="3258"/>
    <d v="2015-01-08T16:17:41"/>
    <s v="TRUE"/>
    <n v="1"/>
    <n v="1"/>
    <n v="1"/>
    <x v="156"/>
    <n v="736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n v="106.16782608695652"/>
    <n v="251.7381443298969"/>
    <s v="theater"/>
    <x v="6"/>
    <x v="3259"/>
    <d v="2016-09-30T22:59:00"/>
    <s v="TRUE"/>
    <n v="1"/>
    <n v="1"/>
    <n v="1"/>
    <x v="401"/>
    <n v="24418.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n v="109.24000000000001"/>
    <n v="74.821917808219183"/>
    <s v="theater"/>
    <x v="6"/>
    <x v="3260"/>
    <d v="2015-11-30T12:08:38"/>
    <s v="TRUE"/>
    <n v="1"/>
    <n v="1"/>
    <n v="1"/>
    <x v="11"/>
    <n v="546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n v="100.45454545454547"/>
    <n v="67.65306122448979"/>
    <s v="theater"/>
    <x v="6"/>
    <x v="3261"/>
    <d v="2015-07-16T12:24:36"/>
    <s v="TRUE"/>
    <n v="1"/>
    <n v="1"/>
    <n v="1"/>
    <x v="172"/>
    <n v="3315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n v="103.04098360655738"/>
    <n v="93.81343283582089"/>
    <s v="theater"/>
    <x v="6"/>
    <x v="3262"/>
    <d v="2014-12-21T23:00:00"/>
    <s v="TRUE"/>
    <n v="1"/>
    <n v="1"/>
    <n v="1"/>
    <x v="626"/>
    <n v="1257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n v="112.1664"/>
    <n v="41.237647058823526"/>
    <s v="theater"/>
    <x v="6"/>
    <x v="3263"/>
    <d v="2015-10-30T16:00:00"/>
    <s v="TRUE"/>
    <n v="1"/>
    <n v="1"/>
    <n v="1"/>
    <x v="34"/>
    <n v="2804.1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n v="103"/>
    <n v="52.551020408163268"/>
    <s v="theater"/>
    <x v="6"/>
    <x v="3264"/>
    <d v="2015-01-28T17:00:00"/>
    <s v="TRUE"/>
    <n v="1"/>
    <n v="1"/>
    <n v="1"/>
    <x v="34"/>
    <n v="257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n v="164"/>
    <n v="70.285714285714292"/>
    <s v="theater"/>
    <x v="6"/>
    <x v="3265"/>
    <d v="2015-12-03T12:00:00"/>
    <s v="TRUE"/>
    <n v="1"/>
    <n v="1"/>
    <n v="1.1299999999999999"/>
    <x v="300"/>
    <n v="5003.6399999999994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n v="131.28333333333333"/>
    <n v="48.325153374233132"/>
    <s v="theater"/>
    <x v="6"/>
    <x v="3266"/>
    <d v="2015-06-12T16:00:00"/>
    <s v="TRUE"/>
    <n v="1"/>
    <n v="1"/>
    <n v="1"/>
    <x v="32"/>
    <n v="7877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n v="102.1"/>
    <n v="53.177083333333336"/>
    <s v="theater"/>
    <x v="6"/>
    <x v="3267"/>
    <d v="2015-07-17T13:11:00"/>
    <s v="TRUE"/>
    <n v="1"/>
    <n v="1"/>
    <n v="1"/>
    <x v="43"/>
    <n v="153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n v="128"/>
    <n v="60.952380952380949"/>
    <s v="theater"/>
    <x v="6"/>
    <x v="3268"/>
    <d v="2016-08-24T16:42:08"/>
    <s v="TRUE"/>
    <n v="1"/>
    <n v="1"/>
    <n v="1"/>
    <x v="18"/>
    <n v="25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n v="101.49999999999999"/>
    <n v="116"/>
    <s v="theater"/>
    <x v="6"/>
    <x v="3269"/>
    <d v="2015-06-16T06:00:00"/>
    <s v="TRUE"/>
    <n v="1"/>
    <n v="1"/>
    <n v="1.28"/>
    <x v="42"/>
    <n v="10393.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n v="101.66666666666666"/>
    <n v="61"/>
    <s v="theater"/>
    <x v="6"/>
    <x v="3270"/>
    <d v="2015-07-12T07:47:45"/>
    <s v="TRUE"/>
    <n v="1"/>
    <n v="1"/>
    <n v="1.28"/>
    <x v="627"/>
    <n v="2342.4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n v="130"/>
    <n v="38.235294117647058"/>
    <s v="theater"/>
    <x v="6"/>
    <x v="3271"/>
    <d v="2014-11-02T06:29:35"/>
    <s v="TRUE"/>
    <n v="1"/>
    <n v="1"/>
    <n v="1.28"/>
    <x v="16"/>
    <n v="249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n v="154.43"/>
    <n v="106.50344827586207"/>
    <s v="theater"/>
    <x v="6"/>
    <x v="3272"/>
    <d v="2015-11-06T08:00:09"/>
    <s v="TRUE"/>
    <n v="1"/>
    <n v="1"/>
    <n v="1"/>
    <x v="3"/>
    <n v="15443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n v="107.4"/>
    <n v="204.57142857142858"/>
    <s v="theater"/>
    <x v="6"/>
    <x v="3273"/>
    <d v="2016-09-14T14:00:00"/>
    <s v="TRUE"/>
    <n v="1"/>
    <n v="1"/>
    <n v="1"/>
    <x v="26"/>
    <n v="429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n v="101.32258064516128"/>
    <n v="54.912587412587413"/>
    <s v="theater"/>
    <x v="6"/>
    <x v="3274"/>
    <d v="2016-03-15T16:00:00"/>
    <s v="TRUE"/>
    <n v="1"/>
    <n v="1"/>
    <n v="1"/>
    <x v="439"/>
    <n v="15705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n v="100.27777777777777"/>
    <n v="150.41666666666666"/>
    <s v="theater"/>
    <x v="6"/>
    <x v="3275"/>
    <d v="2015-02-08T23:30:00"/>
    <s v="TRUE"/>
    <n v="1"/>
    <n v="1"/>
    <n v="1"/>
    <x v="48"/>
    <n v="180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n v="116.84444444444443"/>
    <n v="52.58"/>
    <s v="theater"/>
    <x v="6"/>
    <x v="3276"/>
    <d v="2016-03-31T22:59:00"/>
    <s v="TRUE"/>
    <n v="1"/>
    <n v="1"/>
    <n v="0.76"/>
    <x v="274"/>
    <n v="3996.0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n v="108.60000000000001"/>
    <n v="54.3"/>
    <s v="theater"/>
    <x v="6"/>
    <x v="3277"/>
    <d v="2014-11-18T12:23:26"/>
    <s v="TRUE"/>
    <n v="1"/>
    <n v="1"/>
    <n v="1.28"/>
    <x v="194"/>
    <n v="6950.4000000000005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n v="103.4"/>
    <n v="76.029411764705884"/>
    <s v="theater"/>
    <x v="6"/>
    <x v="3278"/>
    <d v="2015-05-30T15:21:43"/>
    <s v="TRUE"/>
    <n v="1"/>
    <n v="1"/>
    <n v="1.28"/>
    <x v="62"/>
    <n v="3308.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n v="114.27586206896552"/>
    <n v="105.2063492063492"/>
    <s v="theater"/>
    <x v="6"/>
    <x v="3279"/>
    <d v="2016-03-31T20:27:39"/>
    <s v="FALSE"/>
    <n v="2"/>
    <n v="1"/>
    <n v="1"/>
    <x v="628"/>
    <n v="6628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n v="103"/>
    <n v="68.666666666666671"/>
    <s v="theater"/>
    <x v="6"/>
    <x v="3280"/>
    <d v="2015-06-01T00:00:00"/>
    <s v="FALSE"/>
    <n v="2"/>
    <n v="1"/>
    <n v="1"/>
    <x v="18"/>
    <n v="206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n v="121.6"/>
    <n v="129.36170212765958"/>
    <s v="theater"/>
    <x v="6"/>
    <x v="3281"/>
    <d v="2015-09-01T19:28:25"/>
    <s v="FALSE"/>
    <n v="2"/>
    <n v="1"/>
    <n v="1"/>
    <x v="11"/>
    <n v="608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n v="102.6467741935484"/>
    <n v="134.26371308016877"/>
    <s v="theater"/>
    <x v="6"/>
    <x v="3282"/>
    <d v="2016-04-28T23:39:48"/>
    <s v="FALSE"/>
    <n v="2"/>
    <n v="1"/>
    <n v="1"/>
    <x v="629"/>
    <n v="31820.5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n v="104.75000000000001"/>
    <n v="17.829787234042552"/>
    <s v="theater"/>
    <x v="6"/>
    <x v="3283"/>
    <d v="2016-02-10T16:00:00"/>
    <s v="FALSE"/>
    <n v="2"/>
    <n v="1"/>
    <n v="1.28"/>
    <x v="572"/>
    <n v="1072.640000000000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n v="101.6"/>
    <n v="203.2"/>
    <s v="theater"/>
    <x v="6"/>
    <x v="3284"/>
    <d v="2016-01-29T00:59:00"/>
    <s v="FALSE"/>
    <n v="2"/>
    <n v="1"/>
    <n v="1"/>
    <x v="10"/>
    <n v="3048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x v="6"/>
    <n v="112.10242048409683"/>
    <n v="69.18518518518519"/>
    <s v="theater"/>
    <x v="6"/>
    <x v="3285"/>
    <d v="2017-02-28T00:00:00"/>
    <s v="FALSE"/>
    <n v="2"/>
    <n v="1"/>
    <n v="1"/>
    <x v="630"/>
    <n v="5604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n v="101.76666666666667"/>
    <n v="125.12295081967213"/>
    <s v="theater"/>
    <x v="6"/>
    <x v="3286"/>
    <d v="2016-08-15T15:09:42"/>
    <s v="FALSE"/>
    <n v="2"/>
    <n v="1"/>
    <n v="1"/>
    <x v="43"/>
    <n v="15265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n v="100"/>
    <n v="73.529411764705884"/>
    <s v="theater"/>
    <x v="6"/>
    <x v="3287"/>
    <d v="2015-11-28T13:00:28"/>
    <s v="FALSE"/>
    <n v="2"/>
    <n v="1"/>
    <n v="0.76"/>
    <x v="214"/>
    <n v="190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n v="100.26489999999998"/>
    <n v="48.437149758454105"/>
    <s v="theater"/>
    <x v="6"/>
    <x v="3288"/>
    <d v="2016-06-20T18:00:00"/>
    <s v="FALSE"/>
    <n v="2"/>
    <n v="1"/>
    <n v="1.28"/>
    <x v="168"/>
    <n v="12833.907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n v="133.04200000000003"/>
    <n v="26.608400000000003"/>
    <s v="theater"/>
    <x v="6"/>
    <x v="3289"/>
    <d v="2017-02-20T03:50:02"/>
    <s v="FALSE"/>
    <n v="2"/>
    <n v="1"/>
    <n v="1.28"/>
    <x v="2"/>
    <n v="851.468800000000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n v="121.2"/>
    <n v="33.666666666666664"/>
    <s v="theater"/>
    <x v="6"/>
    <x v="3290"/>
    <d v="2017-03-11T07:21:31"/>
    <s v="FALSE"/>
    <n v="2"/>
    <n v="1"/>
    <n v="1.28"/>
    <x v="38"/>
    <n v="3102.7200000000003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n v="113.99999999999999"/>
    <n v="40.714285714285715"/>
    <s v="theater"/>
    <x v="6"/>
    <x v="3291"/>
    <d v="2015-09-16T22:59:00"/>
    <s v="FALSE"/>
    <n v="2"/>
    <n v="1"/>
    <n v="1"/>
    <x v="9"/>
    <n v="57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n v="286.13861386138615"/>
    <n v="19.266666666666666"/>
    <s v="theater"/>
    <x v="6"/>
    <x v="3292"/>
    <d v="2015-12-04T14:29:08"/>
    <s v="FALSE"/>
    <n v="2"/>
    <n v="1"/>
    <n v="1.28"/>
    <x v="631"/>
    <n v="369.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n v="170.44444444444446"/>
    <n v="84.285714285714292"/>
    <s v="theater"/>
    <x v="6"/>
    <x v="3293"/>
    <d v="2017-03-04T05:12:32"/>
    <s v="FALSE"/>
    <n v="2"/>
    <n v="1"/>
    <n v="0.68"/>
    <x v="632"/>
    <n v="5215.6000000000004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n v="118.33333333333333"/>
    <n v="29.583333333333332"/>
    <s v="theater"/>
    <x v="6"/>
    <x v="3294"/>
    <d v="2015-06-16T07:59:14"/>
    <s v="FALSE"/>
    <n v="2"/>
    <n v="1"/>
    <n v="1.28"/>
    <x v="39"/>
    <n v="908.80000000000007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n v="102.85857142857142"/>
    <n v="26.667037037037037"/>
    <s v="theater"/>
    <x v="6"/>
    <x v="3295"/>
    <d v="2016-09-26T05:37:09"/>
    <s v="FALSE"/>
    <n v="2"/>
    <n v="1"/>
    <n v="1.28"/>
    <x v="602"/>
    <n v="921.6127999999999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n v="144.06666666666666"/>
    <n v="45.978723404255319"/>
    <s v="theater"/>
    <x v="6"/>
    <x v="3296"/>
    <d v="2015-11-22T17:00:00"/>
    <s v="FALSE"/>
    <n v="2"/>
    <n v="1"/>
    <n v="1.28"/>
    <x v="16"/>
    <n v="2766.0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n v="100.07272727272726"/>
    <n v="125.09090909090909"/>
    <s v="theater"/>
    <x v="6"/>
    <x v="3297"/>
    <d v="2015-07-27T17:59:00"/>
    <s v="FALSE"/>
    <n v="2"/>
    <n v="1"/>
    <n v="1.28"/>
    <x v="426"/>
    <n v="7045.12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n v="101.73"/>
    <n v="141.29166666666666"/>
    <s v="theater"/>
    <x v="6"/>
    <x v="3298"/>
    <d v="2015-09-12T19:00:00"/>
    <s v="FALSE"/>
    <n v="2"/>
    <n v="1"/>
    <n v="1"/>
    <x v="3"/>
    <n v="1017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n v="116.19999999999999"/>
    <n v="55.333333333333336"/>
    <s v="theater"/>
    <x v="6"/>
    <x v="3299"/>
    <d v="2015-10-14T17:01:03"/>
    <s v="FALSE"/>
    <n v="2"/>
    <n v="1"/>
    <n v="1"/>
    <x v="10"/>
    <n v="348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n v="136.16666666666666"/>
    <n v="46.420454545454547"/>
    <s v="theater"/>
    <x v="6"/>
    <x v="3300"/>
    <d v="2015-04-29T12:51:02"/>
    <s v="FALSE"/>
    <n v="2"/>
    <n v="1"/>
    <n v="1"/>
    <x v="10"/>
    <n v="408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n v="133.46666666666667"/>
    <n v="57.2"/>
    <s v="theater"/>
    <x v="6"/>
    <x v="3301"/>
    <d v="2016-08-01T01:59:00"/>
    <s v="FALSE"/>
    <n v="2"/>
    <n v="1"/>
    <n v="1"/>
    <x v="10"/>
    <n v="4004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n v="103.39285714285715"/>
    <n v="173.7"/>
    <s v="theater"/>
    <x v="6"/>
    <x v="3302"/>
    <d v="2016-12-07T03:26:16"/>
    <s v="FALSE"/>
    <n v="2"/>
    <n v="1"/>
    <n v="1.1299999999999999"/>
    <x v="633"/>
    <n v="9814.0499999999993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n v="115.88888888888889"/>
    <n v="59.6"/>
    <s v="theater"/>
    <x v="6"/>
    <x v="3303"/>
    <d v="2015-03-28T09:38:04"/>
    <s v="FALSE"/>
    <n v="2"/>
    <n v="1"/>
    <n v="1"/>
    <x v="48"/>
    <n v="208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n v="104.51666666666665"/>
    <n v="89.585714285714289"/>
    <s v="theater"/>
    <x v="6"/>
    <x v="3304"/>
    <d v="2016-12-22T09:59:12"/>
    <s v="FALSE"/>
    <n v="2"/>
    <n v="1"/>
    <n v="1"/>
    <x v="43"/>
    <n v="15677.5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n v="102.02500000000001"/>
    <n v="204.05"/>
    <s v="theater"/>
    <x v="6"/>
    <x v="3305"/>
    <d v="2015-07-31T15:32:28"/>
    <s v="FALSE"/>
    <n v="2"/>
    <n v="1"/>
    <n v="1"/>
    <x v="26"/>
    <n v="408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n v="175.33333333333334"/>
    <n v="48.703703703703702"/>
    <s v="theater"/>
    <x v="6"/>
    <x v="3306"/>
    <d v="2016-06-09T22:00:00"/>
    <s v="FALSE"/>
    <n v="2"/>
    <n v="1"/>
    <n v="1"/>
    <x v="61"/>
    <n v="263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n v="106.67999999999999"/>
    <n v="53.339999999999996"/>
    <s v="theater"/>
    <x v="6"/>
    <x v="3307"/>
    <d v="2016-05-14T20:22:19"/>
    <s v="FALSE"/>
    <n v="2"/>
    <n v="1"/>
    <n v="1"/>
    <x v="31"/>
    <n v="1066.8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n v="122.28571428571429"/>
    <n v="75.087719298245617"/>
    <s v="theater"/>
    <x v="6"/>
    <x v="3308"/>
    <d v="2016-04-13T16:02:45"/>
    <s v="FALSE"/>
    <n v="2"/>
    <n v="1"/>
    <n v="1"/>
    <x v="8"/>
    <n v="428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n v="159.42857142857144"/>
    <n v="18"/>
    <s v="theater"/>
    <x v="6"/>
    <x v="3309"/>
    <d v="2016-10-16T10:36:18"/>
    <s v="FALSE"/>
    <n v="2"/>
    <n v="1"/>
    <n v="1.28"/>
    <x v="377"/>
    <n v="714.24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n v="100.07692307692308"/>
    <n v="209.83870967741936"/>
    <s v="theater"/>
    <x v="6"/>
    <x v="3310"/>
    <d v="2015-10-06T17:17:05"/>
    <s v="FALSE"/>
    <n v="2"/>
    <n v="1"/>
    <n v="1"/>
    <x v="158"/>
    <n v="65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n v="109.84"/>
    <n v="61.022222222222226"/>
    <s v="theater"/>
    <x v="6"/>
    <x v="3311"/>
    <d v="2015-10-17T02:00:10"/>
    <s v="FALSE"/>
    <n v="2"/>
    <n v="1"/>
    <n v="1"/>
    <x v="34"/>
    <n v="274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n v="100.03999999999999"/>
    <n v="61"/>
    <s v="theater"/>
    <x v="6"/>
    <x v="3312"/>
    <d v="2016-11-11T17:00:00"/>
    <s v="FALSE"/>
    <n v="2"/>
    <n v="1"/>
    <n v="1"/>
    <x v="34"/>
    <n v="250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n v="116.05000000000001"/>
    <n v="80.034482758620683"/>
    <s v="theater"/>
    <x v="6"/>
    <x v="3313"/>
    <d v="2016-01-26T20:00:00"/>
    <s v="FALSE"/>
    <n v="2"/>
    <n v="1"/>
    <n v="1"/>
    <x v="18"/>
    <n v="232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n v="210.75"/>
    <n v="29.068965517241381"/>
    <s v="theater"/>
    <x v="6"/>
    <x v="3314"/>
    <d v="2015-05-08T15:05:00"/>
    <s v="FALSE"/>
    <n v="2"/>
    <n v="1"/>
    <n v="1.28"/>
    <x v="572"/>
    <n v="2158.08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n v="110.00000000000001"/>
    <n v="49.438202247191015"/>
    <s v="theater"/>
    <x v="6"/>
    <x v="3315"/>
    <d v="2016-05-06T02:17:21"/>
    <s v="FALSE"/>
    <n v="2"/>
    <n v="1"/>
    <n v="1.28"/>
    <x v="123"/>
    <n v="563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n v="100.08673425918037"/>
    <n v="93.977440000000001"/>
    <s v="theater"/>
    <x v="6"/>
    <x v="3316"/>
    <d v="2014-08-08T08:54:00"/>
    <s v="FALSE"/>
    <n v="2"/>
    <n v="1"/>
    <n v="1"/>
    <x v="634"/>
    <n v="11747.1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n v="106.19047619047619"/>
    <n v="61.944444444444443"/>
    <s v="theater"/>
    <x v="6"/>
    <x v="3317"/>
    <d v="2016-06-07T19:57:04"/>
    <s v="FALSE"/>
    <n v="2"/>
    <n v="1"/>
    <n v="1"/>
    <x v="635"/>
    <n v="1115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n v="125.6"/>
    <n v="78.5"/>
    <s v="theater"/>
    <x v="6"/>
    <x v="3318"/>
    <d v="2016-04-10T21:30:00"/>
    <s v="FALSE"/>
    <n v="2"/>
    <n v="1"/>
    <n v="0.76"/>
    <x v="239"/>
    <n v="1909.120000000000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n v="108"/>
    <n v="33.75"/>
    <s v="theater"/>
    <x v="6"/>
    <x v="3319"/>
    <d v="2015-01-31T09:03:06"/>
    <s v="FALSE"/>
    <n v="2"/>
    <n v="1"/>
    <n v="1.28"/>
    <x v="2"/>
    <n v="691.2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n v="101"/>
    <n v="66.44736842105263"/>
    <s v="theater"/>
    <x v="6"/>
    <x v="3320"/>
    <d v="2016-06-21T20:05:57"/>
    <s v="FALSE"/>
    <n v="2"/>
    <n v="1"/>
    <n v="1"/>
    <x v="34"/>
    <n v="2525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n v="107.4"/>
    <n v="35.799999999999997"/>
    <s v="theater"/>
    <x v="6"/>
    <x v="3321"/>
    <d v="2014-10-15T22:59:00"/>
    <s v="FALSE"/>
    <n v="2"/>
    <n v="1"/>
    <n v="1"/>
    <x v="9"/>
    <n v="53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n v="101.51515151515152"/>
    <n v="145.65217391304347"/>
    <s v="theater"/>
    <x v="6"/>
    <x v="3322"/>
    <d v="2016-06-21T22:55:00"/>
    <s v="FALSE"/>
    <n v="2"/>
    <n v="1"/>
    <n v="1"/>
    <x v="172"/>
    <n v="335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n v="125.89999999999999"/>
    <n v="25.693877551020407"/>
    <s v="theater"/>
    <x v="6"/>
    <x v="3323"/>
    <d v="2016-09-25T03:46:48"/>
    <s v="FALSE"/>
    <n v="2"/>
    <n v="1"/>
    <n v="1.28"/>
    <x v="107"/>
    <n v="1611.5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n v="101.66666666666666"/>
    <n v="152.5"/>
    <s v="theater"/>
    <x v="6"/>
    <x v="3324"/>
    <d v="2016-06-05T08:59:50"/>
    <s v="FALSE"/>
    <n v="2"/>
    <n v="1"/>
    <n v="1.1299999999999999"/>
    <x v="546"/>
    <n v="1723.2499999999998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n v="112.5"/>
    <n v="30"/>
    <s v="theater"/>
    <x v="6"/>
    <x v="3325"/>
    <d v="2015-04-05T12:51:17"/>
    <s v="FALSE"/>
    <n v="2"/>
    <n v="1"/>
    <n v="1.28"/>
    <x v="173"/>
    <n v="57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n v="101.375"/>
    <n v="142.28070175438597"/>
    <s v="theater"/>
    <x v="6"/>
    <x v="3326"/>
    <d v="2015-03-08T11:08:25"/>
    <s v="FALSE"/>
    <n v="2"/>
    <n v="1"/>
    <n v="1"/>
    <x v="6"/>
    <n v="811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n v="101.25"/>
    <n v="24.545454545454547"/>
    <s v="theater"/>
    <x v="6"/>
    <x v="3327"/>
    <d v="2016-05-08T03:59:26"/>
    <s v="FALSE"/>
    <n v="2"/>
    <n v="1"/>
    <n v="1.28"/>
    <x v="572"/>
    <n v="1036.8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n v="146.38888888888889"/>
    <n v="292.77777777777777"/>
    <s v="theater"/>
    <x v="6"/>
    <x v="3328"/>
    <d v="2014-07-04T20:00:00"/>
    <s v="FALSE"/>
    <n v="2"/>
    <n v="1"/>
    <n v="1"/>
    <x v="48"/>
    <n v="2635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n v="116.8"/>
    <n v="44.92307692307692"/>
    <s v="theater"/>
    <x v="6"/>
    <x v="3329"/>
    <d v="2014-07-27T18:00:00"/>
    <s v="FALSE"/>
    <n v="2"/>
    <n v="1"/>
    <n v="1.28"/>
    <x v="107"/>
    <n v="1495.0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n v="106.26666666666667"/>
    <n v="23.10144927536232"/>
    <s v="theater"/>
    <x v="6"/>
    <x v="3330"/>
    <d v="2015-04-01T15:17:48"/>
    <s v="FALSE"/>
    <n v="2"/>
    <n v="1"/>
    <n v="1.28"/>
    <x v="16"/>
    <n v="2040.3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n v="104.52"/>
    <n v="80.400000000000006"/>
    <s v="theater"/>
    <x v="6"/>
    <x v="3331"/>
    <d v="2015-10-06T11:44:46"/>
    <s v="FALSE"/>
    <n v="2"/>
    <n v="1"/>
    <n v="1"/>
    <x v="11"/>
    <n v="522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n v="100"/>
    <n v="72.289156626506028"/>
    <s v="theater"/>
    <x v="6"/>
    <x v="3332"/>
    <d v="2014-07-19T15:38:50"/>
    <s v="FALSE"/>
    <n v="2"/>
    <n v="1"/>
    <n v="1"/>
    <x v="32"/>
    <n v="600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n v="104.57142857142858"/>
    <n v="32.972972972972975"/>
    <s v="theater"/>
    <x v="6"/>
    <x v="3333"/>
    <d v="2015-06-15T11:14:40"/>
    <s v="FALSE"/>
    <n v="2"/>
    <n v="1"/>
    <n v="1"/>
    <x v="8"/>
    <n v="366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n v="138.62051149573753"/>
    <n v="116.65217391304348"/>
    <s v="theater"/>
    <x v="6"/>
    <x v="3334"/>
    <d v="2015-07-30T07:30:22"/>
    <s v="FALSE"/>
    <n v="2"/>
    <n v="1"/>
    <n v="1"/>
    <x v="636"/>
    <n v="536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n v="100.32000000000001"/>
    <n v="79.61904761904762"/>
    <s v="theater"/>
    <x v="6"/>
    <x v="3335"/>
    <d v="2014-08-03T18:00:00"/>
    <s v="FALSE"/>
    <n v="2"/>
    <n v="1"/>
    <n v="1.28"/>
    <x v="194"/>
    <n v="6420.4800000000005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n v="100"/>
    <n v="27.777777777777779"/>
    <s v="theater"/>
    <x v="6"/>
    <x v="3336"/>
    <d v="2016-04-05T03:34:06"/>
    <s v="FALSE"/>
    <n v="2"/>
    <n v="1"/>
    <n v="1.28"/>
    <x v="60"/>
    <n v="32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n v="110.2"/>
    <n v="81.029411764705884"/>
    <s v="theater"/>
    <x v="6"/>
    <x v="3337"/>
    <d v="2014-10-10T16:00:00"/>
    <s v="FALSE"/>
    <n v="2"/>
    <n v="1"/>
    <n v="1.28"/>
    <x v="62"/>
    <n v="3526.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n v="102.18"/>
    <n v="136.84821428571428"/>
    <s v="theater"/>
    <x v="6"/>
    <x v="3338"/>
    <d v="2017-02-24T08:48:00"/>
    <s v="FALSE"/>
    <n v="2"/>
    <n v="1"/>
    <n v="1"/>
    <x v="43"/>
    <n v="1532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n v="104.35000000000001"/>
    <n v="177.61702127659575"/>
    <s v="theater"/>
    <x v="6"/>
    <x v="3339"/>
    <d v="2016-07-28T10:58:38"/>
    <s v="FALSE"/>
    <n v="2"/>
    <n v="1"/>
    <n v="1"/>
    <x v="6"/>
    <n v="834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n v="138.16666666666666"/>
    <n v="109.07894736842105"/>
    <s v="theater"/>
    <x v="6"/>
    <x v="3340"/>
    <d v="2016-12-06T18:22:34"/>
    <s v="FALSE"/>
    <n v="2"/>
    <n v="1"/>
    <n v="1"/>
    <x v="10"/>
    <n v="414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n v="100"/>
    <n v="119.64285714285714"/>
    <s v="theater"/>
    <x v="6"/>
    <x v="3341"/>
    <d v="2016-06-12T12:00:00"/>
    <s v="FALSE"/>
    <n v="2"/>
    <n v="1"/>
    <n v="1.28"/>
    <x v="637"/>
    <n v="4288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n v="101.66666666666666"/>
    <n v="78.205128205128204"/>
    <s v="theater"/>
    <x v="6"/>
    <x v="3342"/>
    <d v="2015-03-31T23:59:00"/>
    <s v="FALSE"/>
    <n v="2"/>
    <n v="1"/>
    <n v="1"/>
    <x v="32"/>
    <n v="61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n v="171.42857142857142"/>
    <n v="52.173913043478258"/>
    <s v="theater"/>
    <x v="6"/>
    <x v="3343"/>
    <d v="2016-04-13T08:18:00"/>
    <s v="FALSE"/>
    <n v="2"/>
    <n v="1"/>
    <n v="1.28"/>
    <x v="602"/>
    <n v="153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n v="101.44444444444444"/>
    <n v="114.125"/>
    <s v="theater"/>
    <x v="6"/>
    <x v="3344"/>
    <d v="2014-08-29T23:48:13"/>
    <s v="FALSE"/>
    <n v="2"/>
    <n v="1"/>
    <n v="1"/>
    <x v="67"/>
    <n v="4565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n v="130"/>
    <n v="50"/>
    <s v="theater"/>
    <x v="6"/>
    <x v="3345"/>
    <d v="2015-04-17T19:37:00"/>
    <s v="FALSE"/>
    <n v="2"/>
    <n v="1"/>
    <n v="1"/>
    <x v="9"/>
    <n v="6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n v="110.00000000000001"/>
    <n v="91.666666666666671"/>
    <s v="theater"/>
    <x v="6"/>
    <x v="3346"/>
    <d v="2015-02-25T19:35:10"/>
    <s v="FALSE"/>
    <n v="2"/>
    <n v="1"/>
    <n v="1"/>
    <x v="61"/>
    <n v="165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n v="119.44999999999999"/>
    <n v="108.59090909090909"/>
    <s v="theater"/>
    <x v="6"/>
    <x v="3347"/>
    <d v="2016-05-08T16:00:00"/>
    <s v="FALSE"/>
    <n v="2"/>
    <n v="1"/>
    <n v="1.28"/>
    <x v="38"/>
    <n v="3057.9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n v="100.2909090909091"/>
    <n v="69.822784810126578"/>
    <s v="theater"/>
    <x v="6"/>
    <x v="3348"/>
    <d v="2016-04-29T22:59:00"/>
    <s v="FALSE"/>
    <n v="2"/>
    <n v="1"/>
    <n v="1"/>
    <x v="138"/>
    <n v="55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n v="153.4"/>
    <n v="109.57142857142857"/>
    <s v="theater"/>
    <x v="6"/>
    <x v="3349"/>
    <d v="2016-06-13T12:00:00"/>
    <s v="FALSE"/>
    <n v="2"/>
    <n v="1"/>
    <n v="1"/>
    <x v="31"/>
    <n v="1534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n v="104.42857142857143"/>
    <n v="71.666666666666671"/>
    <s v="theater"/>
    <x v="6"/>
    <x v="3350"/>
    <d v="2015-11-29T18:00:00"/>
    <s v="FALSE"/>
    <n v="2"/>
    <n v="1"/>
    <n v="1.1299999999999999"/>
    <x v="419"/>
    <n v="4130.149999999999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n v="101.1"/>
    <n v="93.611111111111114"/>
    <s v="theater"/>
    <x v="6"/>
    <x v="3351"/>
    <d v="2014-07-23T06:00:00"/>
    <s v="FALSE"/>
    <n v="2"/>
    <n v="1"/>
    <n v="1.28"/>
    <x v="194"/>
    <n v="6470.400000000000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n v="107.52"/>
    <n v="76.8"/>
    <s v="theater"/>
    <x v="6"/>
    <x v="3352"/>
    <d v="2016-07-01T18:00:00"/>
    <s v="FALSE"/>
    <n v="2"/>
    <n v="1"/>
    <n v="1.28"/>
    <x v="194"/>
    <n v="6881.2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n v="315"/>
    <n v="35.795454545454547"/>
    <s v="theater"/>
    <x v="6"/>
    <x v="3353"/>
    <d v="2016-05-02T18:00:00"/>
    <s v="FALSE"/>
    <n v="2"/>
    <n v="1"/>
    <n v="1.28"/>
    <x v="2"/>
    <n v="201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n v="101.93333333333334"/>
    <n v="55.6"/>
    <s v="theater"/>
    <x v="6"/>
    <x v="3354"/>
    <d v="2015-10-28T23:01:00"/>
    <s v="FALSE"/>
    <n v="2"/>
    <n v="1"/>
    <n v="1"/>
    <x v="10"/>
    <n v="3058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n v="126.28571428571429"/>
    <n v="147.33333333333334"/>
    <s v="theater"/>
    <x v="6"/>
    <x v="3355"/>
    <d v="2016-05-10T06:17:00"/>
    <s v="FALSE"/>
    <n v="2"/>
    <n v="1"/>
    <n v="1.28"/>
    <x v="638"/>
    <n v="2828.8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n v="101.4"/>
    <n v="56.333333333333336"/>
    <s v="theater"/>
    <x v="6"/>
    <x v="3356"/>
    <d v="2016-07-15T14:34:32"/>
    <s v="FALSE"/>
    <n v="2"/>
    <n v="1"/>
    <n v="1.28"/>
    <x v="16"/>
    <n v="1946.8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n v="101"/>
    <n v="96.19047619047619"/>
    <s v="theater"/>
    <x v="6"/>
    <x v="3357"/>
    <d v="2014-08-01T05:01:50"/>
    <s v="FALSE"/>
    <n v="2"/>
    <n v="1"/>
    <n v="1.28"/>
    <x v="38"/>
    <n v="2585.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n v="102.99000000000001"/>
    <n v="63.574074074074076"/>
    <s v="theater"/>
    <x v="6"/>
    <x v="3358"/>
    <d v="2014-11-19T03:27:59"/>
    <s v="FALSE"/>
    <n v="2"/>
    <n v="1"/>
    <n v="1"/>
    <x v="3"/>
    <n v="1029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n v="106.25"/>
    <n v="184.78260869565219"/>
    <s v="theater"/>
    <x v="6"/>
    <x v="3359"/>
    <d v="2017-02-24T20:22:14"/>
    <s v="FALSE"/>
    <n v="2"/>
    <n v="1"/>
    <n v="1"/>
    <x v="26"/>
    <n v="4250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n v="101.37777777777779"/>
    <n v="126.72222222222223"/>
    <s v="theater"/>
    <x v="6"/>
    <x v="3360"/>
    <d v="2016-12-14T10:59:00"/>
    <s v="FALSE"/>
    <n v="2"/>
    <n v="1"/>
    <n v="0.73"/>
    <x v="639"/>
    <n v="6660.5199999999995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n v="113.46000000000001"/>
    <n v="83.42647058823529"/>
    <s v="theater"/>
    <x v="6"/>
    <x v="3361"/>
    <d v="2014-09-01T10:59:00"/>
    <s v="FALSE"/>
    <n v="2"/>
    <n v="1"/>
    <n v="1"/>
    <x v="11"/>
    <n v="567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n v="218.00000000000003"/>
    <n v="54.5"/>
    <s v="theater"/>
    <x v="6"/>
    <x v="3362"/>
    <d v="2015-03-06T23:55:00"/>
    <s v="FALSE"/>
    <n v="2"/>
    <n v="1"/>
    <n v="1"/>
    <x v="9"/>
    <n v="109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n v="101.41935483870968"/>
    <n v="302.30769230769232"/>
    <s v="theater"/>
    <x v="6"/>
    <x v="3363"/>
    <d v="2014-08-19T11:00:00"/>
    <s v="FALSE"/>
    <n v="2"/>
    <n v="1"/>
    <n v="1"/>
    <x v="640"/>
    <n v="786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n v="105.93333333333332"/>
    <n v="44.138888888888886"/>
    <s v="theater"/>
    <x v="6"/>
    <x v="3364"/>
    <d v="2016-03-15T16:00:00"/>
    <s v="FALSE"/>
    <n v="2"/>
    <n v="1"/>
    <n v="1.28"/>
    <x v="25"/>
    <n v="4067.8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n v="104"/>
    <n v="866.66666666666663"/>
    <s v="theater"/>
    <x v="6"/>
    <x v="3365"/>
    <d v="2015-12-12T21:26:32"/>
    <s v="FALSE"/>
    <n v="2"/>
    <n v="1"/>
    <n v="1"/>
    <x v="34"/>
    <n v="260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n v="221"/>
    <n v="61.388888888888886"/>
    <s v="theater"/>
    <x v="6"/>
    <x v="3366"/>
    <d v="2015-05-12T20:37:17"/>
    <s v="FALSE"/>
    <n v="2"/>
    <n v="1"/>
    <n v="1"/>
    <x v="9"/>
    <n v="110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n v="118.66666666666667"/>
    <n v="29.666666666666668"/>
    <s v="theater"/>
    <x v="6"/>
    <x v="3367"/>
    <d v="2015-08-01T17:24:54"/>
    <s v="FALSE"/>
    <n v="2"/>
    <n v="1"/>
    <n v="1.28"/>
    <x v="405"/>
    <n v="1139.2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n v="104.60000000000001"/>
    <n v="45.478260869565219"/>
    <s v="theater"/>
    <x v="6"/>
    <x v="3368"/>
    <d v="2015-01-01T00:00:00"/>
    <s v="FALSE"/>
    <n v="2"/>
    <n v="1"/>
    <n v="1"/>
    <x v="31"/>
    <n v="104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n v="103.89999999999999"/>
    <n v="96.203703703703709"/>
    <s v="theater"/>
    <x v="6"/>
    <x v="3369"/>
    <d v="2017-01-14T19:59:40"/>
    <s v="FALSE"/>
    <n v="2"/>
    <n v="1"/>
    <n v="1.1299999999999999"/>
    <x v="223"/>
    <n v="5870.3499999999995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n v="117.73333333333333"/>
    <n v="67.92307692307692"/>
    <s v="theater"/>
    <x v="6"/>
    <x v="3370"/>
    <d v="2016-12-17T03:00:00"/>
    <s v="FALSE"/>
    <n v="2"/>
    <n v="1"/>
    <n v="1"/>
    <x v="61"/>
    <n v="176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n v="138.5"/>
    <n v="30.777777777777779"/>
    <s v="theater"/>
    <x v="6"/>
    <x v="3371"/>
    <d v="2015-12-02T15:59:25"/>
    <s v="FALSE"/>
    <n v="2"/>
    <n v="1"/>
    <n v="1"/>
    <x v="119"/>
    <n v="277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n v="103.49999999999999"/>
    <n v="38.333333333333336"/>
    <s v="theater"/>
    <x v="6"/>
    <x v="3372"/>
    <d v="2014-08-24T23:59:00"/>
    <s v="FALSE"/>
    <n v="2"/>
    <n v="1"/>
    <n v="1"/>
    <x v="31"/>
    <n v="10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n v="100.25"/>
    <n v="66.833333333333329"/>
    <s v="theater"/>
    <x v="6"/>
    <x v="3373"/>
    <d v="2015-07-18T11:00:00"/>
    <s v="FALSE"/>
    <n v="2"/>
    <n v="1"/>
    <n v="1.28"/>
    <x v="38"/>
    <n v="2566.4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n v="106.57142857142856"/>
    <n v="71.730769230769226"/>
    <s v="theater"/>
    <x v="6"/>
    <x v="3374"/>
    <d v="2015-10-28T12:33:36"/>
    <s v="FALSE"/>
    <n v="2"/>
    <n v="1"/>
    <n v="0.76"/>
    <x v="441"/>
    <n v="2834.8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n v="100"/>
    <n v="176.47058823529412"/>
    <s v="theater"/>
    <x v="6"/>
    <x v="3375"/>
    <d v="2014-05-18T09:39:33"/>
    <s v="FALSE"/>
    <n v="2"/>
    <n v="1"/>
    <n v="1.28"/>
    <x v="25"/>
    <n v="3840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n v="100.01249999999999"/>
    <n v="421.10526315789474"/>
    <s v="theater"/>
    <x v="6"/>
    <x v="3376"/>
    <d v="2015-04-25T10:49:54"/>
    <s v="FALSE"/>
    <n v="2"/>
    <n v="1"/>
    <n v="1"/>
    <x v="6"/>
    <n v="800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n v="101.05"/>
    <n v="104.98701298701299"/>
    <s v="theater"/>
    <x v="6"/>
    <x v="3377"/>
    <d v="2015-03-20T11:56:00"/>
    <s v="FALSE"/>
    <n v="2"/>
    <n v="1"/>
    <n v="1.28"/>
    <x v="42"/>
    <n v="10347.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n v="107.63636363636364"/>
    <n v="28.19047619047619"/>
    <s v="theater"/>
    <x v="6"/>
    <x v="3378"/>
    <d v="2014-08-31T08:08:00"/>
    <s v="FALSE"/>
    <n v="2"/>
    <n v="1"/>
    <n v="1.28"/>
    <x v="181"/>
    <n v="757.7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n v="103.64999999999999"/>
    <n v="54.55263157894737"/>
    <s v="theater"/>
    <x v="6"/>
    <x v="3379"/>
    <d v="2015-08-26T18:00:00"/>
    <s v="FALSE"/>
    <n v="2"/>
    <n v="1"/>
    <n v="1.28"/>
    <x v="38"/>
    <n v="2653.44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n v="104.43333333333334"/>
    <n v="111.89285714285714"/>
    <s v="theater"/>
    <x v="6"/>
    <x v="3380"/>
    <d v="2014-11-29T18:52:58"/>
    <s v="FALSE"/>
    <n v="2"/>
    <n v="1"/>
    <n v="1"/>
    <x v="10"/>
    <n v="313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n v="102.25"/>
    <n v="85.208333333333329"/>
    <s v="theater"/>
    <x v="6"/>
    <x v="3381"/>
    <d v="2015-03-10T22:26:23"/>
    <s v="FALSE"/>
    <n v="2"/>
    <n v="1"/>
    <n v="1"/>
    <x v="26"/>
    <n v="409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n v="100.74285714285713"/>
    <n v="76.652173913043484"/>
    <s v="theater"/>
    <x v="6"/>
    <x v="3382"/>
    <d v="2016-08-01T17:59:00"/>
    <s v="FALSE"/>
    <n v="2"/>
    <n v="1"/>
    <n v="1.28"/>
    <x v="108"/>
    <n v="4513.2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n v="111.71428571428572"/>
    <n v="65.166666666666671"/>
    <s v="theater"/>
    <x v="6"/>
    <x v="3383"/>
    <d v="2016-06-23T13:47:00"/>
    <s v="FALSE"/>
    <n v="2"/>
    <n v="1"/>
    <n v="1"/>
    <x v="412"/>
    <n v="1955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n v="100.01100000000001"/>
    <n v="93.760312499999998"/>
    <s v="theater"/>
    <x v="6"/>
    <x v="3384"/>
    <d v="2015-11-20T22:00:00"/>
    <s v="FALSE"/>
    <n v="2"/>
    <n v="1"/>
    <n v="1"/>
    <x v="32"/>
    <n v="6000.6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n v="100"/>
    <n v="133.33333333333334"/>
    <s v="theater"/>
    <x v="6"/>
    <x v="3385"/>
    <d v="2014-12-10T15:49:12"/>
    <s v="FALSE"/>
    <n v="2"/>
    <n v="1"/>
    <n v="1"/>
    <x v="18"/>
    <n v="200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n v="105"/>
    <n v="51.219512195121951"/>
    <s v="theater"/>
    <x v="6"/>
    <x v="3386"/>
    <d v="2014-12-03T10:28:26"/>
    <s v="FALSE"/>
    <n v="2"/>
    <n v="1"/>
    <n v="1"/>
    <x v="18"/>
    <n v="210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n v="116.86666666666667"/>
    <n v="100.17142857142858"/>
    <s v="theater"/>
    <x v="6"/>
    <x v="3387"/>
    <d v="2014-12-14T13:18:08"/>
    <s v="FALSE"/>
    <n v="2"/>
    <n v="1"/>
    <n v="1"/>
    <x v="10"/>
    <n v="350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n v="103.8"/>
    <n v="34.6"/>
    <s v="theater"/>
    <x v="6"/>
    <x v="3388"/>
    <d v="2015-06-18T06:04:01"/>
    <s v="FALSE"/>
    <n v="2"/>
    <n v="1"/>
    <n v="1.28"/>
    <x v="16"/>
    <n v="1992.9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n v="114.5"/>
    <n v="184.67741935483872"/>
    <s v="theater"/>
    <x v="6"/>
    <x v="3389"/>
    <d v="2016-06-03T08:31:22"/>
    <s v="FALSE"/>
    <n v="2"/>
    <n v="1"/>
    <n v="1"/>
    <x v="3"/>
    <n v="1145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n v="102.4"/>
    <n v="69.818181818181813"/>
    <s v="theater"/>
    <x v="6"/>
    <x v="3390"/>
    <d v="2014-07-10T13:35:45"/>
    <s v="FALSE"/>
    <n v="2"/>
    <n v="1"/>
    <n v="1"/>
    <x v="61"/>
    <n v="153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n v="223"/>
    <n v="61.944444444444443"/>
    <s v="theater"/>
    <x v="6"/>
    <x v="3391"/>
    <d v="2014-08-08T17:28:00"/>
    <s v="FALSE"/>
    <n v="2"/>
    <n v="1"/>
    <n v="1"/>
    <x v="9"/>
    <n v="1115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n v="100"/>
    <n v="41.666666666666664"/>
    <s v="theater"/>
    <x v="6"/>
    <x v="3392"/>
    <d v="2016-05-06T15:17:35"/>
    <s v="FALSE"/>
    <n v="2"/>
    <n v="1"/>
    <n v="1.28"/>
    <x v="2"/>
    <n v="64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n v="105.80000000000001"/>
    <n v="36.06818181818182"/>
    <s v="theater"/>
    <x v="6"/>
    <x v="3393"/>
    <d v="2014-11-05T19:46:00"/>
    <s v="FALSE"/>
    <n v="2"/>
    <n v="1"/>
    <n v="1"/>
    <x v="61"/>
    <n v="1587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n v="142.36363636363635"/>
    <n v="29"/>
    <s v="theater"/>
    <x v="6"/>
    <x v="3394"/>
    <d v="2014-07-27T09:17:25"/>
    <s v="FALSE"/>
    <n v="2"/>
    <n v="1"/>
    <n v="1.28"/>
    <x v="181"/>
    <n v="1002.2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n v="184"/>
    <n v="24.210526315789473"/>
    <s v="theater"/>
    <x v="6"/>
    <x v="3395"/>
    <d v="2015-05-30T13:10:00"/>
    <s v="FALSE"/>
    <n v="2"/>
    <n v="1"/>
    <n v="1.28"/>
    <x v="2"/>
    <n v="1177.600000000000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n v="104.33333333333333"/>
    <n v="55.892857142857146"/>
    <s v="theater"/>
    <x v="6"/>
    <x v="3396"/>
    <d v="2014-05-31T22:59:00"/>
    <s v="FALSE"/>
    <n v="2"/>
    <n v="1"/>
    <n v="1"/>
    <x v="61"/>
    <n v="156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n v="112.00000000000001"/>
    <n v="11.666666666666666"/>
    <s v="theater"/>
    <x v="6"/>
    <x v="3397"/>
    <d v="2016-02-18T17:00:00"/>
    <s v="FALSE"/>
    <n v="2"/>
    <n v="1"/>
    <n v="1.28"/>
    <x v="60"/>
    <n v="358.4000000000000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n v="111.07499999999999"/>
    <n v="68.353846153846149"/>
    <s v="theater"/>
    <x v="6"/>
    <x v="3398"/>
    <d v="2014-11-21T12:00:00"/>
    <s v="FALSE"/>
    <n v="2"/>
    <n v="1"/>
    <n v="1"/>
    <x v="26"/>
    <n v="444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n v="103.75000000000001"/>
    <n v="27.065217391304348"/>
    <s v="theater"/>
    <x v="6"/>
    <x v="3399"/>
    <d v="2015-02-21T17:05:25"/>
    <s v="FALSE"/>
    <n v="2"/>
    <n v="1"/>
    <n v="1.28"/>
    <x v="100"/>
    <n v="1593.600000000000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n v="100.41"/>
    <n v="118.12941176470588"/>
    <s v="theater"/>
    <x v="6"/>
    <x v="3400"/>
    <d v="2014-08-28T17:53:34"/>
    <s v="FALSE"/>
    <n v="2"/>
    <n v="1"/>
    <n v="1"/>
    <x v="3"/>
    <n v="1004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n v="101.86206896551724"/>
    <n v="44.757575757575758"/>
    <s v="theater"/>
    <x v="6"/>
    <x v="3401"/>
    <d v="2015-08-07T12:22:26"/>
    <s v="FALSE"/>
    <n v="2"/>
    <n v="1"/>
    <n v="1.28"/>
    <x v="641"/>
    <n v="3781.12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n v="109.76666666666665"/>
    <n v="99.787878787878782"/>
    <s v="theater"/>
    <x v="6"/>
    <x v="3402"/>
    <d v="2015-11-11T21:31:00"/>
    <s v="FALSE"/>
    <n v="2"/>
    <n v="1"/>
    <n v="1"/>
    <x v="43"/>
    <n v="1646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n v="100"/>
    <n v="117.64705882352941"/>
    <s v="theater"/>
    <x v="6"/>
    <x v="3403"/>
    <d v="2015-06-25T06:05:24"/>
    <s v="FALSE"/>
    <n v="2"/>
    <n v="1"/>
    <n v="1.28"/>
    <x v="38"/>
    <n v="256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n v="122"/>
    <n v="203.33333333333334"/>
    <s v="theater"/>
    <x v="6"/>
    <x v="3404"/>
    <d v="2015-06-17T07:05:02"/>
    <s v="FALSE"/>
    <n v="2"/>
    <n v="1"/>
    <n v="1"/>
    <x v="9"/>
    <n v="61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n v="137.57142857142856"/>
    <n v="28.323529411764707"/>
    <s v="theater"/>
    <x v="6"/>
    <x v="3405"/>
    <d v="2016-03-01T18:59:00"/>
    <s v="FALSE"/>
    <n v="2"/>
    <n v="1"/>
    <n v="1.28"/>
    <x v="377"/>
    <n v="616.32000000000005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n v="100.31000000000002"/>
    <n v="110.23076923076923"/>
    <s v="theater"/>
    <x v="6"/>
    <x v="3406"/>
    <d v="2014-07-16T06:49:36"/>
    <s v="FALSE"/>
    <n v="2"/>
    <n v="1"/>
    <n v="1"/>
    <x v="3"/>
    <n v="1003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n v="107.1"/>
    <n v="31.970149253731343"/>
    <s v="theater"/>
    <x v="6"/>
    <x v="3407"/>
    <d v="2014-07-06T05:08:09"/>
    <s v="FALSE"/>
    <n v="2"/>
    <n v="1"/>
    <n v="1.28"/>
    <x v="38"/>
    <n v="2741.7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n v="211"/>
    <n v="58.611111111111114"/>
    <s v="theater"/>
    <x v="6"/>
    <x v="3408"/>
    <d v="2014-07-18T18:48:24"/>
    <s v="FALSE"/>
    <n v="2"/>
    <n v="1"/>
    <n v="1"/>
    <x v="9"/>
    <n v="1055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n v="123.6"/>
    <n v="29.428571428571427"/>
    <s v="theater"/>
    <x v="6"/>
    <x v="3409"/>
    <d v="2016-07-31T15:58:00"/>
    <s v="FALSE"/>
    <n v="2"/>
    <n v="1"/>
    <n v="1.28"/>
    <x v="2"/>
    <n v="791.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n v="108.5"/>
    <n v="81.375"/>
    <s v="theater"/>
    <x v="6"/>
    <x v="3410"/>
    <d v="2016-06-06T02:00:00"/>
    <s v="FALSE"/>
    <n v="2"/>
    <n v="1"/>
    <n v="1"/>
    <x v="10"/>
    <n v="325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n v="103.56666666666668"/>
    <n v="199.16666666666666"/>
    <s v="theater"/>
    <x v="6"/>
    <x v="3411"/>
    <d v="2015-10-07T19:32:52"/>
    <s v="FALSE"/>
    <n v="2"/>
    <n v="1"/>
    <n v="1"/>
    <x v="43"/>
    <n v="15535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n v="100"/>
    <n v="115.38461538461539"/>
    <s v="theater"/>
    <x v="6"/>
    <x v="3412"/>
    <d v="2014-09-27T18:01:02"/>
    <s v="FALSE"/>
    <n v="2"/>
    <n v="1"/>
    <n v="1.28"/>
    <x v="25"/>
    <n v="384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n v="130"/>
    <n v="46.428571428571431"/>
    <s v="theater"/>
    <x v="6"/>
    <x v="3413"/>
    <d v="2015-02-27T23:59:00"/>
    <s v="FALSE"/>
    <n v="2"/>
    <n v="1"/>
    <n v="1"/>
    <x v="9"/>
    <n v="65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n v="103.49999999999999"/>
    <n v="70.568181818181813"/>
    <s v="theater"/>
    <x v="6"/>
    <x v="3414"/>
    <d v="2016-12-01T02:59:00"/>
    <s v="FALSE"/>
    <n v="2"/>
    <n v="1"/>
    <n v="1"/>
    <x v="10"/>
    <n v="3105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n v="100"/>
    <n v="22.222222222222221"/>
    <s v="theater"/>
    <x v="6"/>
    <x v="3415"/>
    <d v="2016-04-17T18:30:00"/>
    <s v="FALSE"/>
    <n v="2"/>
    <n v="1"/>
    <n v="1"/>
    <x v="119"/>
    <n v="2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n v="119.6"/>
    <n v="159.46666666666667"/>
    <s v="theater"/>
    <x v="6"/>
    <x v="3416"/>
    <d v="2015-04-23T13:30:00"/>
    <s v="FALSE"/>
    <n v="2"/>
    <n v="1"/>
    <n v="1.28"/>
    <x v="123"/>
    <n v="6123.5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n v="100.00058823529412"/>
    <n v="37.777999999999999"/>
    <s v="theater"/>
    <x v="6"/>
    <x v="3417"/>
    <d v="2014-10-25T19:43:00"/>
    <s v="FALSE"/>
    <n v="2"/>
    <n v="1"/>
    <n v="1"/>
    <x v="272"/>
    <n v="1700.0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n v="100.875"/>
    <n v="72.053571428571431"/>
    <s v="theater"/>
    <x v="6"/>
    <x v="3418"/>
    <d v="2014-05-23T15:01:47"/>
    <s v="FALSE"/>
    <n v="2"/>
    <n v="1"/>
    <n v="1"/>
    <x v="26"/>
    <n v="403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n v="106.54545454545455"/>
    <n v="63.695652173913047"/>
    <s v="theater"/>
    <x v="6"/>
    <x v="3419"/>
    <d v="2016-04-06T16:30:00"/>
    <s v="FALSE"/>
    <n v="2"/>
    <n v="1"/>
    <n v="1.1299999999999999"/>
    <x v="642"/>
    <n v="3310.899999999999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n v="138"/>
    <n v="28.411764705882351"/>
    <s v="theater"/>
    <x v="6"/>
    <x v="3420"/>
    <d v="2016-02-13T19:00:00"/>
    <s v="FALSE"/>
    <n v="2"/>
    <n v="1"/>
    <n v="1.28"/>
    <x v="602"/>
    <n v="1236.48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n v="101.15"/>
    <n v="103.21428571428571"/>
    <s v="theater"/>
    <x v="6"/>
    <x v="3421"/>
    <d v="2015-03-04T13:59:23"/>
    <s v="FALSE"/>
    <n v="2"/>
    <n v="1"/>
    <n v="1"/>
    <x v="3"/>
    <n v="101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n v="109.1"/>
    <n v="71.152173913043484"/>
    <s v="theater"/>
    <x v="6"/>
    <x v="3422"/>
    <d v="2015-12-13T19:00:00"/>
    <s v="FALSE"/>
    <n v="2"/>
    <n v="1"/>
    <n v="1.28"/>
    <x v="25"/>
    <n v="4189.4400000000005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n v="140"/>
    <n v="35"/>
    <s v="theater"/>
    <x v="6"/>
    <x v="3423"/>
    <d v="2015-04-24T16:52:21"/>
    <s v="FALSE"/>
    <n v="2"/>
    <n v="1"/>
    <n v="1"/>
    <x v="224"/>
    <n v="35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n v="103.58333333333334"/>
    <n v="81.776315789473685"/>
    <s v="theater"/>
    <x v="6"/>
    <x v="3424"/>
    <d v="2015-02-05T01:59:00"/>
    <s v="FALSE"/>
    <n v="2"/>
    <n v="1"/>
    <n v="1"/>
    <x v="32"/>
    <n v="621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n v="102.97033333333331"/>
    <n v="297.02980769230766"/>
    <s v="theater"/>
    <x v="6"/>
    <x v="3425"/>
    <d v="2014-10-04T09:48:56"/>
    <s v="FALSE"/>
    <n v="2"/>
    <n v="1"/>
    <n v="1"/>
    <x v="12"/>
    <n v="30891.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n v="108.13333333333333"/>
    <n v="46.609195402298852"/>
    <s v="theater"/>
    <x v="6"/>
    <x v="3426"/>
    <d v="2014-09-20T21:00:00"/>
    <s v="FALSE"/>
    <n v="2"/>
    <n v="1"/>
    <n v="1"/>
    <x v="288"/>
    <n v="4055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n v="100"/>
    <n v="51.724137931034484"/>
    <s v="theater"/>
    <x v="6"/>
    <x v="3427"/>
    <d v="2014-07-02T10:29:12"/>
    <s v="FALSE"/>
    <n v="2"/>
    <n v="1"/>
    <n v="1.28"/>
    <x v="16"/>
    <n v="192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n v="102.75000000000001"/>
    <n v="40.294117647058826"/>
    <s v="theater"/>
    <x v="6"/>
    <x v="3428"/>
    <d v="2015-02-28T12:00:00"/>
    <s v="FALSE"/>
    <n v="2"/>
    <n v="1"/>
    <n v="1.28"/>
    <x v="38"/>
    <n v="2630.4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n v="130"/>
    <n v="16.25"/>
    <s v="theater"/>
    <x v="6"/>
    <x v="3429"/>
    <d v="2016-11-01T19:31:01"/>
    <s v="FALSE"/>
    <n v="2"/>
    <n v="1"/>
    <n v="1.28"/>
    <x v="643"/>
    <n v="249.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n v="108.54949999999999"/>
    <n v="30.152638888888887"/>
    <s v="theater"/>
    <x v="6"/>
    <x v="3430"/>
    <d v="2014-07-30T17:41:41"/>
    <s v="FALSE"/>
    <n v="2"/>
    <n v="1"/>
    <n v="1.28"/>
    <x v="38"/>
    <n v="2778.8671999999997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n v="100"/>
    <n v="95.238095238095241"/>
    <s v="theater"/>
    <x v="6"/>
    <x v="3431"/>
    <d v="2014-08-18T12:32:33"/>
    <s v="FALSE"/>
    <n v="2"/>
    <n v="1"/>
    <n v="1"/>
    <x v="18"/>
    <n v="200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n v="109.65"/>
    <n v="52.214285714285715"/>
    <s v="theater"/>
    <x v="6"/>
    <x v="3432"/>
    <d v="2016-02-05T17:00:00"/>
    <s v="FALSE"/>
    <n v="2"/>
    <n v="1"/>
    <n v="1"/>
    <x v="18"/>
    <n v="219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n v="100.26315789473684"/>
    <n v="134.1549295774648"/>
    <s v="theater"/>
    <x v="6"/>
    <x v="3433"/>
    <d v="2014-06-16T22:00:00"/>
    <s v="FALSE"/>
    <n v="2"/>
    <n v="1"/>
    <n v="1"/>
    <x v="291"/>
    <n v="9525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n v="105.55000000000001"/>
    <n v="62.827380952380949"/>
    <s v="theater"/>
    <x v="6"/>
    <x v="3434"/>
    <d v="2014-07-10T04:07:49"/>
    <s v="FALSE"/>
    <n v="2"/>
    <n v="1"/>
    <n v="1"/>
    <x v="3"/>
    <n v="10555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n v="112.00000000000001"/>
    <n v="58.94736842105263"/>
    <s v="theater"/>
    <x v="6"/>
    <x v="3435"/>
    <d v="2016-08-06T22:00:00"/>
    <s v="FALSE"/>
    <n v="2"/>
    <n v="1"/>
    <n v="1"/>
    <x v="31"/>
    <n v="112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n v="105.89999999999999"/>
    <n v="143.1081081081081"/>
    <s v="theater"/>
    <x v="6"/>
    <x v="3436"/>
    <d v="2014-08-21T11:28:00"/>
    <s v="FALSE"/>
    <n v="2"/>
    <n v="1"/>
    <n v="1"/>
    <x v="11"/>
    <n v="5295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n v="101"/>
    <n v="84.166666666666671"/>
    <s v="theater"/>
    <x v="6"/>
    <x v="3437"/>
    <d v="2015-08-19T12:03:40"/>
    <s v="FALSE"/>
    <n v="2"/>
    <n v="1"/>
    <n v="1"/>
    <x v="10"/>
    <n v="30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n v="104.2"/>
    <n v="186.07142857142858"/>
    <s v="theater"/>
    <x v="6"/>
    <x v="3438"/>
    <d v="2015-05-02T16:00:00"/>
    <s v="FALSE"/>
    <n v="2"/>
    <n v="1"/>
    <n v="1.28"/>
    <x v="62"/>
    <n v="3334.4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n v="134.67833333333334"/>
    <n v="89.785555555555561"/>
    <s v="theater"/>
    <x v="6"/>
    <x v="3439"/>
    <d v="2016-01-18T23:59:00"/>
    <s v="FALSE"/>
    <n v="2"/>
    <n v="1"/>
    <n v="1"/>
    <x v="46"/>
    <n v="1616.14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n v="105.2184"/>
    <n v="64.157560975609755"/>
    <s v="theater"/>
    <x v="6"/>
    <x v="3440"/>
    <d v="2014-07-11T11:15:00"/>
    <s v="FALSE"/>
    <n v="2"/>
    <n v="1"/>
    <n v="1"/>
    <x v="11"/>
    <n v="5260.92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n v="102.60000000000001"/>
    <n v="59.651162790697676"/>
    <s v="theater"/>
    <x v="6"/>
    <x v="3441"/>
    <d v="2015-11-13T15:17:00"/>
    <s v="FALSE"/>
    <n v="2"/>
    <n v="1"/>
    <n v="1"/>
    <x v="34"/>
    <n v="256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n v="100"/>
    <n v="31.25"/>
    <s v="theater"/>
    <x v="6"/>
    <x v="3442"/>
    <d v="2015-05-30T15:11:12"/>
    <s v="FALSE"/>
    <n v="2"/>
    <n v="1"/>
    <n v="1"/>
    <x v="224"/>
    <n v="25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n v="185.5"/>
    <n v="41.222222222222221"/>
    <s v="theater"/>
    <x v="6"/>
    <x v="3443"/>
    <d v="2014-09-09T07:35:46"/>
    <s v="FALSE"/>
    <n v="2"/>
    <n v="1"/>
    <n v="1"/>
    <x v="31"/>
    <n v="1855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n v="289"/>
    <n v="43.35"/>
    <s v="theater"/>
    <x v="6"/>
    <x v="3444"/>
    <d v="2016-06-08T08:59:00"/>
    <s v="FALSE"/>
    <n v="2"/>
    <n v="1"/>
    <n v="0.72"/>
    <x v="644"/>
    <m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n v="100"/>
    <n v="64.516129032258064"/>
    <s v="theater"/>
    <x v="6"/>
    <x v="3445"/>
    <d v="2015-10-23T07:43:56"/>
    <s v="FALSE"/>
    <n v="2"/>
    <n v="1"/>
    <n v="1.28"/>
    <x v="38"/>
    <n v="256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n v="108.2"/>
    <n v="43.28"/>
    <s v="theater"/>
    <x v="6"/>
    <x v="3446"/>
    <d v="2015-02-05T07:20:00"/>
    <s v="FALSE"/>
    <n v="2"/>
    <n v="1"/>
    <n v="1.28"/>
    <x v="107"/>
    <n v="1384.9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n v="107.80000000000001"/>
    <n v="77"/>
    <s v="theater"/>
    <x v="6"/>
    <x v="3447"/>
    <d v="2016-03-18T15:20:12"/>
    <s v="FALSE"/>
    <n v="2"/>
    <n v="1"/>
    <n v="1"/>
    <x v="31"/>
    <n v="1078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n v="109.76190476190477"/>
    <n v="51.222222222222221"/>
    <s v="theater"/>
    <x v="6"/>
    <x v="3448"/>
    <d v="2014-12-16T21:51:29"/>
    <s v="FALSE"/>
    <n v="2"/>
    <n v="1"/>
    <n v="1"/>
    <x v="286"/>
    <n v="2305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n v="170.625"/>
    <n v="68.25"/>
    <s v="theater"/>
    <x v="6"/>
    <x v="3449"/>
    <d v="2016-07-08T23:00:00"/>
    <s v="FALSE"/>
    <n v="2"/>
    <n v="1"/>
    <n v="1"/>
    <x v="184"/>
    <n v="1365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n v="152"/>
    <n v="19.487179487179485"/>
    <s v="theater"/>
    <x v="6"/>
    <x v="3450"/>
    <d v="2015-04-02T10:54:31"/>
    <s v="FALSE"/>
    <n v="2"/>
    <n v="1"/>
    <n v="1.28"/>
    <x v="2"/>
    <n v="972.80000000000007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n v="101.23076923076924"/>
    <n v="41.125"/>
    <s v="theater"/>
    <x v="6"/>
    <x v="3451"/>
    <d v="2015-04-21T12:22:07"/>
    <s v="FALSE"/>
    <n v="2"/>
    <n v="1"/>
    <n v="1"/>
    <x v="109"/>
    <n v="658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n v="153.19999999999999"/>
    <n v="41.405405405405403"/>
    <s v="theater"/>
    <x v="6"/>
    <x v="3452"/>
    <d v="2014-07-22T22:59:00"/>
    <s v="FALSE"/>
    <n v="2"/>
    <n v="1"/>
    <n v="1"/>
    <x v="31"/>
    <n v="153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n v="128.33333333333334"/>
    <n v="27.5"/>
    <s v="theater"/>
    <x v="6"/>
    <x v="3453"/>
    <d v="2016-08-13T18:29:16"/>
    <s v="FALSE"/>
    <n v="2"/>
    <n v="1"/>
    <n v="1.28"/>
    <x v="159"/>
    <n v="492.8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n v="100.71428571428571"/>
    <n v="33.571428571428569"/>
    <s v="theater"/>
    <x v="6"/>
    <x v="3454"/>
    <d v="2014-07-31T11:45:59"/>
    <s v="FALSE"/>
    <n v="2"/>
    <n v="1"/>
    <n v="1.28"/>
    <x v="602"/>
    <n v="902.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n v="100.64999999999999"/>
    <n v="145.86956521739131"/>
    <s v="theater"/>
    <x v="6"/>
    <x v="3455"/>
    <d v="2016-10-13T13:00:27"/>
    <s v="FALSE"/>
    <n v="2"/>
    <n v="1"/>
    <n v="1"/>
    <x v="3"/>
    <n v="10065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n v="191.3"/>
    <n v="358.6875"/>
    <s v="theater"/>
    <x v="6"/>
    <x v="3456"/>
    <d v="2014-08-01T01:59:00"/>
    <s v="FALSE"/>
    <n v="2"/>
    <n v="1"/>
    <n v="1"/>
    <x v="10"/>
    <n v="5739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n v="140.19999999999999"/>
    <n v="50.981818181818184"/>
    <s v="theater"/>
    <x v="6"/>
    <x v="3457"/>
    <d v="2015-02-12T00:59:00"/>
    <s v="FALSE"/>
    <n v="2"/>
    <n v="1"/>
    <n v="1"/>
    <x v="18"/>
    <n v="280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n v="124.33537832310839"/>
    <n v="45.037037037037038"/>
    <s v="theater"/>
    <x v="6"/>
    <x v="3458"/>
    <d v="2015-02-02T23:27:00"/>
    <s v="FALSE"/>
    <n v="2"/>
    <n v="1"/>
    <n v="1"/>
    <x v="645"/>
    <n v="121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n v="126.2"/>
    <n v="17.527777777777779"/>
    <s v="theater"/>
    <x v="6"/>
    <x v="3459"/>
    <d v="2016-05-20T06:31:00"/>
    <s v="FALSE"/>
    <n v="2"/>
    <n v="1"/>
    <n v="1.28"/>
    <x v="2"/>
    <n v="807.6800000000000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n v="190"/>
    <n v="50"/>
    <s v="theater"/>
    <x v="6"/>
    <x v="3460"/>
    <d v="2014-08-15T07:39:12"/>
    <s v="FALSE"/>
    <n v="2"/>
    <n v="1"/>
    <n v="1.28"/>
    <x v="2"/>
    <n v="121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n v="139"/>
    <n v="57.916666666666664"/>
    <s v="theater"/>
    <x v="6"/>
    <x v="3461"/>
    <d v="2016-10-28T22:00:00"/>
    <s v="FALSE"/>
    <n v="2"/>
    <n v="1"/>
    <n v="1"/>
    <x v="9"/>
    <n v="695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n v="202"/>
    <n v="29.705882352941178"/>
    <s v="theater"/>
    <x v="6"/>
    <x v="3462"/>
    <d v="2015-07-10T13:00:00"/>
    <s v="FALSE"/>
    <n v="2"/>
    <n v="1"/>
    <n v="1"/>
    <x v="224"/>
    <n v="50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n v="103.38000000000001"/>
    <n v="90.684210526315795"/>
    <s v="theater"/>
    <x v="6"/>
    <x v="3463"/>
    <d v="2016-10-10T22:59:00"/>
    <s v="FALSE"/>
    <n v="2"/>
    <n v="1"/>
    <n v="0.76"/>
    <x v="174"/>
    <n v="7856.88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n v="102.3236"/>
    <n v="55.012688172043013"/>
    <s v="theater"/>
    <x v="6"/>
    <x v="3464"/>
    <d v="2016-08-22T22:07:17"/>
    <s v="FALSE"/>
    <n v="2"/>
    <n v="1"/>
    <n v="1"/>
    <x v="11"/>
    <n v="5116.18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n v="103"/>
    <n v="57.222222222222221"/>
    <s v="theater"/>
    <x v="6"/>
    <x v="3465"/>
    <d v="2015-08-09T11:00:00"/>
    <s v="FALSE"/>
    <n v="2"/>
    <n v="1"/>
    <n v="1.28"/>
    <x v="38"/>
    <n v="2636.8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n v="127.14285714285714"/>
    <n v="72.950819672131146"/>
    <s v="theater"/>
    <x v="6"/>
    <x v="3466"/>
    <d v="2016-04-19T18:27:30"/>
    <s v="FALSE"/>
    <n v="2"/>
    <n v="1"/>
    <n v="1"/>
    <x v="8"/>
    <n v="445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n v="101"/>
    <n v="64.468085106382972"/>
    <s v="theater"/>
    <x v="6"/>
    <x v="3467"/>
    <d v="2015-03-20T10:07:12"/>
    <s v="FALSE"/>
    <n v="2"/>
    <n v="1"/>
    <n v="1"/>
    <x v="10"/>
    <n v="303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n v="121.78"/>
    <n v="716.35294117647061"/>
    <s v="theater"/>
    <x v="6"/>
    <x v="3468"/>
    <d v="2016-09-20T22:00:00"/>
    <s v="FALSE"/>
    <n v="2"/>
    <n v="1"/>
    <n v="1"/>
    <x v="3"/>
    <n v="1217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n v="113.39285714285714"/>
    <n v="50.396825396825399"/>
    <s v="theater"/>
    <x v="6"/>
    <x v="3469"/>
    <d v="2016-04-28T10:24:05"/>
    <s v="FALSE"/>
    <n v="2"/>
    <n v="1"/>
    <n v="1"/>
    <x v="91"/>
    <n v="317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n v="150"/>
    <n v="41.666666666666664"/>
    <s v="theater"/>
    <x v="6"/>
    <x v="3470"/>
    <d v="2016-07-15T16:38:00"/>
    <s v="FALSE"/>
    <n v="2"/>
    <n v="1"/>
    <n v="1"/>
    <x v="224"/>
    <n v="3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n v="214.6"/>
    <n v="35.766666666666666"/>
    <s v="theater"/>
    <x v="6"/>
    <x v="3471"/>
    <d v="2014-08-31T15:00:00"/>
    <s v="FALSE"/>
    <n v="2"/>
    <n v="1"/>
    <n v="1.28"/>
    <x v="2"/>
    <n v="1373.4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n v="102.05"/>
    <n v="88.739130434782609"/>
    <s v="theater"/>
    <x v="6"/>
    <x v="3472"/>
    <d v="2014-11-06T00:59:00"/>
    <s v="FALSE"/>
    <n v="2"/>
    <n v="1"/>
    <n v="1"/>
    <x v="18"/>
    <n v="204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n v="100"/>
    <n v="148.4848484848485"/>
    <s v="theater"/>
    <x v="6"/>
    <x v="3473"/>
    <d v="2015-03-20T15:27:00"/>
    <s v="FALSE"/>
    <n v="2"/>
    <n v="1"/>
    <n v="1"/>
    <x v="245"/>
    <n v="49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n v="101"/>
    <n v="51.794871794871796"/>
    <s v="theater"/>
    <x v="6"/>
    <x v="3474"/>
    <d v="2016-07-20T07:02:11"/>
    <s v="FALSE"/>
    <n v="2"/>
    <n v="1"/>
    <n v="1.28"/>
    <x v="38"/>
    <n v="2585.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n v="113.33333333333333"/>
    <n v="20"/>
    <s v="theater"/>
    <x v="6"/>
    <x v="3475"/>
    <d v="2014-11-02T19:00:00"/>
    <s v="FALSE"/>
    <n v="2"/>
    <n v="1"/>
    <n v="1.28"/>
    <x v="159"/>
    <n v="435.2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n v="104"/>
    <n v="52"/>
    <s v="theater"/>
    <x v="6"/>
    <x v="3476"/>
    <d v="2014-10-26T22:00:00"/>
    <s v="FALSE"/>
    <n v="2"/>
    <n v="1"/>
    <n v="1"/>
    <x v="52"/>
    <n v="312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n v="115.33333333333333"/>
    <n v="53.230769230769234"/>
    <s v="theater"/>
    <x v="6"/>
    <x v="3477"/>
    <d v="2015-05-16T22:00:00"/>
    <s v="FALSE"/>
    <n v="2"/>
    <n v="1"/>
    <n v="1"/>
    <x v="48"/>
    <n v="207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n v="112.85000000000001"/>
    <n v="39.596491228070178"/>
    <s v="theater"/>
    <x v="6"/>
    <x v="3478"/>
    <d v="2015-03-16T16:00:00"/>
    <s v="FALSE"/>
    <n v="2"/>
    <n v="1"/>
    <n v="1"/>
    <x v="18"/>
    <n v="2257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n v="127.86666666666666"/>
    <n v="34.25"/>
    <s v="theater"/>
    <x v="6"/>
    <x v="3479"/>
    <d v="2014-06-21T15:31:20"/>
    <s v="FALSE"/>
    <n v="2"/>
    <n v="1"/>
    <n v="1.28"/>
    <x v="16"/>
    <n v="2455.0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n v="142.66666666666669"/>
    <n v="164.61538461538461"/>
    <s v="theater"/>
    <x v="6"/>
    <x v="3480"/>
    <d v="2015-07-10T16:00:00"/>
    <s v="FALSE"/>
    <n v="2"/>
    <n v="1"/>
    <n v="1"/>
    <x v="61"/>
    <n v="214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n v="118.8"/>
    <n v="125.05263157894737"/>
    <s v="theater"/>
    <x v="6"/>
    <x v="3481"/>
    <d v="2015-01-02T00:56:28"/>
    <s v="FALSE"/>
    <n v="2"/>
    <n v="1"/>
    <n v="0.72"/>
    <x v="474"/>
    <m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n v="138.33333333333334"/>
    <n v="51.875"/>
    <s v="theater"/>
    <x v="6"/>
    <x v="3482"/>
    <d v="2014-07-06T13:31:06"/>
    <s v="FALSE"/>
    <n v="2"/>
    <n v="1"/>
    <n v="1.28"/>
    <x v="25"/>
    <n v="5312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n v="159.9402985074627"/>
    <n v="40.285714285714285"/>
    <s v="theater"/>
    <x v="6"/>
    <x v="3483"/>
    <d v="2014-07-03T11:03:01"/>
    <s v="FALSE"/>
    <n v="2"/>
    <n v="1"/>
    <n v="1"/>
    <x v="450"/>
    <n v="5358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n v="114.24000000000001"/>
    <n v="64.909090909090907"/>
    <s v="theater"/>
    <x v="6"/>
    <x v="3484"/>
    <d v="2016-06-15T13:14:59"/>
    <s v="FALSE"/>
    <n v="2"/>
    <n v="1"/>
    <n v="1"/>
    <x v="34"/>
    <n v="285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n v="100.60606060606061"/>
    <n v="55.333333333333336"/>
    <s v="theater"/>
    <x v="6"/>
    <x v="3485"/>
    <d v="2016-02-02T11:38:00"/>
    <s v="FALSE"/>
    <n v="2"/>
    <n v="1"/>
    <n v="1"/>
    <x v="646"/>
    <n v="166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n v="155.20000000000002"/>
    <n v="83.142857142857139"/>
    <s v="theater"/>
    <x v="6"/>
    <x v="3486"/>
    <d v="2015-06-03T01:59:00"/>
    <s v="FALSE"/>
    <n v="2"/>
    <n v="1"/>
    <n v="1"/>
    <x v="10"/>
    <n v="465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n v="127.75000000000001"/>
    <n v="38.712121212121211"/>
    <s v="theater"/>
    <x v="6"/>
    <x v="3487"/>
    <d v="2015-06-24T17:34:12"/>
    <s v="FALSE"/>
    <n v="2"/>
    <n v="1"/>
    <n v="1.28"/>
    <x v="38"/>
    <n v="3270.4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n v="121.2"/>
    <n v="125.37931034482759"/>
    <s v="theater"/>
    <x v="6"/>
    <x v="3488"/>
    <d v="2015-04-17T11:00:00"/>
    <s v="FALSE"/>
    <n v="2"/>
    <n v="1"/>
    <n v="1"/>
    <x v="10"/>
    <n v="363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n v="112.7"/>
    <n v="78.263888888888886"/>
    <s v="theater"/>
    <x v="6"/>
    <x v="3489"/>
    <d v="2014-05-24T16:00:00"/>
    <s v="FALSE"/>
    <n v="2"/>
    <n v="1"/>
    <n v="1.28"/>
    <x v="194"/>
    <n v="7212.8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n v="127.49999999999999"/>
    <n v="47.222222222222221"/>
    <s v="theater"/>
    <x v="6"/>
    <x v="3490"/>
    <d v="2016-04-13T14:15:24"/>
    <s v="FALSE"/>
    <n v="2"/>
    <n v="1"/>
    <n v="1"/>
    <x v="31"/>
    <n v="1275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n v="158.20000000000002"/>
    <n v="79.099999999999994"/>
    <s v="theater"/>
    <x v="6"/>
    <x v="3491"/>
    <d v="2015-05-18T00:59:44"/>
    <s v="FALSE"/>
    <n v="2"/>
    <n v="1"/>
    <n v="1"/>
    <x v="9"/>
    <n v="7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n v="105.26894736842105"/>
    <n v="114.29199999999999"/>
    <s v="theater"/>
    <x v="6"/>
    <x v="3492"/>
    <d v="2015-10-25T19:13:17"/>
    <s v="FALSE"/>
    <n v="2"/>
    <n v="1"/>
    <n v="1"/>
    <x v="59"/>
    <n v="4000.2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n v="100"/>
    <n v="51.724137931034484"/>
    <s v="theater"/>
    <x v="6"/>
    <x v="3493"/>
    <d v="2014-08-17T00:11:00"/>
    <s v="FALSE"/>
    <n v="2"/>
    <n v="1"/>
    <n v="1"/>
    <x v="61"/>
    <n v="15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n v="100"/>
    <n v="30.76923076923077"/>
    <s v="theater"/>
    <x v="6"/>
    <x v="3494"/>
    <d v="2016-11-26T01:00:00"/>
    <s v="FALSE"/>
    <n v="2"/>
    <n v="1"/>
    <n v="1"/>
    <x v="53"/>
    <n v="4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n v="106.86"/>
    <n v="74.208333333333329"/>
    <s v="theater"/>
    <x v="6"/>
    <x v="3495"/>
    <d v="2014-11-01T12:18:00"/>
    <s v="FALSE"/>
    <n v="2"/>
    <n v="1"/>
    <n v="0.76"/>
    <x v="59"/>
    <n v="4060.6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n v="124.4"/>
    <n v="47.846153846153847"/>
    <s v="theater"/>
    <x v="6"/>
    <x v="3496"/>
    <d v="2016-09-11T15:19:26"/>
    <s v="FALSE"/>
    <n v="2"/>
    <n v="1"/>
    <n v="1"/>
    <x v="10"/>
    <n v="373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n v="108.70406189555126"/>
    <n v="34.408163265306122"/>
    <s v="theater"/>
    <x v="6"/>
    <x v="3497"/>
    <d v="2016-06-02T17:00:00"/>
    <s v="FALSE"/>
    <n v="2"/>
    <n v="1"/>
    <n v="1"/>
    <x v="647"/>
    <n v="168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n v="102.42424242424242"/>
    <n v="40.238095238095241"/>
    <s v="theater"/>
    <x v="6"/>
    <x v="3498"/>
    <d v="2016-05-28T16:44:00"/>
    <s v="FALSE"/>
    <n v="2"/>
    <n v="1"/>
    <n v="0.76"/>
    <x v="648"/>
    <n v="1284.400000000000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n v="105.5"/>
    <n v="60.285714285714285"/>
    <s v="theater"/>
    <x v="6"/>
    <x v="3499"/>
    <d v="2015-07-01T01:59:00"/>
    <s v="FALSE"/>
    <n v="2"/>
    <n v="1"/>
    <n v="1"/>
    <x v="18"/>
    <n v="211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n v="106.3"/>
    <n v="25.30952380952381"/>
    <s v="theater"/>
    <x v="6"/>
    <x v="3500"/>
    <d v="2016-03-06T23:59:00"/>
    <s v="FALSE"/>
    <n v="2"/>
    <n v="1"/>
    <n v="1"/>
    <x v="31"/>
    <n v="1063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n v="100.66666666666666"/>
    <n v="35.952380952380949"/>
    <s v="theater"/>
    <x v="6"/>
    <x v="3501"/>
    <d v="2015-09-11T13:19:55"/>
    <s v="FALSE"/>
    <n v="2"/>
    <n v="1"/>
    <n v="1.28"/>
    <x v="16"/>
    <n v="1932.8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n v="105.4"/>
    <n v="136"/>
    <s v="theater"/>
    <x v="6"/>
    <x v="3502"/>
    <d v="2016-03-15T22:59:00"/>
    <s v="FALSE"/>
    <n v="2"/>
    <n v="1"/>
    <n v="1"/>
    <x v="26"/>
    <n v="421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n v="107.55999999999999"/>
    <n v="70.763157894736835"/>
    <s v="theater"/>
    <x v="6"/>
    <x v="3503"/>
    <d v="2016-07-24T06:28:48"/>
    <s v="FALSE"/>
    <n v="2"/>
    <n v="1"/>
    <n v="1.28"/>
    <x v="62"/>
    <n v="3441.9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n v="100"/>
    <n v="125"/>
    <s v="theater"/>
    <x v="6"/>
    <x v="3504"/>
    <d v="2015-11-19T13:58:11"/>
    <s v="FALSE"/>
    <n v="2"/>
    <n v="1"/>
    <n v="1"/>
    <x v="31"/>
    <n v="100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n v="103.76"/>
    <n v="66.512820512820511"/>
    <s v="theater"/>
    <x v="6"/>
    <x v="3505"/>
    <d v="2014-05-12T23:00:00"/>
    <s v="FALSE"/>
    <n v="2"/>
    <n v="1"/>
    <n v="1"/>
    <x v="34"/>
    <n v="259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n v="101.49999999999999"/>
    <n v="105"/>
    <s v="theater"/>
    <x v="6"/>
    <x v="3506"/>
    <d v="2014-08-23T12:37:20"/>
    <s v="FALSE"/>
    <n v="2"/>
    <n v="1"/>
    <n v="1"/>
    <x v="10"/>
    <n v="30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n v="104.4"/>
    <n v="145"/>
    <s v="theater"/>
    <x v="6"/>
    <x v="3507"/>
    <d v="2016-05-31T17:08:57"/>
    <s v="FALSE"/>
    <n v="2"/>
    <n v="1"/>
    <n v="1"/>
    <x v="3"/>
    <n v="1044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n v="180"/>
    <n v="12"/>
    <s v="theater"/>
    <x v="6"/>
    <x v="3508"/>
    <d v="2016-05-10T16:00:00"/>
    <s v="FALSE"/>
    <n v="2"/>
    <n v="1"/>
    <n v="1.28"/>
    <x v="339"/>
    <n v="230.4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n v="106.33333333333333"/>
    <n v="96.666666666666671"/>
    <s v="theater"/>
    <x v="6"/>
    <x v="3509"/>
    <d v="2014-11-20T23:55:00"/>
    <s v="FALSE"/>
    <n v="2"/>
    <n v="1"/>
    <n v="1"/>
    <x v="10"/>
    <n v="319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n v="100.55555555555556"/>
    <n v="60.333333333333336"/>
    <s v="theater"/>
    <x v="6"/>
    <x v="3510"/>
    <d v="2014-07-02T09:54:06"/>
    <s v="FALSE"/>
    <n v="2"/>
    <n v="1"/>
    <n v="1"/>
    <x v="50"/>
    <n v="905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n v="101.2"/>
    <n v="79.89473684210526"/>
    <s v="theater"/>
    <x v="6"/>
    <x v="3511"/>
    <d v="2014-11-07T13:30:00"/>
    <s v="FALSE"/>
    <n v="2"/>
    <n v="1"/>
    <n v="1.28"/>
    <x v="16"/>
    <n v="1943.04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n v="100"/>
    <n v="58.823529411764703"/>
    <s v="theater"/>
    <x v="6"/>
    <x v="3512"/>
    <d v="2015-04-23T06:53:12"/>
    <s v="FALSE"/>
    <n v="2"/>
    <n v="1"/>
    <n v="1.28"/>
    <x v="107"/>
    <n v="128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n v="118.39285714285714"/>
    <n v="75.340909090909093"/>
    <s v="theater"/>
    <x v="6"/>
    <x v="3513"/>
    <d v="2014-06-03T23:59:00"/>
    <s v="FALSE"/>
    <n v="2"/>
    <n v="1"/>
    <n v="1"/>
    <x v="91"/>
    <n v="331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n v="110.00000000000001"/>
    <n v="55"/>
    <s v="theater"/>
    <x v="6"/>
    <x v="3514"/>
    <d v="2015-02-01T23:59:00"/>
    <s v="FALSE"/>
    <n v="2"/>
    <n v="1"/>
    <n v="1"/>
    <x v="9"/>
    <n v="55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n v="102.66666666666666"/>
    <n v="66.956521739130437"/>
    <s v="theater"/>
    <x v="6"/>
    <x v="3515"/>
    <d v="2015-05-31T13:32:51"/>
    <s v="FALSE"/>
    <n v="2"/>
    <n v="1"/>
    <n v="1"/>
    <x v="10"/>
    <n v="308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n v="100"/>
    <n v="227.27272727272728"/>
    <s v="theater"/>
    <x v="6"/>
    <x v="3516"/>
    <d v="2014-09-07T22:00:00"/>
    <s v="FALSE"/>
    <n v="2"/>
    <n v="1"/>
    <n v="1"/>
    <x v="34"/>
    <n v="25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n v="100"/>
    <n v="307.69230769230768"/>
    <s v="theater"/>
    <x v="6"/>
    <x v="3517"/>
    <d v="2014-07-04T06:00:00"/>
    <s v="FALSE"/>
    <n v="2"/>
    <n v="1"/>
    <n v="1.28"/>
    <x v="123"/>
    <n v="512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n v="110.04599999999999"/>
    <n v="50.020909090909093"/>
    <s v="theater"/>
    <x v="6"/>
    <x v="3518"/>
    <d v="2014-10-02T09:21:00"/>
    <s v="FALSE"/>
    <n v="2"/>
    <n v="1"/>
    <n v="1"/>
    <x v="61"/>
    <n v="1650.69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n v="101.35000000000001"/>
    <n v="72.392857142857139"/>
    <s v="theater"/>
    <x v="6"/>
    <x v="3519"/>
    <d v="2015-03-04T09:22:30"/>
    <s v="FALSE"/>
    <n v="2"/>
    <n v="1"/>
    <n v="1.28"/>
    <x v="38"/>
    <n v="2594.5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n v="100.75"/>
    <n v="95.952380952380949"/>
    <s v="theater"/>
    <x v="6"/>
    <x v="3520"/>
    <d v="2015-09-06T08:47:00"/>
    <s v="FALSE"/>
    <n v="2"/>
    <n v="1"/>
    <n v="1.28"/>
    <x v="38"/>
    <n v="2579.200000000000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n v="169.42857142857144"/>
    <n v="45.615384615384613"/>
    <s v="theater"/>
    <x v="6"/>
    <x v="3521"/>
    <d v="2014-09-29T03:40:20"/>
    <s v="FALSE"/>
    <n v="2"/>
    <n v="1"/>
    <n v="1"/>
    <x v="20"/>
    <n v="59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n v="100"/>
    <n v="41.029411764705884"/>
    <s v="theater"/>
    <x v="6"/>
    <x v="3522"/>
    <d v="2015-09-15T05:06:00"/>
    <s v="FALSE"/>
    <n v="2"/>
    <n v="1"/>
    <n v="1.28"/>
    <x v="649"/>
    <n v="1785.600000000000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n v="113.65"/>
    <n v="56.825000000000003"/>
    <s v="theater"/>
    <x v="6"/>
    <x v="3523"/>
    <d v="2016-09-25T18:00:00"/>
    <s v="FALSE"/>
    <n v="2"/>
    <n v="1"/>
    <n v="1.28"/>
    <x v="123"/>
    <n v="5818.88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n v="101.56"/>
    <n v="137.24324324324326"/>
    <s v="theater"/>
    <x v="6"/>
    <x v="3524"/>
    <d v="2014-09-12T23:00:00"/>
    <s v="FALSE"/>
    <n v="2"/>
    <n v="1"/>
    <n v="1"/>
    <x v="3"/>
    <n v="1015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n v="106"/>
    <n v="75.714285714285708"/>
    <s v="theater"/>
    <x v="6"/>
    <x v="3525"/>
    <d v="2015-08-09T11:00:00"/>
    <s v="FALSE"/>
    <n v="2"/>
    <n v="1"/>
    <n v="1"/>
    <x v="9"/>
    <n v="53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n v="102"/>
    <n v="99"/>
    <s v="theater"/>
    <x v="6"/>
    <x v="3526"/>
    <d v="2016-04-28T00:59:00"/>
    <s v="FALSE"/>
    <n v="2"/>
    <n v="1"/>
    <n v="1"/>
    <x v="172"/>
    <n v="336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n v="116.91666666666667"/>
    <n v="81.569767441860463"/>
    <s v="theater"/>
    <x v="6"/>
    <x v="3527"/>
    <d v="2015-07-10T22:59:00"/>
    <s v="FALSE"/>
    <n v="2"/>
    <n v="1"/>
    <n v="1"/>
    <x v="32"/>
    <n v="7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n v="101.15151515151514"/>
    <n v="45.108108108108105"/>
    <s v="theater"/>
    <x v="6"/>
    <x v="3528"/>
    <d v="2017-01-18T07:01:58"/>
    <s v="FALSE"/>
    <n v="2"/>
    <n v="1"/>
    <n v="1.28"/>
    <x v="650"/>
    <n v="2136.320000000000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n v="132"/>
    <n v="36.666666666666664"/>
    <s v="theater"/>
    <x v="6"/>
    <x v="3529"/>
    <d v="2015-07-12T20:00:00"/>
    <s v="FALSE"/>
    <n v="2"/>
    <n v="1"/>
    <n v="1"/>
    <x v="9"/>
    <n v="66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n v="100"/>
    <n v="125"/>
    <s v="theater"/>
    <x v="6"/>
    <x v="3530"/>
    <d v="2016-04-10T15:00:00"/>
    <s v="FALSE"/>
    <n v="2"/>
    <n v="1"/>
    <n v="1.28"/>
    <x v="620"/>
    <n v="352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n v="128"/>
    <n v="49.230769230769234"/>
    <s v="theater"/>
    <x v="6"/>
    <x v="3531"/>
    <d v="2016-06-30T10:42:14"/>
    <s v="FALSE"/>
    <n v="2"/>
    <n v="1"/>
    <n v="1"/>
    <x v="31"/>
    <n v="128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n v="118.95833333333334"/>
    <n v="42.296296296296298"/>
    <s v="theater"/>
    <x v="6"/>
    <x v="3532"/>
    <d v="2014-09-17T22:59:00"/>
    <s v="FALSE"/>
    <n v="2"/>
    <n v="1"/>
    <n v="1"/>
    <x v="405"/>
    <n v="114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n v="126.2"/>
    <n v="78.875"/>
    <s v="theater"/>
    <x v="6"/>
    <x v="3533"/>
    <d v="2015-11-11T14:16:07"/>
    <s v="FALSE"/>
    <n v="2"/>
    <n v="1"/>
    <n v="1"/>
    <x v="9"/>
    <n v="63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n v="156.20000000000002"/>
    <n v="38.284313725490193"/>
    <s v="theater"/>
    <x v="6"/>
    <x v="3534"/>
    <d v="2015-10-01T10:00:23"/>
    <s v="FALSE"/>
    <n v="2"/>
    <n v="1"/>
    <n v="1"/>
    <x v="11"/>
    <n v="781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n v="103.15"/>
    <n v="44.847826086956523"/>
    <s v="theater"/>
    <x v="6"/>
    <x v="3535"/>
    <d v="2015-10-02T13:00:00"/>
    <s v="FALSE"/>
    <n v="2"/>
    <n v="1"/>
    <n v="1.28"/>
    <x v="38"/>
    <n v="2640.6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n v="153.33333333333334"/>
    <n v="13.529411764705882"/>
    <s v="theater"/>
    <x v="6"/>
    <x v="3536"/>
    <d v="2015-12-20T06:59:00"/>
    <s v="FALSE"/>
    <n v="2"/>
    <n v="1"/>
    <n v="1.28"/>
    <x v="643"/>
    <n v="294.4000000000000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n v="180.44444444444446"/>
    <n v="43.5"/>
    <s v="theater"/>
    <x v="6"/>
    <x v="3537"/>
    <d v="2014-11-17T02:59:00"/>
    <s v="FALSE"/>
    <n v="2"/>
    <n v="1"/>
    <n v="0.76"/>
    <x v="651"/>
    <n v="925.6800000000000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n v="128.44999999999999"/>
    <n v="30.951807228915662"/>
    <s v="theater"/>
    <x v="6"/>
    <x v="3538"/>
    <d v="2016-08-17T05:05:40"/>
    <s v="FALSE"/>
    <n v="2"/>
    <n v="1"/>
    <n v="1.28"/>
    <x v="38"/>
    <n v="3288.3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n v="119.66666666666667"/>
    <n v="55.230769230769234"/>
    <s v="theater"/>
    <x v="6"/>
    <x v="3539"/>
    <d v="2016-09-08T13:08:42"/>
    <s v="FALSE"/>
    <n v="2"/>
    <n v="1"/>
    <n v="1"/>
    <x v="22"/>
    <n v="718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n v="123"/>
    <n v="46.125"/>
    <s v="theater"/>
    <x v="6"/>
    <x v="3540"/>
    <d v="2016-06-25T19:04:51"/>
    <s v="FALSE"/>
    <n v="2"/>
    <n v="1"/>
    <n v="1.28"/>
    <x v="159"/>
    <n v="472.3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n v="105"/>
    <n v="39.375"/>
    <s v="theater"/>
    <x v="6"/>
    <x v="3541"/>
    <d v="2015-08-31T12:31:15"/>
    <s v="FALSE"/>
    <n v="2"/>
    <n v="1"/>
    <n v="1.28"/>
    <x v="100"/>
    <n v="1612.8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n v="102.23636363636363"/>
    <n v="66.152941176470591"/>
    <s v="theater"/>
    <x v="6"/>
    <x v="3542"/>
    <d v="2014-09-07T09:23:42"/>
    <s v="FALSE"/>
    <n v="2"/>
    <n v="1"/>
    <n v="1"/>
    <x v="138"/>
    <n v="562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n v="104.66666666666666"/>
    <n v="54.137931034482762"/>
    <s v="theater"/>
    <x v="6"/>
    <x v="3543"/>
    <d v="2015-06-25T13:07:39"/>
    <s v="FALSE"/>
    <n v="2"/>
    <n v="1"/>
    <n v="1.1299999999999999"/>
    <x v="546"/>
    <n v="1774.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n v="100"/>
    <n v="104.16666666666667"/>
    <s v="theater"/>
    <x v="6"/>
    <x v="3544"/>
    <d v="2015-03-07T14:57:37"/>
    <s v="FALSE"/>
    <n v="2"/>
    <n v="1"/>
    <n v="1"/>
    <x v="34"/>
    <n v="250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n v="100.4"/>
    <n v="31.375"/>
    <s v="theater"/>
    <x v="6"/>
    <x v="3545"/>
    <d v="2015-04-11T14:22:39"/>
    <s v="FALSE"/>
    <n v="2"/>
    <n v="1"/>
    <n v="1"/>
    <x v="224"/>
    <n v="25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n v="102.27272727272727"/>
    <n v="59.210526315789473"/>
    <s v="theater"/>
    <x v="6"/>
    <x v="3546"/>
    <d v="2015-03-31T22:59:00"/>
    <s v="FALSE"/>
    <n v="2"/>
    <n v="1"/>
    <n v="1"/>
    <x v="312"/>
    <n v="112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n v="114.40928571428573"/>
    <n v="119.17633928571429"/>
    <s v="theater"/>
    <x v="6"/>
    <x v="3547"/>
    <d v="2016-05-13T22:59:00"/>
    <s v="FALSE"/>
    <n v="2"/>
    <n v="1"/>
    <n v="1"/>
    <x v="21"/>
    <n v="40043.25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n v="101.9047619047619"/>
    <n v="164.61538461538461"/>
    <s v="theater"/>
    <x v="6"/>
    <x v="3548"/>
    <d v="2016-03-04T20:00:00"/>
    <s v="FALSE"/>
    <n v="2"/>
    <n v="1"/>
    <n v="1"/>
    <x v="286"/>
    <n v="214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n v="102"/>
    <n v="24.285714285714285"/>
    <s v="theater"/>
    <x v="6"/>
    <x v="3549"/>
    <d v="2015-09-04T04:27:53"/>
    <s v="FALSE"/>
    <n v="2"/>
    <n v="1"/>
    <n v="1.28"/>
    <x v="107"/>
    <n v="1305.600000000000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n v="104.80000000000001"/>
    <n v="40.9375"/>
    <s v="theater"/>
    <x v="6"/>
    <x v="3550"/>
    <d v="2016-05-02T16:26:38"/>
    <s v="FALSE"/>
    <n v="2"/>
    <n v="1"/>
    <n v="1.28"/>
    <x v="62"/>
    <n v="3353.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n v="101.83333333333333"/>
    <n v="61.1"/>
    <s v="theater"/>
    <x v="6"/>
    <x v="3551"/>
    <d v="2014-05-22T17:07:00"/>
    <s v="FALSE"/>
    <n v="2"/>
    <n v="1"/>
    <n v="1"/>
    <x v="61"/>
    <n v="1527.5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n v="100"/>
    <n v="38.65"/>
    <s v="theater"/>
    <x v="6"/>
    <x v="3552"/>
    <d v="2014-06-28T09:05:24"/>
    <s v="FALSE"/>
    <n v="2"/>
    <n v="1"/>
    <n v="1.28"/>
    <x v="652"/>
    <n v="989.4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n v="106.27272727272728"/>
    <n v="56.20192307692308"/>
    <s v="theater"/>
    <x v="6"/>
    <x v="3553"/>
    <d v="2015-08-11T19:00:00"/>
    <s v="FALSE"/>
    <n v="2"/>
    <n v="1"/>
    <n v="1"/>
    <x v="138"/>
    <n v="584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n v="113.42219999999999"/>
    <n v="107.00207547169811"/>
    <s v="theater"/>
    <x v="6"/>
    <x v="3554"/>
    <d v="2015-02-11T12:00:00"/>
    <s v="FALSE"/>
    <n v="2"/>
    <n v="1"/>
    <n v="1"/>
    <x v="11"/>
    <n v="5671.1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n v="100"/>
    <n v="171.42857142857142"/>
    <s v="theater"/>
    <x v="6"/>
    <x v="3555"/>
    <d v="2016-11-17T06:36:34"/>
    <s v="FALSE"/>
    <n v="2"/>
    <n v="1"/>
    <n v="1.1299999999999999"/>
    <x v="653"/>
    <n v="2711.999999999999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n v="100.45454545454547"/>
    <n v="110.5"/>
    <s v="theater"/>
    <x v="6"/>
    <x v="3556"/>
    <d v="2014-08-17T10:35:24"/>
    <s v="FALSE"/>
    <n v="2"/>
    <n v="1"/>
    <n v="1.28"/>
    <x v="350"/>
    <n v="2828.8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n v="100.03599999999999"/>
    <n v="179.27598566308242"/>
    <s v="theater"/>
    <x v="6"/>
    <x v="3557"/>
    <d v="2014-05-05T01:38:31"/>
    <s v="FALSE"/>
    <n v="2"/>
    <n v="1"/>
    <n v="1"/>
    <x v="74"/>
    <n v="10003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n v="144"/>
    <n v="22.90909090909091"/>
    <s v="theater"/>
    <x v="6"/>
    <x v="3558"/>
    <d v="2015-06-26T16:00:00"/>
    <s v="FALSE"/>
    <n v="2"/>
    <n v="1"/>
    <n v="1.28"/>
    <x v="377"/>
    <n v="645.12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n v="103.49999999999999"/>
    <n v="43.125"/>
    <s v="theater"/>
    <x v="6"/>
    <x v="3559"/>
    <d v="2015-07-31T03:58:00"/>
    <s v="FALSE"/>
    <n v="2"/>
    <n v="1"/>
    <n v="0.72"/>
    <x v="126"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n v="108.43750000000001"/>
    <n v="46.891891891891895"/>
    <s v="theater"/>
    <x v="6"/>
    <x v="3560"/>
    <d v="2015-05-26T21:45:00"/>
    <s v="FALSE"/>
    <n v="2"/>
    <n v="1"/>
    <n v="0.76"/>
    <x v="654"/>
    <n v="2637.2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n v="102.4"/>
    <n v="47.407407407407405"/>
    <s v="theater"/>
    <x v="6"/>
    <x v="3561"/>
    <d v="2015-08-05T13:36:00"/>
    <s v="FALSE"/>
    <n v="2"/>
    <n v="1"/>
    <n v="1"/>
    <x v="34"/>
    <n v="256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n v="148.88888888888889"/>
    <n v="15.129032258064516"/>
    <s v="theater"/>
    <x v="6"/>
    <x v="3562"/>
    <d v="2016-03-13T17:00:00"/>
    <s v="FALSE"/>
    <n v="2"/>
    <n v="1"/>
    <n v="1.28"/>
    <x v="655"/>
    <n v="600.32000000000005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n v="105.49000000000002"/>
    <n v="21.098000000000003"/>
    <s v="theater"/>
    <x v="6"/>
    <x v="3563"/>
    <d v="2016-08-01T14:00:00"/>
    <s v="FALSE"/>
    <n v="2"/>
    <n v="1"/>
    <n v="1.28"/>
    <x v="2"/>
    <n v="675.13600000000008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n v="100.49999999999999"/>
    <n v="59.117647058823529"/>
    <s v="theater"/>
    <x v="6"/>
    <x v="3564"/>
    <d v="2015-10-05T11:00:00"/>
    <s v="FALSE"/>
    <n v="2"/>
    <n v="1"/>
    <n v="1.28"/>
    <x v="107"/>
    <n v="1286.400000000000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n v="130.55555555555557"/>
    <n v="97.916666666666671"/>
    <s v="theater"/>
    <x v="6"/>
    <x v="3565"/>
    <d v="2014-12-31T12:50:08"/>
    <s v="FALSE"/>
    <n v="2"/>
    <n v="1"/>
    <n v="1"/>
    <x v="50"/>
    <n v="117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n v="104.75000000000001"/>
    <n v="55.131578947368418"/>
    <s v="theater"/>
    <x v="6"/>
    <x v="3566"/>
    <d v="2015-01-23T07:11:23"/>
    <s v="FALSE"/>
    <n v="2"/>
    <n v="1"/>
    <n v="1.28"/>
    <x v="38"/>
    <n v="2681.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n v="108.80000000000001"/>
    <n v="26.536585365853657"/>
    <s v="theater"/>
    <x v="6"/>
    <x v="3567"/>
    <d v="2015-06-10T14:27:24"/>
    <s v="FALSE"/>
    <n v="2"/>
    <n v="1"/>
    <n v="1.28"/>
    <x v="107"/>
    <n v="1392.6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n v="111.00000000000001"/>
    <n v="58.421052631578945"/>
    <s v="theater"/>
    <x v="6"/>
    <x v="3568"/>
    <d v="2014-09-17T12:46:34"/>
    <s v="FALSE"/>
    <n v="2"/>
    <n v="1"/>
    <n v="1"/>
    <x v="31"/>
    <n v="111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n v="100.47999999999999"/>
    <n v="122.53658536585365"/>
    <s v="theater"/>
    <x v="6"/>
    <x v="3569"/>
    <d v="2015-01-08T11:31:36"/>
    <s v="FALSE"/>
    <n v="2"/>
    <n v="1"/>
    <n v="1"/>
    <x v="11"/>
    <n v="5024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n v="114.35"/>
    <n v="87.961538461538467"/>
    <s v="theater"/>
    <x v="6"/>
    <x v="3570"/>
    <d v="2014-12-31T02:00:00"/>
    <s v="FALSE"/>
    <n v="2"/>
    <n v="1"/>
    <n v="1"/>
    <x v="18"/>
    <n v="2287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n v="122.06666666666666"/>
    <n v="73.239999999999995"/>
    <s v="theater"/>
    <x v="6"/>
    <x v="3571"/>
    <d v="2014-10-30T15:36:53"/>
    <s v="FALSE"/>
    <n v="2"/>
    <n v="1"/>
    <n v="1.28"/>
    <x v="16"/>
    <n v="2343.6799999999998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n v="100"/>
    <n v="55.555555555555557"/>
    <s v="theater"/>
    <x v="6"/>
    <x v="3572"/>
    <d v="2015-06-21T08:41:22"/>
    <s v="FALSE"/>
    <n v="2"/>
    <n v="1"/>
    <n v="1.28"/>
    <x v="2"/>
    <n v="64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n v="102.8"/>
    <n v="39.53846153846154"/>
    <s v="theater"/>
    <x v="6"/>
    <x v="3573"/>
    <d v="2014-11-08T05:00:46"/>
    <s v="FALSE"/>
    <n v="2"/>
    <n v="1"/>
    <n v="1.28"/>
    <x v="25"/>
    <n v="3947.52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n v="106.12068965517241"/>
    <n v="136.77777777777777"/>
    <s v="theater"/>
    <x v="6"/>
    <x v="3574"/>
    <d v="2014-11-13T18:37:28"/>
    <s v="FALSE"/>
    <n v="2"/>
    <n v="1"/>
    <n v="1"/>
    <x v="628"/>
    <n v="6155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n v="101.33000000000001"/>
    <n v="99.343137254901961"/>
    <s v="theater"/>
    <x v="6"/>
    <x v="3575"/>
    <d v="2016-08-10T22:59:00"/>
    <s v="FALSE"/>
    <n v="2"/>
    <n v="1"/>
    <n v="1"/>
    <x v="3"/>
    <n v="10133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n v="100"/>
    <n v="20"/>
    <s v="theater"/>
    <x v="6"/>
    <x v="3576"/>
    <d v="2016-12-05T09:10:54"/>
    <s v="FALSE"/>
    <n v="2"/>
    <n v="1"/>
    <n v="1"/>
    <x v="428"/>
    <n v="10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n v="130"/>
    <n v="28.888888888888889"/>
    <s v="theater"/>
    <x v="6"/>
    <x v="3577"/>
    <d v="2015-04-26T01:28:00"/>
    <s v="FALSE"/>
    <n v="2"/>
    <n v="1"/>
    <n v="1"/>
    <x v="22"/>
    <n v="78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n v="100.01333333333334"/>
    <n v="40.545945945945945"/>
    <s v="theater"/>
    <x v="6"/>
    <x v="3578"/>
    <d v="2016-04-30T12:36:17"/>
    <s v="FALSE"/>
    <n v="2"/>
    <n v="1"/>
    <n v="1.28"/>
    <x v="16"/>
    <n v="1920.256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n v="100"/>
    <n v="35.714285714285715"/>
    <s v="theater"/>
    <x v="6"/>
    <x v="3579"/>
    <d v="2016-03-31T12:17:36"/>
    <s v="FALSE"/>
    <n v="2"/>
    <n v="1"/>
    <n v="1.28"/>
    <x v="2"/>
    <n v="64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n v="113.88888888888889"/>
    <n v="37.962962962962962"/>
    <s v="theater"/>
    <x v="6"/>
    <x v="3580"/>
    <d v="2015-02-28T23:59:00"/>
    <s v="FALSE"/>
    <n v="2"/>
    <n v="1"/>
    <n v="1"/>
    <x v="50"/>
    <n v="102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n v="100"/>
    <n v="33.333333333333336"/>
    <s v="theater"/>
    <x v="6"/>
    <x v="3581"/>
    <d v="2014-07-30T06:18:30"/>
    <s v="FALSE"/>
    <n v="2"/>
    <n v="1"/>
    <n v="1.28"/>
    <x v="16"/>
    <n v="192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n v="287"/>
    <n v="58.571428571428569"/>
    <s v="theater"/>
    <x v="6"/>
    <x v="3582"/>
    <d v="2016-04-04T21:18:02"/>
    <s v="FALSE"/>
    <n v="2"/>
    <n v="1"/>
    <n v="1"/>
    <x v="31"/>
    <n v="287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n v="108.5"/>
    <n v="135.625"/>
    <s v="theater"/>
    <x v="6"/>
    <x v="3583"/>
    <d v="2016-04-18T04:13:25"/>
    <s v="FALSE"/>
    <n v="2"/>
    <n v="1"/>
    <n v="1"/>
    <x v="10"/>
    <n v="325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n v="115.5"/>
    <n v="30.9375"/>
    <s v="theater"/>
    <x v="6"/>
    <x v="3584"/>
    <d v="2015-07-13T02:35:44"/>
    <s v="FALSE"/>
    <n v="2"/>
    <n v="1"/>
    <n v="1.28"/>
    <x v="25"/>
    <n v="4435.2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n v="119.11764705882352"/>
    <n v="176.08695652173913"/>
    <s v="theater"/>
    <x v="6"/>
    <x v="3585"/>
    <d v="2014-12-21T12:11:30"/>
    <s v="FALSE"/>
    <n v="2"/>
    <n v="1"/>
    <n v="1"/>
    <x v="144"/>
    <n v="405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n v="109.42666666666668"/>
    <n v="151.9814814814815"/>
    <s v="theater"/>
    <x v="6"/>
    <x v="3586"/>
    <d v="2016-09-23T11:44:30"/>
    <s v="FALSE"/>
    <n v="2"/>
    <n v="1"/>
    <n v="1"/>
    <x v="63"/>
    <n v="8207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n v="126.6"/>
    <n v="22.607142857142858"/>
    <s v="theater"/>
    <x v="6"/>
    <x v="3587"/>
    <d v="2016-06-27T14:00:00"/>
    <s v="FALSE"/>
    <n v="2"/>
    <n v="1"/>
    <n v="1.28"/>
    <x v="2"/>
    <n v="810.24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n v="100.49999999999999"/>
    <n v="18.272727272727273"/>
    <s v="theater"/>
    <x v="6"/>
    <x v="3588"/>
    <d v="2015-04-29T18:00:00"/>
    <s v="FALSE"/>
    <n v="2"/>
    <n v="1"/>
    <n v="1.28"/>
    <x v="57"/>
    <n v="257.28000000000003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n v="127.49999999999999"/>
    <n v="82.258064516129039"/>
    <s v="theater"/>
    <x v="6"/>
    <x v="3589"/>
    <d v="2015-05-26T10:32:27"/>
    <s v="FALSE"/>
    <n v="2"/>
    <n v="1"/>
    <n v="1"/>
    <x v="26"/>
    <n v="510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n v="100.05999999999999"/>
    <n v="68.534246575342465"/>
    <s v="theater"/>
    <x v="6"/>
    <x v="3590"/>
    <d v="2014-10-20T03:00:34"/>
    <s v="FALSE"/>
    <n v="2"/>
    <n v="1"/>
    <n v="1.28"/>
    <x v="194"/>
    <n v="6403.8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n v="175"/>
    <n v="68.055555555555557"/>
    <s v="theater"/>
    <x v="6"/>
    <x v="3591"/>
    <d v="2015-01-23T23:59:00"/>
    <s v="FALSE"/>
    <n v="2"/>
    <n v="1"/>
    <n v="1"/>
    <x v="266"/>
    <n v="1225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n v="127.25"/>
    <n v="72.714285714285708"/>
    <s v="theater"/>
    <x v="6"/>
    <x v="3592"/>
    <d v="2015-02-10T23:59:00"/>
    <s v="FALSE"/>
    <n v="2"/>
    <n v="1"/>
    <n v="1"/>
    <x v="18"/>
    <n v="2545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n v="110.63333333333334"/>
    <n v="77.186046511627907"/>
    <s v="theater"/>
    <x v="6"/>
    <x v="3593"/>
    <d v="2015-01-05T15:26:00"/>
    <s v="FALSE"/>
    <n v="2"/>
    <n v="1"/>
    <n v="1"/>
    <x v="10"/>
    <n v="331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n v="125.93749999999999"/>
    <n v="55.972222222222221"/>
    <s v="theater"/>
    <x v="6"/>
    <x v="3594"/>
    <d v="2016-09-03T20:36:22"/>
    <s v="FALSE"/>
    <n v="2"/>
    <n v="1"/>
    <n v="1"/>
    <x v="276"/>
    <n v="201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n v="118.5"/>
    <n v="49.693548387096776"/>
    <s v="theater"/>
    <x v="6"/>
    <x v="3595"/>
    <d v="2015-03-13T01:59:00"/>
    <s v="FALSE"/>
    <n v="2"/>
    <n v="1"/>
    <n v="1"/>
    <x v="30"/>
    <n v="30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n v="107.72727272727273"/>
    <n v="79"/>
    <s v="theater"/>
    <x v="6"/>
    <x v="3596"/>
    <d v="2014-08-26T12:09:42"/>
    <s v="FALSE"/>
    <n v="2"/>
    <n v="1"/>
    <n v="0.76"/>
    <x v="656"/>
    <n v="900.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n v="102.60000000000001"/>
    <n v="77.727272727272734"/>
    <s v="theater"/>
    <x v="6"/>
    <x v="3597"/>
    <d v="2016-03-03T00:59:00"/>
    <s v="FALSE"/>
    <n v="2"/>
    <n v="1"/>
    <n v="1"/>
    <x v="34"/>
    <n v="2565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n v="110.1"/>
    <n v="40.777777777777779"/>
    <s v="theater"/>
    <x v="6"/>
    <x v="3598"/>
    <d v="2014-09-02T23:59:00"/>
    <s v="FALSE"/>
    <n v="2"/>
    <n v="1"/>
    <n v="1"/>
    <x v="31"/>
    <n v="110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n v="202"/>
    <n v="59.411764705882355"/>
    <s v="theater"/>
    <x v="6"/>
    <x v="3599"/>
    <d v="2015-08-29T19:00:00"/>
    <s v="FALSE"/>
    <n v="2"/>
    <n v="1"/>
    <n v="1"/>
    <x v="9"/>
    <n v="101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n v="130"/>
    <n v="3.25"/>
    <s v="theater"/>
    <x v="6"/>
    <x v="3600"/>
    <d v="2016-10-13T15:22:44"/>
    <s v="FALSE"/>
    <n v="2"/>
    <n v="1"/>
    <n v="1"/>
    <x v="278"/>
    <n v="13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n v="104.35000000000001"/>
    <n v="39.377358490566039"/>
    <s v="theater"/>
    <x v="6"/>
    <x v="3601"/>
    <d v="2015-01-16T18:58:02"/>
    <s v="FALSE"/>
    <n v="2"/>
    <n v="1"/>
    <n v="1.28"/>
    <x v="38"/>
    <n v="2671.3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n v="100.05"/>
    <n v="81.673469387755105"/>
    <s v="theater"/>
    <x v="6"/>
    <x v="3602"/>
    <d v="2016-05-17T16:27:59"/>
    <s v="FALSE"/>
    <n v="2"/>
    <n v="1"/>
    <n v="1"/>
    <x v="26"/>
    <n v="40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n v="170.66666666666669"/>
    <n v="44.912280701754383"/>
    <s v="theater"/>
    <x v="6"/>
    <x v="3603"/>
    <d v="2015-11-05T16:44:40"/>
    <s v="FALSE"/>
    <n v="2"/>
    <n v="1"/>
    <n v="1"/>
    <x v="61"/>
    <n v="256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n v="112.83333333333334"/>
    <n v="49.05797101449275"/>
    <s v="theater"/>
    <x v="6"/>
    <x v="3604"/>
    <d v="2016-04-29T01:59:00"/>
    <s v="FALSE"/>
    <n v="2"/>
    <n v="1"/>
    <n v="1"/>
    <x v="10"/>
    <n v="3385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n v="184"/>
    <n v="30.666666666666668"/>
    <s v="theater"/>
    <x v="6"/>
    <x v="3605"/>
    <d v="2016-02-13T14:02:06"/>
    <s v="FALSE"/>
    <n v="2"/>
    <n v="1"/>
    <n v="1.28"/>
    <x v="60"/>
    <n v="588.80000000000007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n v="130.26666666666665"/>
    <n v="61.0625"/>
    <s v="theater"/>
    <x v="6"/>
    <x v="3606"/>
    <d v="2016-08-14T09:30:57"/>
    <s v="FALSE"/>
    <n v="2"/>
    <n v="1"/>
    <n v="1.28"/>
    <x v="25"/>
    <n v="5002.24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n v="105.45454545454544"/>
    <n v="29"/>
    <s v="theater"/>
    <x v="6"/>
    <x v="3607"/>
    <d v="2015-12-14T19:00:00"/>
    <s v="FALSE"/>
    <n v="2"/>
    <n v="1"/>
    <n v="1.28"/>
    <x v="181"/>
    <n v="742.4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n v="100"/>
    <n v="29.62962962962963"/>
    <s v="theater"/>
    <x v="6"/>
    <x v="3608"/>
    <d v="2016-06-17T09:00:00"/>
    <s v="FALSE"/>
    <n v="2"/>
    <n v="1"/>
    <n v="1.28"/>
    <x v="572"/>
    <n v="102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n v="153.31632653061226"/>
    <n v="143.0952380952381"/>
    <s v="theater"/>
    <x v="6"/>
    <x v="3609"/>
    <d v="2016-03-30T17:48:05"/>
    <s v="FALSE"/>
    <n v="2"/>
    <n v="1"/>
    <n v="1.28"/>
    <x v="657"/>
    <n v="3846.4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n v="162.30000000000001"/>
    <n v="52.354838709677416"/>
    <s v="theater"/>
    <x v="6"/>
    <x v="3610"/>
    <d v="2015-08-17T05:22:16"/>
    <s v="FALSE"/>
    <n v="2"/>
    <n v="1"/>
    <n v="1.28"/>
    <x v="107"/>
    <n v="2077.44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n v="136"/>
    <n v="66.666666666666671"/>
    <s v="theater"/>
    <x v="6"/>
    <x v="3611"/>
    <d v="2015-04-08T03:53:21"/>
    <s v="FALSE"/>
    <n v="2"/>
    <n v="1"/>
    <n v="1.28"/>
    <x v="62"/>
    <n v="4352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n v="144.4"/>
    <n v="126.66666666666667"/>
    <s v="theater"/>
    <x v="6"/>
    <x v="3612"/>
    <d v="2014-06-09T12:26:51"/>
    <s v="FALSE"/>
    <n v="2"/>
    <n v="1"/>
    <n v="0.76"/>
    <x v="59"/>
    <n v="5487.2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n v="100"/>
    <n v="62.5"/>
    <s v="theater"/>
    <x v="6"/>
    <x v="3613"/>
    <d v="2014-06-28T09:09:34"/>
    <s v="FALSE"/>
    <n v="2"/>
    <n v="1"/>
    <n v="1"/>
    <x v="23"/>
    <n v="125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n v="100.8"/>
    <n v="35.492957746478872"/>
    <s v="theater"/>
    <x v="6"/>
    <x v="3614"/>
    <d v="2015-06-18T20:00:16"/>
    <s v="FALSE"/>
    <n v="2"/>
    <n v="1"/>
    <n v="1"/>
    <x v="34"/>
    <n v="252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n v="106.80000000000001"/>
    <n v="37.083333333333336"/>
    <s v="theater"/>
    <x v="6"/>
    <x v="3615"/>
    <d v="2015-12-10T09:14:56"/>
    <s v="FALSE"/>
    <n v="2"/>
    <n v="1"/>
    <n v="1.28"/>
    <x v="62"/>
    <n v="3417.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n v="124.8"/>
    <n v="69.333333333333329"/>
    <s v="theater"/>
    <x v="6"/>
    <x v="3616"/>
    <d v="2015-03-19T16:47:44"/>
    <s v="FALSE"/>
    <n v="2"/>
    <n v="1"/>
    <n v="1.28"/>
    <x v="62"/>
    <n v="3993.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n v="118.91891891891892"/>
    <n v="17.254901960784313"/>
    <s v="theater"/>
    <x v="6"/>
    <x v="3617"/>
    <d v="2017-02-27T19:00:00"/>
    <s v="FALSE"/>
    <n v="2"/>
    <n v="1"/>
    <n v="1.28"/>
    <x v="658"/>
    <n v="1126.400000000000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n v="101"/>
    <n v="36.071428571428569"/>
    <s v="theater"/>
    <x v="6"/>
    <x v="3618"/>
    <d v="2015-06-03T10:04:10"/>
    <s v="FALSE"/>
    <n v="2"/>
    <n v="1"/>
    <n v="1.28"/>
    <x v="38"/>
    <n v="2585.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n v="112.99999999999999"/>
    <n v="66.470588235294116"/>
    <s v="theater"/>
    <x v="6"/>
    <x v="3619"/>
    <d v="2016-11-19T17:00:00"/>
    <s v="FALSE"/>
    <n v="2"/>
    <n v="1"/>
    <n v="1"/>
    <x v="31"/>
    <n v="113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n v="105.19047619047619"/>
    <n v="56.065989847715734"/>
    <s v="theater"/>
    <x v="6"/>
    <x v="3620"/>
    <d v="2015-03-04T23:00:00"/>
    <s v="FALSE"/>
    <n v="2"/>
    <n v="1"/>
    <n v="1"/>
    <x v="170"/>
    <n v="11045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n v="109.73333333333332"/>
    <n v="47.028571428571432"/>
    <s v="theater"/>
    <x v="6"/>
    <x v="3621"/>
    <d v="2016-09-30T16:00:00"/>
    <s v="FALSE"/>
    <n v="2"/>
    <n v="1"/>
    <n v="1"/>
    <x v="10"/>
    <n v="329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n v="100.099"/>
    <n v="47.666190476190479"/>
    <s v="theater"/>
    <x v="6"/>
    <x v="3622"/>
    <d v="2014-09-27T22:23:00"/>
    <s v="FALSE"/>
    <n v="2"/>
    <n v="1"/>
    <n v="1"/>
    <x v="31"/>
    <n v="1000.99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n v="120"/>
    <n v="88.235294117647058"/>
    <s v="theater"/>
    <x v="6"/>
    <x v="3623"/>
    <d v="2014-07-26T02:00:00"/>
    <s v="FALSE"/>
    <n v="2"/>
    <n v="1"/>
    <n v="1"/>
    <x v="34"/>
    <n v="30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n v="104.93333333333332"/>
    <n v="80.717948717948715"/>
    <s v="theater"/>
    <x v="6"/>
    <x v="3624"/>
    <d v="2016-08-23T13:34:50"/>
    <s v="FALSE"/>
    <n v="2"/>
    <n v="1"/>
    <n v="1"/>
    <x v="10"/>
    <n v="3148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n v="102.66666666666666"/>
    <n v="39.487179487179489"/>
    <s v="theater"/>
    <x v="6"/>
    <x v="3625"/>
    <d v="2015-07-02T10:39:37"/>
    <s v="FALSE"/>
    <n v="2"/>
    <n v="1"/>
    <n v="1.28"/>
    <x v="25"/>
    <n v="3942.4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n v="101.82500000000002"/>
    <n v="84.854166666666671"/>
    <s v="theater"/>
    <x v="6"/>
    <x v="3626"/>
    <d v="2014-08-16T11:00:57"/>
    <s v="FALSE"/>
    <n v="2"/>
    <n v="1"/>
    <n v="1.28"/>
    <x v="123"/>
    <n v="5213.4400000000005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n v="100"/>
    <n v="68.965517241379317"/>
    <s v="theater"/>
    <x v="6"/>
    <x v="3627"/>
    <d v="2016-05-20T22:59:00"/>
    <s v="FALSE"/>
    <n v="2"/>
    <n v="1"/>
    <n v="1"/>
    <x v="18"/>
    <n v="20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n v="0"/>
    <n v="0"/>
    <s v="theater"/>
    <x v="40"/>
    <x v="3628"/>
    <d v="2015-12-13T15:59:56"/>
    <s v="FALSE"/>
    <n v="2"/>
    <n v="2"/>
    <n v="1"/>
    <x v="74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n v="1.9999999999999998E-4"/>
    <n v="1"/>
    <s v="theater"/>
    <x v="40"/>
    <x v="3629"/>
    <d v="2016-05-05T12:00:00"/>
    <s v="FALSE"/>
    <n v="2"/>
    <n v="2"/>
    <n v="1"/>
    <x v="106"/>
    <n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n v="3.3333333333333333E-2"/>
    <n v="1"/>
    <s v="theater"/>
    <x v="40"/>
    <x v="3630"/>
    <d v="2014-11-29T16:19:50"/>
    <s v="FALSE"/>
    <n v="2"/>
    <n v="2"/>
    <n v="1.28"/>
    <x v="25"/>
    <n v="1.2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n v="51.023391812865491"/>
    <n v="147.88135593220338"/>
    <s v="theater"/>
    <x v="40"/>
    <x v="3631"/>
    <d v="2014-09-22T22:59:00"/>
    <s v="FALSE"/>
    <n v="2"/>
    <n v="2"/>
    <n v="1"/>
    <x v="659"/>
    <n v="8725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n v="20"/>
    <n v="100"/>
    <s v="theater"/>
    <x v="40"/>
    <x v="3632"/>
    <d v="2014-11-23T17:29:09"/>
    <s v="FALSE"/>
    <n v="2"/>
    <n v="2"/>
    <n v="1.28"/>
    <x v="2"/>
    <n v="12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n v="35.24"/>
    <n v="56.838709677419352"/>
    <s v="theater"/>
    <x v="40"/>
    <x v="3633"/>
    <d v="2016-11-18T20:00:00"/>
    <s v="FALSE"/>
    <n v="2"/>
    <n v="2"/>
    <n v="1"/>
    <x v="11"/>
    <n v="176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n v="4.246666666666667"/>
    <n v="176.94444444444446"/>
    <s v="theater"/>
    <x v="40"/>
    <x v="3634"/>
    <d v="2017-01-13T22:59:00"/>
    <s v="FALSE"/>
    <n v="2"/>
    <n v="2"/>
    <n v="0.76"/>
    <x v="243"/>
    <n v="2420.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n v="36.457142857142856"/>
    <n v="127.6"/>
    <s v="theater"/>
    <x v="40"/>
    <x v="3635"/>
    <d v="2016-04-20T16:11:16"/>
    <s v="FALSE"/>
    <n v="2"/>
    <n v="2"/>
    <n v="1"/>
    <x v="8"/>
    <n v="127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n v="0"/>
    <n v="0"/>
    <s v="theater"/>
    <x v="40"/>
    <x v="3636"/>
    <d v="2015-09-14T11:40:29"/>
    <s v="FALSE"/>
    <n v="2"/>
    <n v="2"/>
    <n v="1"/>
    <x v="78"/>
    <n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n v="30.866666666666664"/>
    <n v="66.142857142857139"/>
    <s v="theater"/>
    <x v="40"/>
    <x v="3637"/>
    <d v="2015-01-01T11:48:55"/>
    <s v="FALSE"/>
    <n v="2"/>
    <n v="2"/>
    <n v="1"/>
    <x v="10"/>
    <n v="92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n v="6.5454545454545459"/>
    <n v="108"/>
    <s v="theater"/>
    <x v="40"/>
    <x v="3638"/>
    <d v="2015-04-19T10:08:52"/>
    <s v="FALSE"/>
    <n v="2"/>
    <n v="2"/>
    <n v="0.76"/>
    <x v="660"/>
    <n v="164.16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n v="4.0000000000000001E-3"/>
    <n v="1"/>
    <s v="theater"/>
    <x v="40"/>
    <x v="3639"/>
    <d v="2016-10-07T10:11:00"/>
    <s v="FALSE"/>
    <n v="2"/>
    <n v="2"/>
    <n v="1"/>
    <x v="73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n v="5.5"/>
    <n v="18.333333333333332"/>
    <s v="theater"/>
    <x v="40"/>
    <x v="3640"/>
    <d v="2015-05-10T13:45:30"/>
    <s v="FALSE"/>
    <n v="2"/>
    <n v="2"/>
    <n v="1"/>
    <x v="31"/>
    <n v="5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n v="0"/>
    <n v="0"/>
    <s v="theater"/>
    <x v="40"/>
    <x v="3641"/>
    <d v="2014-10-05T00:00:00"/>
    <s v="FALSE"/>
    <n v="2"/>
    <n v="2"/>
    <n v="1"/>
    <x v="10"/>
    <n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n v="2.1428571428571428"/>
    <n v="7.5"/>
    <s v="theater"/>
    <x v="40"/>
    <x v="3642"/>
    <d v="2015-11-30T12:00:00"/>
    <s v="FALSE"/>
    <n v="2"/>
    <n v="2"/>
    <n v="1.1299999999999999"/>
    <x v="661"/>
    <n v="16.9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n v="0"/>
    <n v="0"/>
    <s v="theater"/>
    <x v="40"/>
    <x v="3643"/>
    <d v="2015-11-16T23:27:19"/>
    <s v="FALSE"/>
    <n v="2"/>
    <n v="2"/>
    <n v="1"/>
    <x v="73"/>
    <n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n v="16.420000000000002"/>
    <n v="68.416666666666671"/>
    <s v="theater"/>
    <x v="40"/>
    <x v="3644"/>
    <d v="2016-03-07T23:59:00"/>
    <s v="FALSE"/>
    <n v="2"/>
    <n v="2"/>
    <n v="1"/>
    <x v="11"/>
    <n v="82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n v="0.1"/>
    <n v="1"/>
    <s v="theater"/>
    <x v="40"/>
    <x v="3645"/>
    <d v="2016-11-21T19:17:18"/>
    <s v="FALSE"/>
    <n v="2"/>
    <n v="2"/>
    <n v="0.76"/>
    <x v="167"/>
    <n v="0.7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n v="4.8099999999999996"/>
    <n v="60.125"/>
    <s v="theater"/>
    <x v="40"/>
    <x v="3646"/>
    <d v="2015-06-16T18:30:00"/>
    <s v="FALSE"/>
    <n v="2"/>
    <n v="2"/>
    <n v="1"/>
    <x v="3"/>
    <n v="48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n v="6"/>
    <n v="15"/>
    <s v="theater"/>
    <x v="40"/>
    <x v="3647"/>
    <d v="2016-09-30T12:58:47"/>
    <s v="FALSE"/>
    <n v="2"/>
    <n v="2"/>
    <n v="1.28"/>
    <x v="2"/>
    <n v="38.4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n v="100.38249999999999"/>
    <n v="550.04109589041093"/>
    <s v="theater"/>
    <x v="6"/>
    <x v="3648"/>
    <d v="2014-10-05T02:00:45"/>
    <s v="FALSE"/>
    <n v="2"/>
    <n v="1"/>
    <n v="1"/>
    <x v="141"/>
    <n v="4015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n v="104"/>
    <n v="97.5"/>
    <s v="theater"/>
    <x v="6"/>
    <x v="3649"/>
    <d v="2014-06-16T12:06:34"/>
    <s v="FALSE"/>
    <n v="2"/>
    <n v="1"/>
    <n v="0.76"/>
    <x v="588"/>
    <n v="592.7999999999999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n v="100"/>
    <n v="29.411764705882351"/>
    <s v="theater"/>
    <x v="6"/>
    <x v="3650"/>
    <d v="2016-02-02T06:29:44"/>
    <s v="FALSE"/>
    <n v="2"/>
    <n v="1"/>
    <n v="1.28"/>
    <x v="2"/>
    <n v="64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n v="104"/>
    <n v="57.777777777777779"/>
    <s v="theater"/>
    <x v="6"/>
    <x v="3651"/>
    <d v="2014-08-10T10:59:00"/>
    <s v="FALSE"/>
    <n v="2"/>
    <n v="1"/>
    <n v="1"/>
    <x v="9"/>
    <n v="52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n v="250.66666666666669"/>
    <n v="44.235294117647058"/>
    <s v="theater"/>
    <x v="6"/>
    <x v="3652"/>
    <d v="2016-08-24T22:59:00"/>
    <s v="FALSE"/>
    <n v="2"/>
    <n v="1"/>
    <n v="0.76"/>
    <x v="323"/>
    <n v="571.5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n v="100.49999999999999"/>
    <n v="60.909090909090907"/>
    <s v="theater"/>
    <x v="6"/>
    <x v="3653"/>
    <d v="2015-08-05T03:43:27"/>
    <s v="FALSE"/>
    <n v="2"/>
    <n v="1"/>
    <n v="1.28"/>
    <x v="38"/>
    <n v="2572.80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n v="174.4"/>
    <n v="68.84210526315789"/>
    <s v="theater"/>
    <x v="6"/>
    <x v="3654"/>
    <d v="2016-04-03T12:00:00"/>
    <s v="FALSE"/>
    <n v="2"/>
    <n v="1"/>
    <n v="1.28"/>
    <x v="16"/>
    <n v="3348.48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n v="116.26"/>
    <n v="73.582278481012665"/>
    <s v="theater"/>
    <x v="6"/>
    <x v="3655"/>
    <d v="2015-07-18T01:59:00"/>
    <s v="FALSE"/>
    <n v="2"/>
    <n v="1"/>
    <n v="1"/>
    <x v="11"/>
    <n v="5813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n v="105.82000000000001"/>
    <n v="115.02173913043478"/>
    <s v="theater"/>
    <x v="6"/>
    <x v="3656"/>
    <d v="2017-02-01T17:59:00"/>
    <s v="FALSE"/>
    <n v="2"/>
    <n v="1"/>
    <n v="1"/>
    <x v="11"/>
    <n v="529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n v="110.75"/>
    <n v="110.75"/>
    <s v="theater"/>
    <x v="6"/>
    <x v="3657"/>
    <d v="2016-06-01T16:42:00"/>
    <s v="FALSE"/>
    <n v="2"/>
    <n v="1"/>
    <n v="0.15"/>
    <x v="52"/>
    <n v="332.25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n v="100.66666666666666"/>
    <n v="75.5"/>
    <s v="theater"/>
    <x v="6"/>
    <x v="3658"/>
    <d v="2014-07-01T22:59:00"/>
    <s v="FALSE"/>
    <n v="2"/>
    <n v="1"/>
    <n v="1"/>
    <x v="61"/>
    <n v="151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n v="102.03333333333333"/>
    <n v="235.46153846153845"/>
    <s v="theater"/>
    <x v="6"/>
    <x v="3659"/>
    <d v="2015-03-19T09:39:00"/>
    <s v="FALSE"/>
    <n v="2"/>
    <n v="1"/>
    <n v="1"/>
    <x v="10"/>
    <n v="306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n v="100"/>
    <n v="11.363636363636363"/>
    <s v="theater"/>
    <x v="6"/>
    <x v="3660"/>
    <d v="2014-12-23T16:08:45"/>
    <s v="FALSE"/>
    <n v="2"/>
    <n v="1"/>
    <n v="1.28"/>
    <x v="60"/>
    <n v="32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n v="111.00000000000001"/>
    <n v="92.5"/>
    <s v="theater"/>
    <x v="6"/>
    <x v="3661"/>
    <d v="2016-04-09T23:00:00"/>
    <s v="FALSE"/>
    <n v="2"/>
    <n v="1"/>
    <n v="1"/>
    <x v="10"/>
    <n v="333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n v="101.42500000000001"/>
    <n v="202.85"/>
    <s v="theater"/>
    <x v="6"/>
    <x v="3662"/>
    <d v="2015-03-30T23:16:54"/>
    <s v="FALSE"/>
    <n v="2"/>
    <n v="1"/>
    <n v="0.76"/>
    <x v="447"/>
    <n v="6166.6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n v="104"/>
    <n v="26"/>
    <s v="theater"/>
    <x v="6"/>
    <x v="3663"/>
    <d v="2016-12-21T06:50:30"/>
    <s v="FALSE"/>
    <n v="2"/>
    <n v="1"/>
    <n v="1.28"/>
    <x v="662"/>
    <n v="299.5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n v="109.375"/>
    <n v="46.05263157894737"/>
    <s v="theater"/>
    <x v="6"/>
    <x v="3664"/>
    <d v="2016-06-16T00:58:09"/>
    <s v="FALSE"/>
    <n v="2"/>
    <n v="1"/>
    <n v="1"/>
    <x v="184"/>
    <n v="875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n v="115.16129032258064"/>
    <n v="51"/>
    <s v="theater"/>
    <x v="6"/>
    <x v="3665"/>
    <d v="2015-10-28T14:54:00"/>
    <s v="FALSE"/>
    <n v="2"/>
    <n v="1"/>
    <n v="1.1299999999999999"/>
    <x v="663"/>
    <n v="806.81999999999994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n v="100"/>
    <n v="31.578947368421051"/>
    <s v="theater"/>
    <x v="6"/>
    <x v="3666"/>
    <d v="2014-07-24T02:00:00"/>
    <s v="FALSE"/>
    <n v="2"/>
    <n v="1"/>
    <n v="1"/>
    <x v="46"/>
    <n v="12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n v="103.17033333333335"/>
    <n v="53.363965517241382"/>
    <s v="theater"/>
    <x v="6"/>
    <x v="3667"/>
    <d v="2015-07-18T18:16:59"/>
    <s v="FALSE"/>
    <n v="2"/>
    <n v="1"/>
    <n v="1.28"/>
    <x v="25"/>
    <n v="3961.7408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n v="103.49999999999999"/>
    <n v="36.964285714285715"/>
    <s v="theater"/>
    <x v="6"/>
    <x v="3668"/>
    <d v="2015-07-23T13:33:00"/>
    <s v="FALSE"/>
    <n v="2"/>
    <n v="1"/>
    <n v="1"/>
    <x v="31"/>
    <n v="103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n v="138.19999999999999"/>
    <n v="81.294117647058826"/>
    <s v="theater"/>
    <x v="6"/>
    <x v="3669"/>
    <d v="2015-06-11T11:12:17"/>
    <s v="FALSE"/>
    <n v="2"/>
    <n v="1"/>
    <n v="1.28"/>
    <x v="107"/>
    <n v="1768.9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n v="109.54545454545455"/>
    <n v="20.083333333333332"/>
    <s v="theater"/>
    <x v="6"/>
    <x v="3670"/>
    <d v="2015-05-31T18:00:00"/>
    <s v="FALSE"/>
    <n v="2"/>
    <n v="1"/>
    <n v="1.28"/>
    <x v="664"/>
    <n v="308.48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n v="100.85714285714286"/>
    <n v="88.25"/>
    <s v="theater"/>
    <x v="6"/>
    <x v="3671"/>
    <d v="2014-07-20T22:59:00"/>
    <s v="FALSE"/>
    <n v="2"/>
    <n v="1"/>
    <n v="1"/>
    <x v="8"/>
    <n v="353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n v="101.53333333333335"/>
    <n v="53.438596491228068"/>
    <s v="theater"/>
    <x v="6"/>
    <x v="3672"/>
    <d v="2014-09-26T17:43:04"/>
    <s v="FALSE"/>
    <n v="2"/>
    <n v="1"/>
    <n v="1.28"/>
    <x v="25"/>
    <n v="3898.8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n v="113.625"/>
    <n v="39.868421052631582"/>
    <s v="theater"/>
    <x v="6"/>
    <x v="3673"/>
    <d v="2014-11-05T07:52:00"/>
    <s v="FALSE"/>
    <n v="2"/>
    <n v="1"/>
    <n v="1.28"/>
    <x v="123"/>
    <n v="5817.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n v="100"/>
    <n v="145.16129032258064"/>
    <s v="theater"/>
    <x v="6"/>
    <x v="3674"/>
    <d v="2016-09-03T15:57:09"/>
    <s v="FALSE"/>
    <n v="2"/>
    <n v="1"/>
    <n v="1.1299999999999999"/>
    <x v="581"/>
    <n v="5084.999999999999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n v="140"/>
    <n v="23.333333333333332"/>
    <s v="theater"/>
    <x v="6"/>
    <x v="3675"/>
    <d v="2016-05-15T18:00:00"/>
    <s v="FALSE"/>
    <n v="2"/>
    <n v="1"/>
    <n v="1.28"/>
    <x v="575"/>
    <n v="89.60000000000000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n v="128.75"/>
    <n v="64.375"/>
    <s v="theater"/>
    <x v="6"/>
    <x v="3676"/>
    <d v="2014-09-12T14:34:44"/>
    <s v="FALSE"/>
    <n v="2"/>
    <n v="1"/>
    <n v="1"/>
    <x v="184"/>
    <n v="103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n v="102.90416666666667"/>
    <n v="62.052763819095475"/>
    <s v="theater"/>
    <x v="6"/>
    <x v="3677"/>
    <d v="2014-07-02T22:59:00"/>
    <s v="FALSE"/>
    <n v="2"/>
    <n v="1"/>
    <n v="1"/>
    <x v="15"/>
    <n v="12348.5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n v="102.49999999999999"/>
    <n v="66.129032258064512"/>
    <s v="theater"/>
    <x v="6"/>
    <x v="3678"/>
    <d v="2015-05-31T07:44:58"/>
    <s v="FALSE"/>
    <n v="2"/>
    <n v="1"/>
    <n v="1.28"/>
    <x v="38"/>
    <n v="262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n v="110.1"/>
    <n v="73.400000000000006"/>
    <s v="theater"/>
    <x v="6"/>
    <x v="3679"/>
    <d v="2014-06-30T23:59:00"/>
    <s v="FALSE"/>
    <n v="2"/>
    <n v="1"/>
    <n v="1"/>
    <x v="18"/>
    <n v="2202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n v="112.76666666666667"/>
    <n v="99.5"/>
    <s v="theater"/>
    <x v="6"/>
    <x v="3680"/>
    <d v="2016-10-05T05:53:54"/>
    <s v="FALSE"/>
    <n v="2"/>
    <n v="1"/>
    <n v="1"/>
    <x v="10"/>
    <n v="338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n v="111.9"/>
    <n v="62.166666666666664"/>
    <s v="theater"/>
    <x v="6"/>
    <x v="3681"/>
    <d v="2016-01-15T10:38:10"/>
    <s v="FALSE"/>
    <n v="2"/>
    <n v="1"/>
    <n v="1"/>
    <x v="31"/>
    <n v="111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n v="139.19999999999999"/>
    <n v="62.328358208955223"/>
    <s v="theater"/>
    <x v="6"/>
    <x v="3682"/>
    <d v="2014-06-16T01:59:00"/>
    <s v="FALSE"/>
    <n v="2"/>
    <n v="1"/>
    <n v="1"/>
    <x v="10"/>
    <n v="417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n v="110.85714285714286"/>
    <n v="58.787878787878789"/>
    <s v="theater"/>
    <x v="6"/>
    <x v="3683"/>
    <d v="2016-10-19T21:48:16"/>
    <s v="FALSE"/>
    <n v="2"/>
    <n v="1"/>
    <n v="1"/>
    <x v="8"/>
    <n v="388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n v="139.06666666666666"/>
    <n v="45.347826086956523"/>
    <s v="theater"/>
    <x v="6"/>
    <x v="3684"/>
    <d v="2015-09-01T23:19:46"/>
    <s v="FALSE"/>
    <n v="2"/>
    <n v="1"/>
    <n v="1"/>
    <x v="56"/>
    <n v="104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n v="105.69999999999999"/>
    <n v="41.944444444444443"/>
    <s v="theater"/>
    <x v="6"/>
    <x v="3685"/>
    <d v="2014-05-19T16:00:00"/>
    <s v="FALSE"/>
    <n v="2"/>
    <n v="1"/>
    <n v="1"/>
    <x v="11"/>
    <n v="528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n v="101.42857142857142"/>
    <n v="59.166666666666664"/>
    <s v="theater"/>
    <x v="6"/>
    <x v="3686"/>
    <d v="2015-08-28T22:59:00"/>
    <s v="FALSE"/>
    <n v="2"/>
    <n v="1"/>
    <n v="1"/>
    <x v="20"/>
    <n v="35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n v="100.245"/>
    <n v="200.49"/>
    <s v="theater"/>
    <x v="6"/>
    <x v="3687"/>
    <d v="2014-06-27T00:14:15"/>
    <s v="FALSE"/>
    <n v="2"/>
    <n v="1"/>
    <n v="1"/>
    <x v="11"/>
    <n v="5012.2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n v="109.16666666666666"/>
    <n v="83.974358974358978"/>
    <s v="theater"/>
    <x v="6"/>
    <x v="3688"/>
    <d v="2014-08-08T13:53:24"/>
    <s v="FALSE"/>
    <n v="2"/>
    <n v="1"/>
    <n v="1.28"/>
    <x v="25"/>
    <n v="4192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n v="118.33333333333333"/>
    <n v="57.258064516129032"/>
    <s v="theater"/>
    <x v="6"/>
    <x v="3689"/>
    <d v="2015-06-21T17:25:00"/>
    <s v="FALSE"/>
    <n v="2"/>
    <n v="1"/>
    <n v="1"/>
    <x v="10"/>
    <n v="355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n v="120"/>
    <n v="58.064516129032256"/>
    <s v="theater"/>
    <x v="6"/>
    <x v="3690"/>
    <d v="2014-11-27T10:21:23"/>
    <s v="FALSE"/>
    <n v="2"/>
    <n v="1"/>
    <n v="1"/>
    <x v="61"/>
    <n v="180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n v="127.96000000000001"/>
    <n v="186.80291970802921"/>
    <s v="theater"/>
    <x v="6"/>
    <x v="3691"/>
    <d v="2015-03-01T23:59:00"/>
    <s v="FALSE"/>
    <n v="2"/>
    <n v="1"/>
    <n v="1"/>
    <x v="141"/>
    <n v="51184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n v="126"/>
    <n v="74.117647058823536"/>
    <s v="theater"/>
    <x v="6"/>
    <x v="3692"/>
    <d v="2014-09-18T19:00:00"/>
    <s v="FALSE"/>
    <n v="2"/>
    <n v="1"/>
    <n v="1"/>
    <x v="31"/>
    <n v="126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n v="129.12912912912913"/>
    <n v="30.714285714285715"/>
    <s v="theater"/>
    <x v="6"/>
    <x v="3693"/>
    <d v="2015-11-30T17:30:00"/>
    <s v="FALSE"/>
    <n v="2"/>
    <n v="1"/>
    <n v="1.28"/>
    <x v="665"/>
    <n v="550.4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n v="107.42857142857143"/>
    <n v="62.666666666666664"/>
    <s v="theater"/>
    <x v="6"/>
    <x v="3694"/>
    <d v="2016-06-05T21:00:00"/>
    <s v="FALSE"/>
    <n v="2"/>
    <n v="1"/>
    <n v="1"/>
    <x v="8"/>
    <n v="376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n v="100.125"/>
    <n v="121.36363636363636"/>
    <s v="theater"/>
    <x v="6"/>
    <x v="3695"/>
    <d v="2015-01-11T15:53:30"/>
    <s v="FALSE"/>
    <n v="2"/>
    <n v="1"/>
    <n v="1"/>
    <x v="26"/>
    <n v="400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n v="155"/>
    <n v="39.743589743589745"/>
    <s v="theater"/>
    <x v="6"/>
    <x v="3696"/>
    <d v="2015-02-13T09:48:36"/>
    <s v="FALSE"/>
    <n v="2"/>
    <n v="1"/>
    <n v="1.28"/>
    <x v="38"/>
    <n v="3968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n v="108"/>
    <n v="72"/>
    <s v="theater"/>
    <x v="6"/>
    <x v="3697"/>
    <d v="2016-05-10T06:10:48"/>
    <s v="FALSE"/>
    <n v="2"/>
    <n v="1"/>
    <n v="1.28"/>
    <x v="38"/>
    <n v="2764.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n v="110.52"/>
    <n v="40.632352941176471"/>
    <s v="theater"/>
    <x v="6"/>
    <x v="3698"/>
    <d v="2016-03-02T14:21:27"/>
    <s v="FALSE"/>
    <n v="2"/>
    <n v="1"/>
    <n v="1"/>
    <x v="11"/>
    <n v="552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n v="100.8"/>
    <n v="63"/>
    <s v="theater"/>
    <x v="6"/>
    <x v="3699"/>
    <d v="2014-10-15T09:26:56"/>
    <s v="FALSE"/>
    <n v="2"/>
    <n v="1"/>
    <n v="1"/>
    <x v="34"/>
    <n v="252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n v="121.2"/>
    <n v="33.666666666666664"/>
    <s v="theater"/>
    <x v="6"/>
    <x v="3700"/>
    <d v="2014-09-30T11:00:00"/>
    <s v="FALSE"/>
    <n v="2"/>
    <n v="1"/>
    <n v="1"/>
    <x v="9"/>
    <n v="60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n v="100.33333333333334"/>
    <n v="38.589743589743591"/>
    <s v="theater"/>
    <x v="6"/>
    <x v="3701"/>
    <d v="2015-06-04T07:59:53"/>
    <s v="FALSE"/>
    <n v="2"/>
    <n v="1"/>
    <n v="1.28"/>
    <x v="16"/>
    <n v="1926.4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n v="109.16666666666666"/>
    <n v="155.95238095238096"/>
    <s v="theater"/>
    <x v="6"/>
    <x v="3702"/>
    <d v="2016-07-10T17:59:00"/>
    <s v="FALSE"/>
    <n v="2"/>
    <n v="1"/>
    <n v="1.28"/>
    <x v="25"/>
    <n v="419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n v="123.42857142857142"/>
    <n v="43.2"/>
    <s v="theater"/>
    <x v="6"/>
    <x v="3703"/>
    <d v="2016-08-13T01:59:00"/>
    <s v="FALSE"/>
    <n v="2"/>
    <n v="1"/>
    <n v="1"/>
    <x v="635"/>
    <n v="129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n v="136.33666666666667"/>
    <n v="15.148518518518518"/>
    <s v="theater"/>
    <x v="6"/>
    <x v="3704"/>
    <d v="2016-05-31T11:33:14"/>
    <s v="FALSE"/>
    <n v="2"/>
    <n v="1"/>
    <n v="1.28"/>
    <x v="159"/>
    <n v="523.53279999999995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n v="103.46657233816768"/>
    <n v="83.571428571428569"/>
    <s v="theater"/>
    <x v="6"/>
    <x v="3705"/>
    <d v="2014-06-23T13:00:00"/>
    <s v="FALSE"/>
    <n v="2"/>
    <n v="1"/>
    <n v="1"/>
    <x v="666"/>
    <n v="292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n v="121.33333333333334"/>
    <n v="140"/>
    <s v="theater"/>
    <x v="6"/>
    <x v="3706"/>
    <d v="2014-09-12T16:55:49"/>
    <s v="FALSE"/>
    <n v="2"/>
    <n v="1"/>
    <n v="1"/>
    <x v="61"/>
    <n v="182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n v="186"/>
    <n v="80.869565217391298"/>
    <s v="theater"/>
    <x v="6"/>
    <x v="3707"/>
    <d v="2016-07-22T00:26:00"/>
    <s v="FALSE"/>
    <n v="2"/>
    <n v="1"/>
    <n v="1"/>
    <x v="31"/>
    <n v="186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n v="300"/>
    <n v="53.846153846153847"/>
    <s v="theater"/>
    <x v="6"/>
    <x v="3708"/>
    <d v="2014-07-03T22:24:46"/>
    <s v="FALSE"/>
    <n v="2"/>
    <n v="1"/>
    <n v="1"/>
    <x v="266"/>
    <n v="210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n v="108.25"/>
    <n v="30.928571428571427"/>
    <s v="theater"/>
    <x v="6"/>
    <x v="3709"/>
    <d v="2014-06-25T11:59:06"/>
    <s v="FALSE"/>
    <n v="2"/>
    <n v="1"/>
    <n v="1.28"/>
    <x v="107"/>
    <n v="1385.600000000000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n v="141.15384615384616"/>
    <n v="67.962962962962962"/>
    <s v="theater"/>
    <x v="6"/>
    <x v="3710"/>
    <d v="2015-04-03T08:49:48"/>
    <s v="FALSE"/>
    <n v="2"/>
    <n v="1"/>
    <n v="1"/>
    <x v="64"/>
    <n v="183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n v="113.99999999999999"/>
    <n v="27.142857142857142"/>
    <s v="theater"/>
    <x v="6"/>
    <x v="3711"/>
    <d v="2014-06-15T11:00:00"/>
    <s v="FALSE"/>
    <n v="2"/>
    <n v="1"/>
    <n v="1"/>
    <x v="9"/>
    <n v="57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n v="153.73333333333335"/>
    <n v="110.86538461538461"/>
    <s v="theater"/>
    <x v="6"/>
    <x v="3712"/>
    <d v="2015-05-31T01:59:00"/>
    <s v="FALSE"/>
    <n v="2"/>
    <n v="1"/>
    <n v="1"/>
    <x v="63"/>
    <n v="1153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n v="101.49999999999999"/>
    <n v="106.84210526315789"/>
    <s v="theater"/>
    <x v="6"/>
    <x v="3713"/>
    <d v="2016-06-04T12:42:46"/>
    <s v="FALSE"/>
    <n v="2"/>
    <n v="1"/>
    <n v="1"/>
    <x v="18"/>
    <n v="203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n v="102.35000000000001"/>
    <n v="105.51546391752578"/>
    <s v="theater"/>
    <x v="6"/>
    <x v="3714"/>
    <d v="2015-05-25T22:59:00"/>
    <s v="FALSE"/>
    <n v="2"/>
    <n v="1"/>
    <n v="1"/>
    <x v="3"/>
    <n v="10235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n v="102.57142857142858"/>
    <n v="132.96296296296296"/>
    <s v="theater"/>
    <x v="6"/>
    <x v="3715"/>
    <d v="2015-03-31T07:52:00"/>
    <s v="FALSE"/>
    <n v="2"/>
    <n v="1"/>
    <n v="1.28"/>
    <x v="108"/>
    <n v="4595.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n v="155.75"/>
    <n v="51.916666666666664"/>
    <s v="theater"/>
    <x v="6"/>
    <x v="3716"/>
    <d v="2016-01-21T16:18:29"/>
    <s v="FALSE"/>
    <n v="2"/>
    <n v="1"/>
    <n v="1"/>
    <x v="184"/>
    <n v="124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n v="100.75"/>
    <n v="310"/>
    <s v="theater"/>
    <x v="6"/>
    <x v="3717"/>
    <d v="2015-05-09T15:47:29"/>
    <s v="FALSE"/>
    <n v="2"/>
    <n v="1"/>
    <n v="1.28"/>
    <x v="123"/>
    <n v="5158.4000000000005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n v="239.4"/>
    <n v="26.021739130434781"/>
    <s v="theater"/>
    <x v="6"/>
    <x v="3718"/>
    <d v="2015-02-27T12:11:15"/>
    <s v="FALSE"/>
    <n v="2"/>
    <n v="1"/>
    <n v="1.28"/>
    <x v="2"/>
    <n v="1532.1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n v="210"/>
    <n v="105"/>
    <s v="theater"/>
    <x v="6"/>
    <x v="3719"/>
    <d v="2015-06-22T12:31:06"/>
    <s v="FALSE"/>
    <n v="2"/>
    <n v="1"/>
    <n v="1.28"/>
    <x v="57"/>
    <n v="537.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n v="104.51515151515152"/>
    <n v="86.224999999999994"/>
    <s v="theater"/>
    <x v="6"/>
    <x v="3720"/>
    <d v="2015-07-02T18:50:06"/>
    <s v="FALSE"/>
    <n v="2"/>
    <n v="1"/>
    <n v="1"/>
    <x v="172"/>
    <n v="344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n v="100.8"/>
    <n v="114.54545454545455"/>
    <s v="theater"/>
    <x v="6"/>
    <x v="3721"/>
    <d v="2014-11-05T18:28:04"/>
    <s v="FALSE"/>
    <n v="2"/>
    <n v="1"/>
    <n v="1"/>
    <x v="11"/>
    <n v="504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n v="111.20000000000002"/>
    <n v="47.657142857142858"/>
    <s v="theater"/>
    <x v="6"/>
    <x v="3722"/>
    <d v="2016-02-11T17:59:00"/>
    <s v="FALSE"/>
    <n v="2"/>
    <n v="1"/>
    <n v="0.76"/>
    <x v="103"/>
    <n v="1267.68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n v="102.04444444444445"/>
    <n v="72.888888888888886"/>
    <s v="theater"/>
    <x v="6"/>
    <x v="3723"/>
    <d v="2014-11-30T14:04:22"/>
    <s v="FALSE"/>
    <n v="2"/>
    <n v="1"/>
    <n v="1.28"/>
    <x v="45"/>
    <n v="5877.7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n v="102.54767441860466"/>
    <n v="49.545505617977533"/>
    <s v="theater"/>
    <x v="6"/>
    <x v="3724"/>
    <d v="2016-05-04T18:00:00"/>
    <s v="FALSE"/>
    <n v="2"/>
    <n v="1"/>
    <n v="1.28"/>
    <x v="667"/>
    <n v="5644.224000000000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n v="127"/>
    <n v="25.4"/>
    <s v="theater"/>
    <x v="6"/>
    <x v="3725"/>
    <d v="2016-02-18T16:30:00"/>
    <s v="FALSE"/>
    <n v="2"/>
    <n v="1"/>
    <n v="1.28"/>
    <x v="159"/>
    <n v="487.68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n v="338.70588235294122"/>
    <n v="62.586956521739133"/>
    <s v="theater"/>
    <x v="6"/>
    <x v="3726"/>
    <d v="2016-04-29T16:00:00"/>
    <s v="FALSE"/>
    <n v="2"/>
    <n v="1"/>
    <n v="1"/>
    <x v="17"/>
    <n v="287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n v="100.75"/>
    <n v="61.060606060606062"/>
    <s v="theater"/>
    <x v="6"/>
    <x v="3727"/>
    <d v="2016-10-19T23:55:00"/>
    <s v="FALSE"/>
    <n v="2"/>
    <n v="1"/>
    <n v="1"/>
    <x v="18"/>
    <n v="2015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n v="9.31"/>
    <n v="60.064516129032256"/>
    <s v="theater"/>
    <x v="6"/>
    <x v="3728"/>
    <d v="2015-08-18T23:06:16"/>
    <s v="FALSE"/>
    <n v="2"/>
    <n v="2"/>
    <n v="1"/>
    <x v="44"/>
    <n v="1862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n v="7.24"/>
    <n v="72.400000000000006"/>
    <s v="theater"/>
    <x v="6"/>
    <x v="3729"/>
    <d v="2015-03-22T22:55:12"/>
    <s v="FALSE"/>
    <n v="2"/>
    <n v="2"/>
    <n v="1"/>
    <x v="11"/>
    <n v="36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n v="10"/>
    <n v="100"/>
    <s v="theater"/>
    <x v="6"/>
    <x v="3730"/>
    <d v="2015-08-17T11:15:59"/>
    <s v="FALSE"/>
    <n v="2"/>
    <n v="2"/>
    <n v="1"/>
    <x v="31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n v="11.272727272727273"/>
    <n v="51.666666666666664"/>
    <s v="theater"/>
    <x v="6"/>
    <x v="3731"/>
    <d v="2015-01-09T22:23:00"/>
    <s v="FALSE"/>
    <n v="2"/>
    <n v="2"/>
    <n v="1"/>
    <x v="138"/>
    <n v="62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n v="15.411764705882353"/>
    <n v="32.75"/>
    <s v="theater"/>
    <x v="6"/>
    <x v="3732"/>
    <d v="2015-01-24T07:00:00"/>
    <s v="FALSE"/>
    <n v="2"/>
    <n v="2"/>
    <n v="1.1299999999999999"/>
    <x v="668"/>
    <n v="148.0299999999999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n v="0"/>
    <n v="0"/>
    <s v="theater"/>
    <x v="6"/>
    <x v="3733"/>
    <d v="2015-04-18T17:30:00"/>
    <s v="FALSE"/>
    <n v="2"/>
    <n v="2"/>
    <n v="1"/>
    <x v="61"/>
    <n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n v="28.466666666666669"/>
    <n v="61"/>
    <s v="theater"/>
    <x v="6"/>
    <x v="3734"/>
    <d v="2015-05-25T16:38:16"/>
    <s v="FALSE"/>
    <n v="2"/>
    <n v="2"/>
    <n v="1"/>
    <x v="61"/>
    <n v="427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n v="13.333333333333334"/>
    <n v="10"/>
    <s v="theater"/>
    <x v="6"/>
    <x v="3735"/>
    <d v="2015-05-28T11:38:09"/>
    <s v="FALSE"/>
    <n v="2"/>
    <n v="2"/>
    <n v="1.28"/>
    <x v="643"/>
    <n v="25.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n v="0.66666666666666674"/>
    <n v="10"/>
    <s v="theater"/>
    <x v="6"/>
    <x v="3736"/>
    <d v="2015-03-23T13:00:00"/>
    <s v="FALSE"/>
    <n v="2"/>
    <n v="2"/>
    <n v="1.28"/>
    <x v="16"/>
    <n v="12.8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n v="21.428571428571427"/>
    <n v="37.5"/>
    <s v="theater"/>
    <x v="6"/>
    <x v="3737"/>
    <d v="2015-11-12T01:59:00"/>
    <s v="FALSE"/>
    <n v="2"/>
    <n v="2"/>
    <n v="1"/>
    <x v="266"/>
    <n v="15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n v="18"/>
    <n v="45"/>
    <s v="theater"/>
    <x v="6"/>
    <x v="3738"/>
    <d v="2014-07-15T17:00:00"/>
    <s v="FALSE"/>
    <n v="2"/>
    <n v="2"/>
    <n v="1.28"/>
    <x v="16"/>
    <n v="345.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n v="20.125"/>
    <n v="100.625"/>
    <s v="theater"/>
    <x v="6"/>
    <x v="3739"/>
    <d v="2016-07-17T05:47:48"/>
    <s v="FALSE"/>
    <n v="2"/>
    <n v="2"/>
    <n v="1.28"/>
    <x v="123"/>
    <n v="1030.400000000000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n v="17.899999999999999"/>
    <n v="25.571428571428573"/>
    <s v="theater"/>
    <x v="6"/>
    <x v="3740"/>
    <d v="2014-08-11T20:53:58"/>
    <s v="FALSE"/>
    <n v="2"/>
    <n v="2"/>
    <n v="1"/>
    <x v="18"/>
    <n v="3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n v="0"/>
    <n v="0"/>
    <s v="theater"/>
    <x v="6"/>
    <x v="3741"/>
    <d v="2015-12-17T17:05:50"/>
    <s v="FALSE"/>
    <n v="2"/>
    <n v="2"/>
    <n v="1"/>
    <x v="44"/>
    <n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n v="2"/>
    <n v="25"/>
    <s v="theater"/>
    <x v="6"/>
    <x v="3742"/>
    <d v="2014-09-06T00:09:04"/>
    <s v="FALSE"/>
    <n v="2"/>
    <n v="2"/>
    <n v="1"/>
    <x v="11"/>
    <n v="10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n v="0"/>
    <n v="0"/>
    <s v="theater"/>
    <x v="6"/>
    <x v="3743"/>
    <d v="2014-07-03T12:02:44"/>
    <s v="FALSE"/>
    <n v="2"/>
    <n v="2"/>
    <n v="1"/>
    <x v="49"/>
    <n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n v="0"/>
    <n v="0"/>
    <s v="theater"/>
    <x v="6"/>
    <x v="3744"/>
    <d v="2014-07-04T22:59:00"/>
    <s v="FALSE"/>
    <n v="2"/>
    <n v="2"/>
    <n v="1"/>
    <x v="46"/>
    <n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n v="10"/>
    <n v="10"/>
    <s v="theater"/>
    <x v="6"/>
    <x v="3745"/>
    <d v="2014-08-10T11:45:02"/>
    <s v="FALSE"/>
    <n v="2"/>
    <n v="2"/>
    <n v="1"/>
    <x v="428"/>
    <n v="1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n v="2.3764705882352941"/>
    <n v="202"/>
    <s v="theater"/>
    <x v="6"/>
    <x v="3746"/>
    <d v="2016-10-08T04:20:39"/>
    <s v="FALSE"/>
    <n v="2"/>
    <n v="2"/>
    <n v="1"/>
    <x v="0"/>
    <n v="20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n v="1"/>
    <n v="25"/>
    <s v="theater"/>
    <x v="6"/>
    <x v="3747"/>
    <d v="2015-07-05T17:59:00"/>
    <s v="FALSE"/>
    <n v="2"/>
    <n v="2"/>
    <n v="1.28"/>
    <x v="62"/>
    <n v="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n v="103.52"/>
    <n v="99.538461538461533"/>
    <s v="theater"/>
    <x v="40"/>
    <x v="3748"/>
    <d v="2016-02-16T00:59:00"/>
    <s v="FALSE"/>
    <n v="2"/>
    <n v="1"/>
    <n v="1"/>
    <x v="11"/>
    <n v="517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n v="105"/>
    <n v="75"/>
    <s v="theater"/>
    <x v="40"/>
    <x v="3749"/>
    <d v="2016-04-28T22:59:00"/>
    <s v="FALSE"/>
    <n v="2"/>
    <n v="1"/>
    <n v="1"/>
    <x v="9"/>
    <n v="52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n v="100.44999999999999"/>
    <n v="215.25"/>
    <s v="theater"/>
    <x v="40"/>
    <x v="3750"/>
    <d v="2015-02-10T02:59:00"/>
    <s v="FALSE"/>
    <n v="2"/>
    <n v="1"/>
    <n v="1"/>
    <x v="32"/>
    <n v="6027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n v="132.6"/>
    <n v="120.54545454545455"/>
    <s v="theater"/>
    <x v="40"/>
    <x v="3751"/>
    <d v="2016-04-02T18:51:13"/>
    <s v="FALSE"/>
    <n v="2"/>
    <n v="1"/>
    <n v="1"/>
    <x v="31"/>
    <n v="132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n v="112.99999999999999"/>
    <n v="37.666666666666664"/>
    <s v="theater"/>
    <x v="40"/>
    <x v="3752"/>
    <d v="2016-10-16T16:00:00"/>
    <s v="FALSE"/>
    <n v="2"/>
    <n v="1"/>
    <n v="1.28"/>
    <x v="2"/>
    <n v="723.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n v="103.34"/>
    <n v="172.23333333333332"/>
    <s v="theater"/>
    <x v="40"/>
    <x v="3753"/>
    <d v="2015-06-02T19:00:00"/>
    <s v="FALSE"/>
    <n v="2"/>
    <n v="1"/>
    <n v="1"/>
    <x v="11"/>
    <n v="5167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n v="120"/>
    <n v="111.11111111111111"/>
    <s v="theater"/>
    <x v="40"/>
    <x v="3754"/>
    <d v="2014-07-25T23:59:00"/>
    <s v="FALSE"/>
    <n v="2"/>
    <n v="1"/>
    <n v="1"/>
    <x v="34"/>
    <n v="30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n v="129.63636363636363"/>
    <n v="25.464285714285715"/>
    <s v="theater"/>
    <x v="40"/>
    <x v="3755"/>
    <d v="2016-04-15T15:48:27"/>
    <s v="FALSE"/>
    <n v="2"/>
    <n v="1"/>
    <n v="1.28"/>
    <x v="181"/>
    <n v="912.64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n v="101.11111111111111"/>
    <n v="267.64705882352939"/>
    <s v="theater"/>
    <x v="40"/>
    <x v="3756"/>
    <d v="2014-06-11T14:33:18"/>
    <s v="FALSE"/>
    <n v="2"/>
    <n v="1"/>
    <n v="1"/>
    <x v="67"/>
    <n v="455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n v="108.51428571428572"/>
    <n v="75.959999999999994"/>
    <s v="theater"/>
    <x v="40"/>
    <x v="3757"/>
    <d v="2014-12-01T15:25:15"/>
    <s v="FALSE"/>
    <n v="2"/>
    <n v="1"/>
    <n v="1"/>
    <x v="8"/>
    <n v="3798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n v="102.33333333333334"/>
    <n v="59.03846153846154"/>
    <s v="theater"/>
    <x v="40"/>
    <x v="3758"/>
    <d v="2014-05-19T00:00:00"/>
    <s v="FALSE"/>
    <n v="2"/>
    <n v="1"/>
    <n v="1"/>
    <x v="61"/>
    <n v="1535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n v="110.24425000000002"/>
    <n v="50.111022727272733"/>
    <s v="theater"/>
    <x v="40"/>
    <x v="3759"/>
    <d v="2015-08-25T21:35:53"/>
    <s v="FALSE"/>
    <n v="2"/>
    <n v="1"/>
    <n v="1"/>
    <x v="26"/>
    <n v="4409.770000000000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n v="101.0154"/>
    <n v="55.502967032967035"/>
    <s v="theater"/>
    <x v="40"/>
    <x v="3760"/>
    <d v="2014-05-05T07:36:26"/>
    <s v="FALSE"/>
    <n v="2"/>
    <n v="1"/>
    <n v="1"/>
    <x v="11"/>
    <n v="5050.770000000000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n v="100"/>
    <n v="166.66666666666666"/>
    <s v="theater"/>
    <x v="40"/>
    <x v="3761"/>
    <d v="2015-08-10T18:00:00"/>
    <s v="FALSE"/>
    <n v="2"/>
    <n v="1"/>
    <n v="1.28"/>
    <x v="2"/>
    <n v="6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n v="106.24"/>
    <n v="47.428571428571431"/>
    <s v="theater"/>
    <x v="40"/>
    <x v="3762"/>
    <d v="2015-08-02T14:31:29"/>
    <s v="FALSE"/>
    <n v="2"/>
    <n v="1"/>
    <n v="1.28"/>
    <x v="276"/>
    <n v="1699.840000000000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n v="100"/>
    <n v="64.935064935064929"/>
    <s v="theater"/>
    <x v="40"/>
    <x v="3763"/>
    <d v="2015-04-01T12:00:26"/>
    <s v="FALSE"/>
    <n v="2"/>
    <n v="1"/>
    <n v="1"/>
    <x v="11"/>
    <n v="500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n v="100"/>
    <n v="55.555555555555557"/>
    <s v="theater"/>
    <x v="40"/>
    <x v="3764"/>
    <d v="2016-05-28T19:36:00"/>
    <s v="FALSE"/>
    <n v="2"/>
    <n v="1"/>
    <n v="1"/>
    <x v="61"/>
    <n v="15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n v="113.45714285714286"/>
    <n v="74.224299065420567"/>
    <s v="theater"/>
    <x v="40"/>
    <x v="3765"/>
    <d v="2014-07-30T13:38:02"/>
    <s v="FALSE"/>
    <n v="2"/>
    <n v="1"/>
    <n v="1"/>
    <x v="156"/>
    <n v="794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n v="102.65010000000001"/>
    <n v="106.9271875"/>
    <s v="theater"/>
    <x v="40"/>
    <x v="3766"/>
    <d v="2014-07-02T23:00:45"/>
    <s v="FALSE"/>
    <n v="2"/>
    <n v="1"/>
    <n v="1"/>
    <x v="3"/>
    <n v="10265.0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n v="116.75"/>
    <n v="41.696428571428569"/>
    <s v="theater"/>
    <x v="40"/>
    <x v="3767"/>
    <d v="2015-02-28T23:59:00"/>
    <s v="FALSE"/>
    <n v="2"/>
    <n v="1"/>
    <n v="1"/>
    <x v="18"/>
    <n v="233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n v="107.65274999999998"/>
    <n v="74.243275862068955"/>
    <s v="theater"/>
    <x v="40"/>
    <x v="3768"/>
    <d v="2014-06-12T12:28:10"/>
    <s v="FALSE"/>
    <n v="2"/>
    <n v="1"/>
    <n v="1"/>
    <x v="26"/>
    <n v="4306.1099999999997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n v="100"/>
    <n v="73.333333333333329"/>
    <s v="theater"/>
    <x v="40"/>
    <x v="3769"/>
    <d v="2016-04-15T09:21:19"/>
    <s v="FALSE"/>
    <n v="2"/>
    <n v="1"/>
    <n v="1"/>
    <x v="312"/>
    <n v="110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n v="100"/>
    <n v="100"/>
    <s v="theater"/>
    <x v="40"/>
    <x v="3770"/>
    <d v="2015-06-13T17:20:10"/>
    <s v="FALSE"/>
    <n v="2"/>
    <n v="1"/>
    <n v="1.28"/>
    <x v="38"/>
    <n v="256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n v="146"/>
    <n v="38.421052631578945"/>
    <s v="theater"/>
    <x v="40"/>
    <x v="3771"/>
    <d v="2016-05-17T19:00:00"/>
    <s v="FALSE"/>
    <n v="2"/>
    <n v="1"/>
    <n v="1"/>
    <x v="31"/>
    <n v="146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n v="110.2"/>
    <n v="166.96969696969697"/>
    <s v="theater"/>
    <x v="40"/>
    <x v="3772"/>
    <d v="2016-11-29T01:00:00"/>
    <s v="FALSE"/>
    <n v="2"/>
    <n v="1"/>
    <n v="1"/>
    <x v="11"/>
    <n v="551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n v="108.2"/>
    <n v="94.912280701754383"/>
    <s v="theater"/>
    <x v="40"/>
    <x v="3773"/>
    <d v="2016-11-14T21:08:00"/>
    <s v="FALSE"/>
    <n v="2"/>
    <n v="1"/>
    <n v="1"/>
    <x v="11"/>
    <n v="541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n v="100"/>
    <n v="100"/>
    <s v="theater"/>
    <x v="40"/>
    <x v="3774"/>
    <d v="2015-04-09T14:00:55"/>
    <s v="FALSE"/>
    <n v="2"/>
    <n v="1"/>
    <n v="0.76"/>
    <x v="214"/>
    <n v="19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n v="100.25"/>
    <n v="143.21428571428572"/>
    <s v="theater"/>
    <x v="40"/>
    <x v="3775"/>
    <d v="2015-04-08T23:00:00"/>
    <s v="FALSE"/>
    <n v="2"/>
    <n v="1"/>
    <n v="1"/>
    <x v="18"/>
    <n v="200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n v="106.71250000000001"/>
    <n v="90.819148936170208"/>
    <s v="theater"/>
    <x v="40"/>
    <x v="3776"/>
    <d v="2014-07-31T20:00:00"/>
    <s v="FALSE"/>
    <n v="2"/>
    <n v="1"/>
    <n v="1"/>
    <x v="6"/>
    <n v="8537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n v="143.19999999999999"/>
    <n v="48.542372881355931"/>
    <s v="theater"/>
    <x v="40"/>
    <x v="3777"/>
    <d v="2014-09-26T23:00:00"/>
    <s v="FALSE"/>
    <n v="2"/>
    <n v="1"/>
    <n v="1"/>
    <x v="18"/>
    <n v="286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n v="105.04166666666667"/>
    <n v="70.027777777777771"/>
    <s v="theater"/>
    <x v="40"/>
    <x v="3778"/>
    <d v="2015-02-14T14:39:40"/>
    <s v="FALSE"/>
    <n v="2"/>
    <n v="1"/>
    <n v="1"/>
    <x v="392"/>
    <n v="252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n v="103.98"/>
    <n v="135.62608695652173"/>
    <s v="theater"/>
    <x v="40"/>
    <x v="3779"/>
    <d v="2016-03-26T11:39:00"/>
    <s v="FALSE"/>
    <n v="2"/>
    <n v="1"/>
    <n v="1"/>
    <x v="43"/>
    <n v="15597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n v="120"/>
    <n v="100"/>
    <s v="theater"/>
    <x v="40"/>
    <x v="3780"/>
    <d v="2015-07-13T15:06:00"/>
    <s v="FALSE"/>
    <n v="2"/>
    <n v="1"/>
    <n v="1"/>
    <x v="34"/>
    <n v="30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n v="109.66666666666667"/>
    <n v="94.90384615384616"/>
    <s v="theater"/>
    <x v="40"/>
    <x v="3781"/>
    <d v="2014-09-08T16:11:25"/>
    <s v="FALSE"/>
    <n v="2"/>
    <n v="1"/>
    <n v="1"/>
    <x v="67"/>
    <n v="493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n v="101.75"/>
    <n v="75.370370370370367"/>
    <s v="theater"/>
    <x v="40"/>
    <x v="3782"/>
    <d v="2016-07-24T18:00:00"/>
    <s v="FALSE"/>
    <n v="2"/>
    <n v="1"/>
    <n v="1.28"/>
    <x v="38"/>
    <n v="2604.800000000000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n v="128.91666666666666"/>
    <n v="64.458333333333329"/>
    <s v="theater"/>
    <x v="40"/>
    <x v="3783"/>
    <d v="2016-03-15T11:00:00"/>
    <s v="FALSE"/>
    <n v="2"/>
    <n v="1"/>
    <n v="1"/>
    <x v="46"/>
    <n v="154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n v="114.99999999999999"/>
    <n v="115"/>
    <s v="theater"/>
    <x v="40"/>
    <x v="3784"/>
    <d v="2016-07-10T18:32:12"/>
    <s v="FALSE"/>
    <n v="2"/>
    <n v="1"/>
    <n v="0.76"/>
    <x v="167"/>
    <n v="87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n v="150.75"/>
    <n v="100.5"/>
    <s v="theater"/>
    <x v="40"/>
    <x v="3785"/>
    <d v="2016-08-02T05:03:00"/>
    <s v="FALSE"/>
    <n v="2"/>
    <n v="1"/>
    <n v="1.28"/>
    <x v="38"/>
    <n v="3859.2000000000003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n v="110.96666666666665"/>
    <n v="93.774647887323937"/>
    <s v="theater"/>
    <x v="40"/>
    <x v="3786"/>
    <d v="2016-05-26T19:54:35"/>
    <s v="FALSE"/>
    <n v="2"/>
    <n v="1"/>
    <n v="1"/>
    <x v="32"/>
    <n v="6658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n v="100.28571428571429"/>
    <n v="35.1"/>
    <s v="theater"/>
    <x v="40"/>
    <x v="3787"/>
    <d v="2015-07-10T22:59:00"/>
    <s v="FALSE"/>
    <n v="2"/>
    <n v="1"/>
    <n v="1"/>
    <x v="20"/>
    <n v="35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n v="0.66666666666666674"/>
    <n v="500"/>
    <s v="theater"/>
    <x v="40"/>
    <x v="3788"/>
    <d v="2015-12-23T11:18:00"/>
    <s v="FALSE"/>
    <n v="2"/>
    <n v="2"/>
    <n v="1"/>
    <x v="131"/>
    <n v="5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n v="3.267605633802817"/>
    <n v="29"/>
    <s v="theater"/>
    <x v="40"/>
    <x v="3789"/>
    <d v="2015-06-15T14:10:18"/>
    <s v="FALSE"/>
    <n v="2"/>
    <n v="2"/>
    <n v="1.28"/>
    <x v="669"/>
    <n v="148.4799999999999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n v="0"/>
    <n v="0"/>
    <s v="theater"/>
    <x v="40"/>
    <x v="3790"/>
    <d v="2016-11-22T12:00:23"/>
    <s v="FALSE"/>
    <n v="2"/>
    <n v="2"/>
    <n v="1"/>
    <x v="43"/>
    <n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n v="0"/>
    <n v="0"/>
    <s v="theater"/>
    <x v="40"/>
    <x v="3791"/>
    <d v="2014-07-06T11:36:32"/>
    <s v="FALSE"/>
    <n v="2"/>
    <n v="2"/>
    <n v="1"/>
    <x v="61"/>
    <n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n v="0.27999999999999997"/>
    <n v="17.5"/>
    <s v="theater"/>
    <x v="40"/>
    <x v="3792"/>
    <d v="2015-07-15T05:43:42"/>
    <s v="FALSE"/>
    <n v="2"/>
    <n v="2"/>
    <n v="1"/>
    <x v="115"/>
    <n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n v="59.657142857142851"/>
    <n v="174"/>
    <s v="theater"/>
    <x v="40"/>
    <x v="3793"/>
    <d v="2014-12-16T17:32:09"/>
    <s v="FALSE"/>
    <n v="2"/>
    <n v="2"/>
    <n v="1"/>
    <x v="156"/>
    <n v="41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n v="1"/>
    <n v="50"/>
    <s v="theater"/>
    <x v="40"/>
    <x v="3794"/>
    <d v="2015-06-07T08:55:54"/>
    <s v="FALSE"/>
    <n v="2"/>
    <n v="2"/>
    <n v="1.28"/>
    <x v="194"/>
    <n v="6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n v="1.6666666666666667"/>
    <n v="5"/>
    <s v="theater"/>
    <x v="40"/>
    <x v="3795"/>
    <d v="2015-08-28T17:30:00"/>
    <s v="FALSE"/>
    <n v="2"/>
    <n v="2"/>
    <n v="1.28"/>
    <x v="39"/>
    <n v="12.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n v="4.4444444444444444E-3"/>
    <n v="1"/>
    <s v="theater"/>
    <x v="40"/>
    <x v="3796"/>
    <d v="2017-01-13T19:42:36"/>
    <s v="FALSE"/>
    <n v="2"/>
    <n v="2"/>
    <n v="1"/>
    <x v="67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n v="89.666666666666657"/>
    <n v="145.40540540540542"/>
    <s v="theater"/>
    <x v="40"/>
    <x v="3797"/>
    <d v="2015-04-20T16:09:25"/>
    <s v="FALSE"/>
    <n v="2"/>
    <n v="2"/>
    <n v="1"/>
    <x v="32"/>
    <n v="53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n v="1.4642857142857144"/>
    <n v="205"/>
    <s v="theater"/>
    <x v="40"/>
    <x v="3798"/>
    <d v="2014-08-10T12:20:48"/>
    <s v="FALSE"/>
    <n v="2"/>
    <n v="2"/>
    <n v="1"/>
    <x v="222"/>
    <n v="1025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n v="4.0199999999999996"/>
    <n v="100.5"/>
    <s v="theater"/>
    <x v="40"/>
    <x v="3799"/>
    <d v="2016-03-11T17:20:43"/>
    <s v="FALSE"/>
    <n v="2"/>
    <n v="2"/>
    <n v="1"/>
    <x v="3"/>
    <n v="40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n v="4.004545454545454"/>
    <n v="55.0625"/>
    <s v="theater"/>
    <x v="40"/>
    <x v="3800"/>
    <d v="2015-01-10T23:59:00"/>
    <s v="FALSE"/>
    <n v="2"/>
    <n v="2"/>
    <n v="1"/>
    <x v="33"/>
    <n v="88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n v="8.52"/>
    <n v="47.333333333333336"/>
    <s v="theater"/>
    <x v="40"/>
    <x v="3801"/>
    <d v="2015-01-02T11:13:36"/>
    <s v="FALSE"/>
    <n v="2"/>
    <n v="2"/>
    <n v="1"/>
    <x v="11"/>
    <n v="42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n v="0"/>
    <n v="0"/>
    <s v="theater"/>
    <x v="40"/>
    <x v="3802"/>
    <d v="2015-10-21T22:01:46"/>
    <s v="FALSE"/>
    <n v="2"/>
    <n v="2"/>
    <n v="1"/>
    <x v="10"/>
    <n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n v="19.650000000000002"/>
    <n v="58.95"/>
    <s v="theater"/>
    <x v="40"/>
    <x v="3803"/>
    <d v="2016-03-04T18:19:28"/>
    <s v="FALSE"/>
    <n v="2"/>
    <n v="2"/>
    <n v="1"/>
    <x v="15"/>
    <n v="235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n v="0"/>
    <n v="0"/>
    <s v="theater"/>
    <x v="40"/>
    <x v="3804"/>
    <d v="2016-07-31T02:00:00"/>
    <s v="FALSE"/>
    <n v="2"/>
    <n v="2"/>
    <n v="1"/>
    <x v="6"/>
    <n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n v="2E-3"/>
    <n v="1.5"/>
    <s v="theater"/>
    <x v="40"/>
    <x v="3805"/>
    <d v="2014-09-27T16:17:20"/>
    <s v="FALSE"/>
    <n v="2"/>
    <n v="2"/>
    <n v="1"/>
    <x v="78"/>
    <n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n v="6.6666666666666666E-2"/>
    <n v="5"/>
    <s v="theater"/>
    <x v="40"/>
    <x v="3806"/>
    <d v="2014-06-29T01:13:01"/>
    <s v="FALSE"/>
    <n v="2"/>
    <n v="2"/>
    <n v="0.72"/>
    <x v="147"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n v="30.333333333333336"/>
    <n v="50.555555555555557"/>
    <s v="theater"/>
    <x v="40"/>
    <x v="3807"/>
    <d v="2015-04-03T16:48:59"/>
    <s v="FALSE"/>
    <n v="2"/>
    <n v="2"/>
    <n v="1"/>
    <x v="61"/>
    <n v="45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n v="100"/>
    <n v="41.666666666666664"/>
    <s v="theater"/>
    <x v="6"/>
    <x v="3808"/>
    <d v="2015-04-25T04:53:39"/>
    <s v="FALSE"/>
    <n v="2"/>
    <n v="1"/>
    <n v="1.28"/>
    <x v="107"/>
    <n v="128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n v="101.25"/>
    <n v="53.289473684210527"/>
    <s v="theater"/>
    <x v="6"/>
    <x v="3809"/>
    <d v="2014-07-30T18:00:00"/>
    <s v="FALSE"/>
    <n v="2"/>
    <n v="1"/>
    <n v="1.28"/>
    <x v="38"/>
    <n v="25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n v="121.73333333333333"/>
    <n v="70.230769230769226"/>
    <s v="theater"/>
    <x v="6"/>
    <x v="3810"/>
    <d v="2015-03-21T14:22:38"/>
    <s v="FALSE"/>
    <n v="2"/>
    <n v="1"/>
    <n v="1"/>
    <x v="61"/>
    <n v="182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n v="330"/>
    <n v="43.421052631578945"/>
    <s v="theater"/>
    <x v="6"/>
    <x v="3811"/>
    <d v="2016-05-31T06:00:00"/>
    <s v="FALSE"/>
    <n v="2"/>
    <n v="1"/>
    <n v="1.28"/>
    <x v="60"/>
    <n v="105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n v="109.55"/>
    <n v="199.18181818181819"/>
    <s v="theater"/>
    <x v="6"/>
    <x v="3812"/>
    <d v="2015-05-31T22:59:00"/>
    <s v="FALSE"/>
    <n v="2"/>
    <n v="1"/>
    <n v="0.76"/>
    <x v="239"/>
    <n v="1665.1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n v="100.95190476190474"/>
    <n v="78.518148148148143"/>
    <s v="theater"/>
    <x v="6"/>
    <x v="3813"/>
    <d v="2016-06-14T16:43:00"/>
    <s v="FALSE"/>
    <n v="2"/>
    <n v="1"/>
    <n v="1"/>
    <x v="286"/>
    <n v="2119.9899999999998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n v="140.13333333333333"/>
    <n v="61.823529411764703"/>
    <s v="theater"/>
    <x v="6"/>
    <x v="3814"/>
    <d v="2015-03-31T22:59:00"/>
    <s v="FALSE"/>
    <n v="2"/>
    <n v="1"/>
    <n v="1"/>
    <x v="61"/>
    <n v="210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n v="100.001"/>
    <n v="50.000500000000002"/>
    <s v="theater"/>
    <x v="6"/>
    <x v="3815"/>
    <d v="2015-08-20T18:00:00"/>
    <s v="FALSE"/>
    <n v="2"/>
    <n v="1"/>
    <n v="1.28"/>
    <x v="107"/>
    <n v="1280.0128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n v="119.238"/>
    <n v="48.339729729729726"/>
    <s v="theater"/>
    <x v="6"/>
    <x v="3816"/>
    <d v="2014-07-17T11:33:43"/>
    <s v="FALSE"/>
    <n v="2"/>
    <n v="1"/>
    <n v="1"/>
    <x v="61"/>
    <n v="1788.5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n v="107.25"/>
    <n v="107.25"/>
    <s v="theater"/>
    <x v="6"/>
    <x v="3817"/>
    <d v="2015-10-23T22:59:00"/>
    <s v="FALSE"/>
    <n v="2"/>
    <n v="1"/>
    <n v="1"/>
    <x v="18"/>
    <n v="214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n v="227.99999999999997"/>
    <n v="57"/>
    <s v="theater"/>
    <x v="6"/>
    <x v="3818"/>
    <d v="2015-03-12T14:13:02"/>
    <s v="FALSE"/>
    <n v="2"/>
    <n v="1"/>
    <n v="1"/>
    <x v="224"/>
    <n v="57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n v="106.4"/>
    <n v="40.92307692307692"/>
    <s v="theater"/>
    <x v="6"/>
    <x v="3819"/>
    <d v="2015-07-17T16:02:00"/>
    <s v="FALSE"/>
    <n v="2"/>
    <n v="1"/>
    <n v="1"/>
    <x v="31"/>
    <n v="1064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n v="143.33333333333334"/>
    <n v="21.5"/>
    <s v="theater"/>
    <x v="6"/>
    <x v="3820"/>
    <d v="2015-07-05T10:38:37"/>
    <s v="FALSE"/>
    <n v="2"/>
    <n v="1"/>
    <n v="1.28"/>
    <x v="159"/>
    <n v="550.4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n v="104.54285714285714"/>
    <n v="79.543478260869563"/>
    <s v="theater"/>
    <x v="6"/>
    <x v="3821"/>
    <d v="2016-01-03T23:20:07"/>
    <s v="FALSE"/>
    <n v="2"/>
    <n v="1"/>
    <n v="1"/>
    <x v="8"/>
    <n v="365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n v="110.02000000000001"/>
    <n v="72.381578947368425"/>
    <s v="theater"/>
    <x v="6"/>
    <x v="3822"/>
    <d v="2016-01-19T17:59:00"/>
    <s v="FALSE"/>
    <n v="2"/>
    <n v="1"/>
    <n v="1.1299999999999999"/>
    <x v="223"/>
    <n v="6216.129999999999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n v="106"/>
    <n v="64.634146341463421"/>
    <s v="theater"/>
    <x v="6"/>
    <x v="3823"/>
    <d v="2015-07-19T22:59:00"/>
    <s v="FALSE"/>
    <n v="2"/>
    <n v="1"/>
    <n v="1"/>
    <x v="34"/>
    <n v="265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n v="108"/>
    <n v="38.571428571428569"/>
    <s v="theater"/>
    <x v="6"/>
    <x v="3824"/>
    <d v="2016-08-01T08:41:00"/>
    <s v="FALSE"/>
    <n v="2"/>
    <n v="1"/>
    <n v="1.28"/>
    <x v="60"/>
    <n v="345.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n v="105.42"/>
    <n v="107.57142857142857"/>
    <s v="theater"/>
    <x v="6"/>
    <x v="3825"/>
    <d v="2015-06-16T20:40:14"/>
    <s v="FALSE"/>
    <n v="2"/>
    <n v="1"/>
    <n v="1"/>
    <x v="11"/>
    <n v="527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n v="119.16666666666667"/>
    <n v="27.5"/>
    <s v="theater"/>
    <x v="6"/>
    <x v="3826"/>
    <d v="2015-05-07T05:09:54"/>
    <s v="FALSE"/>
    <n v="2"/>
    <n v="1"/>
    <n v="1.28"/>
    <x v="39"/>
    <n v="915.2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n v="152.66666666666666"/>
    <n v="70.461538461538467"/>
    <s v="theater"/>
    <x v="6"/>
    <x v="3827"/>
    <d v="2015-03-26T19:00:00"/>
    <s v="FALSE"/>
    <n v="2"/>
    <n v="1"/>
    <n v="1.28"/>
    <x v="25"/>
    <n v="5862.400000000000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n v="100"/>
    <n v="178.57142857142858"/>
    <s v="theater"/>
    <x v="6"/>
    <x v="3828"/>
    <d v="2014-12-31T08:39:47"/>
    <s v="FALSE"/>
    <n v="2"/>
    <n v="1"/>
    <n v="1"/>
    <x v="11"/>
    <n v="500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n v="100.2"/>
    <n v="62.625"/>
    <s v="theater"/>
    <x v="6"/>
    <x v="3829"/>
    <d v="2016-08-31T15:46:11"/>
    <s v="FALSE"/>
    <n v="2"/>
    <n v="1"/>
    <n v="1"/>
    <x v="9"/>
    <n v="50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n v="225"/>
    <n v="75"/>
    <s v="theater"/>
    <x v="6"/>
    <x v="3830"/>
    <d v="2016-05-27T12:46:51"/>
    <s v="FALSE"/>
    <n v="2"/>
    <n v="1"/>
    <n v="1"/>
    <x v="428"/>
    <n v="22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n v="106.02199999999999"/>
    <n v="58.901111111111113"/>
    <s v="theater"/>
    <x v="6"/>
    <x v="3831"/>
    <d v="2014-11-05T16:22:25"/>
    <s v="FALSE"/>
    <n v="2"/>
    <n v="1"/>
    <n v="1"/>
    <x v="9"/>
    <n v="530.1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n v="104.66666666666666"/>
    <n v="139.55555555555554"/>
    <s v="theater"/>
    <x v="6"/>
    <x v="3832"/>
    <d v="2016-02-19T21:45:35"/>
    <s v="FALSE"/>
    <n v="2"/>
    <n v="1"/>
    <n v="1"/>
    <x v="46"/>
    <n v="125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n v="116.66666666666667"/>
    <n v="70"/>
    <s v="theater"/>
    <x v="6"/>
    <x v="3833"/>
    <d v="2014-12-01T14:09:00"/>
    <s v="FALSE"/>
    <n v="2"/>
    <n v="1"/>
    <n v="0.76"/>
    <x v="199"/>
    <n v="106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n v="109.03333333333333"/>
    <n v="57.385964912280699"/>
    <s v="theater"/>
    <x v="6"/>
    <x v="3834"/>
    <d v="2015-06-18T05:41:07"/>
    <s v="FALSE"/>
    <n v="2"/>
    <n v="1"/>
    <n v="1.28"/>
    <x v="25"/>
    <n v="4186.88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n v="160"/>
    <n v="40"/>
    <s v="theater"/>
    <x v="6"/>
    <x v="3835"/>
    <d v="2016-04-21T17:36:48"/>
    <s v="FALSE"/>
    <n v="2"/>
    <n v="1"/>
    <n v="1.28"/>
    <x v="57"/>
    <n v="409.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n v="112.5"/>
    <n v="64.285714285714292"/>
    <s v="theater"/>
    <x v="6"/>
    <x v="3836"/>
    <d v="2016-08-02T23:09:00"/>
    <s v="FALSE"/>
    <n v="2"/>
    <n v="1"/>
    <n v="1"/>
    <x v="184"/>
    <n v="9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n v="102.1"/>
    <n v="120.11764705882354"/>
    <s v="theater"/>
    <x v="6"/>
    <x v="3837"/>
    <d v="2015-07-03T13:22:38"/>
    <s v="FALSE"/>
    <n v="2"/>
    <n v="1"/>
    <n v="1.28"/>
    <x v="38"/>
    <n v="2613.76000000000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n v="100.824"/>
    <n v="1008.24"/>
    <s v="theater"/>
    <x v="6"/>
    <x v="3838"/>
    <d v="2015-05-22T12:03:29"/>
    <s v="FALSE"/>
    <n v="2"/>
    <n v="1"/>
    <n v="0.11"/>
    <x v="40"/>
    <n v="11090.6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n v="101.25"/>
    <n v="63.28125"/>
    <s v="theater"/>
    <x v="6"/>
    <x v="3839"/>
    <d v="2015-07-29T22:25:24"/>
    <s v="FALSE"/>
    <n v="2"/>
    <n v="1"/>
    <n v="1"/>
    <x v="18"/>
    <n v="202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n v="6500"/>
    <n v="21.666666666666668"/>
    <s v="theater"/>
    <x v="6"/>
    <x v="3840"/>
    <d v="2016-03-28T10:50:29"/>
    <s v="FALSE"/>
    <n v="2"/>
    <n v="1"/>
    <n v="1.28"/>
    <x v="671"/>
    <n v="83.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n v="8.7200000000000006"/>
    <n v="25.647058823529413"/>
    <s v="theater"/>
    <x v="6"/>
    <x v="3841"/>
    <d v="2014-07-20T13:51:27"/>
    <s v="TRUE"/>
    <n v="1"/>
    <n v="2"/>
    <n v="1"/>
    <x v="3"/>
    <n v="87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n v="21.94"/>
    <n v="47.695652173913047"/>
    <s v="theater"/>
    <x v="6"/>
    <x v="3842"/>
    <d v="2014-05-11T06:50:52"/>
    <s v="TRUE"/>
    <n v="1"/>
    <n v="2"/>
    <n v="1.28"/>
    <x v="194"/>
    <n v="1404.1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n v="21.3"/>
    <n v="56.05263157894737"/>
    <s v="theater"/>
    <x v="6"/>
    <x v="3843"/>
    <d v="2014-05-31T20:44:24"/>
    <s v="TRUE"/>
    <n v="1"/>
    <n v="2"/>
    <n v="1"/>
    <x v="11"/>
    <n v="106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n v="41.489795918367342"/>
    <n v="81.319999999999993"/>
    <s v="theater"/>
    <x v="6"/>
    <x v="3844"/>
    <d v="2014-06-03T01:59:00"/>
    <s v="TRUE"/>
    <n v="1"/>
    <n v="2"/>
    <n v="1"/>
    <x v="512"/>
    <n v="406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n v="2.105"/>
    <n v="70.166666666666671"/>
    <s v="theater"/>
    <x v="6"/>
    <x v="3845"/>
    <d v="2015-10-01T10:02:54"/>
    <s v="TRUE"/>
    <n v="1"/>
    <n v="2"/>
    <n v="1"/>
    <x v="141"/>
    <n v="842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n v="2.7"/>
    <n v="23.625"/>
    <s v="theater"/>
    <x v="6"/>
    <x v="3846"/>
    <d v="2014-10-04T01:59:00"/>
    <s v="TRUE"/>
    <n v="1"/>
    <n v="2"/>
    <n v="1"/>
    <x v="156"/>
    <n v="189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n v="16.161904761904761"/>
    <n v="188.55555555555554"/>
    <s v="theater"/>
    <x v="6"/>
    <x v="3847"/>
    <d v="2015-07-19T00:23:11"/>
    <s v="TRUE"/>
    <n v="1"/>
    <n v="2"/>
    <n v="1"/>
    <x v="170"/>
    <n v="169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n v="16.376923076923077"/>
    <n v="49.511627906976742"/>
    <s v="theater"/>
    <x v="6"/>
    <x v="3848"/>
    <d v="2015-10-18T14:36:29"/>
    <s v="TRUE"/>
    <n v="1"/>
    <n v="2"/>
    <n v="1"/>
    <x v="128"/>
    <n v="21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n v="7.043333333333333"/>
    <n v="75.464285714285708"/>
    <s v="theater"/>
    <x v="6"/>
    <x v="3849"/>
    <d v="2015-06-11T13:24:44"/>
    <s v="TRUE"/>
    <n v="1"/>
    <n v="2"/>
    <n v="1.1299999999999999"/>
    <x v="303"/>
    <n v="2387.689999999999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n v="3.8"/>
    <n v="9.5"/>
    <s v="theater"/>
    <x v="6"/>
    <x v="3850"/>
    <d v="2014-12-31T21:59:03"/>
    <s v="TRUE"/>
    <n v="1"/>
    <n v="2"/>
    <n v="1"/>
    <x v="31"/>
    <n v="38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n v="34.08"/>
    <n v="35.5"/>
    <s v="theater"/>
    <x v="6"/>
    <x v="3851"/>
    <d v="2015-07-17T05:32:59"/>
    <s v="TRUE"/>
    <n v="1"/>
    <n v="2"/>
    <n v="1.28"/>
    <x v="62"/>
    <n v="1090.5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n v="0.2"/>
    <n v="10"/>
    <s v="theater"/>
    <x v="6"/>
    <x v="3852"/>
    <d v="2015-03-26T22:34:36"/>
    <s v="FALSE"/>
    <n v="2"/>
    <n v="2"/>
    <n v="1"/>
    <x v="3"/>
    <n v="2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n v="2.5999999999999999E-2"/>
    <n v="13"/>
    <s v="theater"/>
    <x v="6"/>
    <x v="3853"/>
    <d v="2014-09-01T15:09:38"/>
    <s v="FALSE"/>
    <n v="2"/>
    <n v="2"/>
    <n v="1"/>
    <x v="74"/>
    <n v="2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n v="16.254545454545454"/>
    <n v="89.4"/>
    <s v="theater"/>
    <x v="6"/>
    <x v="3854"/>
    <d v="2015-05-09T16:14:18"/>
    <s v="FALSE"/>
    <n v="2"/>
    <n v="2"/>
    <n v="1"/>
    <x v="40"/>
    <n v="178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n v="2.5"/>
    <n v="25"/>
    <s v="theater"/>
    <x v="6"/>
    <x v="3855"/>
    <d v="2015-03-26T17:17:51"/>
    <s v="FALSE"/>
    <n v="2"/>
    <n v="2"/>
    <n v="1"/>
    <x v="31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n v="0.02"/>
    <n v="1"/>
    <s v="theater"/>
    <x v="6"/>
    <x v="3856"/>
    <d v="2015-03-08T11:50:03"/>
    <s v="FALSE"/>
    <n v="2"/>
    <n v="2"/>
    <n v="1"/>
    <x v="11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n v="5.2"/>
    <n v="65"/>
    <s v="theater"/>
    <x v="6"/>
    <x v="3857"/>
    <d v="2014-08-01T12:12:00"/>
    <s v="FALSE"/>
    <n v="2"/>
    <n v="2"/>
    <n v="1"/>
    <x v="11"/>
    <n v="26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n v="2"/>
    <n v="10"/>
    <s v="theater"/>
    <x v="6"/>
    <x v="3858"/>
    <d v="2015-05-22T16:00:00"/>
    <s v="FALSE"/>
    <n v="2"/>
    <n v="2"/>
    <n v="1.28"/>
    <x v="2"/>
    <n v="12.8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n v="0.04"/>
    <n v="1"/>
    <s v="theater"/>
    <x v="6"/>
    <x v="3859"/>
    <d v="2014-06-25T16:00:00"/>
    <s v="FALSE"/>
    <n v="2"/>
    <n v="2"/>
    <n v="1"/>
    <x v="34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n v="17.666666666666668"/>
    <n v="81.538461538461533"/>
    <s v="theater"/>
    <x v="6"/>
    <x v="3860"/>
    <d v="2014-08-12T10:51:50"/>
    <s v="FALSE"/>
    <n v="2"/>
    <n v="2"/>
    <n v="1"/>
    <x v="32"/>
    <n v="106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n v="5"/>
    <n v="100"/>
    <s v="theater"/>
    <x v="6"/>
    <x v="3861"/>
    <d v="2014-11-12T16:47:00"/>
    <s v="FALSE"/>
    <n v="2"/>
    <n v="2"/>
    <n v="1"/>
    <x v="18"/>
    <n v="1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n v="1.3333333333333334E-2"/>
    <n v="1"/>
    <s v="theater"/>
    <x v="6"/>
    <x v="3862"/>
    <d v="2016-09-12T11:59:00"/>
    <s v="FALSE"/>
    <n v="2"/>
    <n v="2"/>
    <n v="1"/>
    <x v="63"/>
    <n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n v="0"/>
    <n v="0"/>
    <s v="theater"/>
    <x v="6"/>
    <x v="3863"/>
    <d v="2015-11-05T11:11:45"/>
    <s v="FALSE"/>
    <n v="2"/>
    <n v="2"/>
    <n v="1"/>
    <x v="32"/>
    <n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n v="1.2"/>
    <n v="20"/>
    <s v="theater"/>
    <x v="6"/>
    <x v="3864"/>
    <d v="2015-11-17T17:24:14"/>
    <s v="FALSE"/>
    <n v="2"/>
    <n v="2"/>
    <n v="1"/>
    <x v="11"/>
    <n v="6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n v="26.937422295897225"/>
    <n v="46.428571428571431"/>
    <s v="theater"/>
    <x v="6"/>
    <x v="3865"/>
    <d v="2014-08-30T00:30:00"/>
    <s v="FALSE"/>
    <n v="2"/>
    <n v="2"/>
    <n v="0.76"/>
    <x v="672"/>
    <n v="49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n v="0.54999999999999993"/>
    <n v="5.5"/>
    <s v="theater"/>
    <x v="6"/>
    <x v="3866"/>
    <d v="2016-03-22T22:29:00"/>
    <s v="FALSE"/>
    <n v="2"/>
    <n v="2"/>
    <n v="1"/>
    <x v="18"/>
    <n v="1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n v="12.55"/>
    <n v="50.2"/>
    <s v="theater"/>
    <x v="6"/>
    <x v="3867"/>
    <d v="2016-06-18T14:32:19"/>
    <s v="FALSE"/>
    <n v="2"/>
    <n v="2"/>
    <n v="1"/>
    <x v="18"/>
    <n v="251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n v="0.2"/>
    <n v="10"/>
    <s v="theater"/>
    <x v="40"/>
    <x v="3868"/>
    <d v="2014-09-08T10:50:05"/>
    <s v="FALSE"/>
    <n v="2"/>
    <n v="3"/>
    <n v="1.28"/>
    <x v="194"/>
    <n v="12.8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n v="3.4474868431088401"/>
    <n v="30.133333333333333"/>
    <s v="theater"/>
    <x v="40"/>
    <x v="3869"/>
    <d v="2015-03-13T22:11:00"/>
    <s v="FALSE"/>
    <n v="2"/>
    <n v="3"/>
    <n v="1"/>
    <x v="673"/>
    <n v="45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n v="15"/>
    <n v="150"/>
    <s v="theater"/>
    <x v="40"/>
    <x v="3870"/>
    <d v="2014-07-02T23:07:58"/>
    <s v="FALSE"/>
    <n v="2"/>
    <n v="3"/>
    <n v="1"/>
    <x v="3"/>
    <n v="150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n v="2.666666666666667"/>
    <n v="13.333333333333334"/>
    <s v="theater"/>
    <x v="40"/>
    <x v="3871"/>
    <d v="2017-03-29T12:44:10"/>
    <s v="FALSE"/>
    <n v="2"/>
    <n v="3"/>
    <n v="1"/>
    <x v="61"/>
    <n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n v="0"/>
    <n v="0"/>
    <s v="theater"/>
    <x v="40"/>
    <x v="3872"/>
    <d v="2015-08-13T22:29:56"/>
    <s v="FALSE"/>
    <n v="2"/>
    <n v="3"/>
    <n v="1"/>
    <x v="43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n v="0"/>
    <n v="0"/>
    <s v="theater"/>
    <x v="40"/>
    <x v="3873"/>
    <d v="2015-10-08T11:42:15"/>
    <s v="FALSE"/>
    <n v="2"/>
    <n v="3"/>
    <n v="1"/>
    <x v="138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n v="0"/>
    <n v="0"/>
    <s v="theater"/>
    <x v="40"/>
    <x v="3874"/>
    <d v="2015-01-23T20:00:00"/>
    <s v="FALSE"/>
    <n v="2"/>
    <n v="3"/>
    <n v="0.68"/>
    <x v="674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n v="0"/>
    <n v="0"/>
    <s v="theater"/>
    <x v="40"/>
    <x v="3875"/>
    <d v="2016-09-03T05:00:00"/>
    <s v="FALSE"/>
    <n v="2"/>
    <n v="3"/>
    <n v="0.15"/>
    <x v="67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n v="52.794871794871788"/>
    <n v="44.760869565217391"/>
    <s v="theater"/>
    <x v="40"/>
    <x v="3876"/>
    <d v="2016-02-02T09:58:48"/>
    <s v="FALSE"/>
    <n v="2"/>
    <n v="3"/>
    <n v="1.28"/>
    <x v="290"/>
    <n v="2635.5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n v="4.9639999999999995"/>
    <n v="88.642857142857139"/>
    <s v="theater"/>
    <x v="40"/>
    <x v="3877"/>
    <d v="2016-12-08T11:15:52"/>
    <s v="FALSE"/>
    <n v="2"/>
    <n v="3"/>
    <n v="1"/>
    <x v="73"/>
    <n v="124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n v="5.5555555555555552E-2"/>
    <n v="10"/>
    <s v="theater"/>
    <x v="40"/>
    <x v="3878"/>
    <d v="2015-06-29T22:59:00"/>
    <s v="FALSE"/>
    <n v="2"/>
    <n v="3"/>
    <n v="1"/>
    <x v="140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n v="0"/>
    <n v="0"/>
    <s v="theater"/>
    <x v="40"/>
    <x v="3879"/>
    <d v="2015-01-25T15:39:56"/>
    <s v="FALSE"/>
    <n v="2"/>
    <n v="3"/>
    <n v="1.28"/>
    <x v="142"/>
    <n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n v="13.066666666666665"/>
    <n v="57.647058823529413"/>
    <s v="theater"/>
    <x v="40"/>
    <x v="3880"/>
    <d v="2014-07-30T18:00:00"/>
    <s v="FALSE"/>
    <n v="2"/>
    <n v="3"/>
    <n v="1.28"/>
    <x v="205"/>
    <n v="1254.400000000000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n v="5"/>
    <n v="25"/>
    <s v="theater"/>
    <x v="40"/>
    <x v="3881"/>
    <d v="2017-02-19T19:26:39"/>
    <s v="FALSE"/>
    <n v="2"/>
    <n v="3"/>
    <n v="1"/>
    <x v="9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n v="0"/>
    <n v="0"/>
    <s v="theater"/>
    <x v="40"/>
    <x v="3882"/>
    <d v="2016-01-31T18:03:00"/>
    <s v="FALSE"/>
    <n v="2"/>
    <n v="3"/>
    <n v="0.72"/>
    <x v="380"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n v="0"/>
    <n v="0"/>
    <s v="theater"/>
    <x v="40"/>
    <x v="3883"/>
    <d v="2014-09-02T09:27:49"/>
    <s v="FALSE"/>
    <n v="2"/>
    <n v="3"/>
    <n v="1.28"/>
    <x v="142"/>
    <n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n v="0"/>
    <n v="0"/>
    <s v="theater"/>
    <x v="40"/>
    <x v="3884"/>
    <d v="2015-03-27T12:59:52"/>
    <s v="FALSE"/>
    <n v="2"/>
    <n v="3"/>
    <n v="1"/>
    <x v="3"/>
    <n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n v="0"/>
    <n v="0"/>
    <s v="theater"/>
    <x v="40"/>
    <x v="3885"/>
    <d v="2016-05-09T17:49:51"/>
    <s v="FALSE"/>
    <n v="2"/>
    <n v="3"/>
    <n v="1"/>
    <x v="675"/>
    <n v="0"/>
  </r>
  <r>
    <n v="3886"/>
    <s v="a (Canceled)"/>
    <n v="1"/>
    <x v="3"/>
    <n v="0"/>
    <x v="1"/>
    <x v="2"/>
    <s v="AUD"/>
    <n v="1418275702"/>
    <n v="1415683702"/>
    <b v="0"/>
    <x v="78"/>
    <b v="0"/>
    <x v="40"/>
    <n v="0"/>
    <n v="0"/>
    <s v="theater"/>
    <x v="40"/>
    <x v="3886"/>
    <d v="2014-12-11T00:28:22"/>
    <s v="FALSE"/>
    <n v="2"/>
    <n v="3"/>
    <n v="0.72"/>
    <x v="474"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n v="1.7500000000000002"/>
    <n v="17.5"/>
    <s v="theater"/>
    <x v="40"/>
    <x v="3887"/>
    <d v="2015-05-01T17:00:00"/>
    <s v="FALSE"/>
    <n v="2"/>
    <n v="3"/>
    <n v="1"/>
    <x v="18"/>
    <n v="3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n v="27.1"/>
    <n v="38.714285714285715"/>
    <s v="theater"/>
    <x v="6"/>
    <x v="3888"/>
    <d v="2017-02-26T08:05:58"/>
    <s v="FALSE"/>
    <n v="2"/>
    <n v="2"/>
    <n v="1.28"/>
    <x v="38"/>
    <n v="693.7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n v="1.4749999999999999"/>
    <n v="13.111111111111111"/>
    <s v="theater"/>
    <x v="6"/>
    <x v="3889"/>
    <d v="2015-01-04T18:26:00"/>
    <s v="FALSE"/>
    <n v="2"/>
    <n v="2"/>
    <n v="1"/>
    <x v="6"/>
    <n v="11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n v="16.826666666666668"/>
    <n v="315.5"/>
    <s v="theater"/>
    <x v="6"/>
    <x v="3890"/>
    <d v="2015-08-15T13:12:24"/>
    <s v="FALSE"/>
    <n v="2"/>
    <n v="2"/>
    <n v="1"/>
    <x v="43"/>
    <n v="25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n v="32.5"/>
    <n v="37.142857142857146"/>
    <s v="theater"/>
    <x v="6"/>
    <x v="3891"/>
    <d v="2015-03-22T23:59:00"/>
    <s v="FALSE"/>
    <n v="2"/>
    <n v="2"/>
    <n v="1"/>
    <x v="184"/>
    <n v="26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n v="0"/>
    <n v="0"/>
    <s v="theater"/>
    <x v="6"/>
    <x v="3892"/>
    <d v="2014-08-24T02:00:00"/>
    <s v="FALSE"/>
    <n v="2"/>
    <n v="2"/>
    <n v="1"/>
    <x v="31"/>
    <n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n v="21.55"/>
    <n v="128.27380952380952"/>
    <s v="theater"/>
    <x v="6"/>
    <x v="3893"/>
    <d v="2014-07-01T01:00:00"/>
    <s v="FALSE"/>
    <n v="2"/>
    <n v="2"/>
    <n v="1"/>
    <x v="83"/>
    <n v="10775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n v="3.4666666666666663"/>
    <n v="47.272727272727273"/>
    <s v="theater"/>
    <x v="6"/>
    <x v="3894"/>
    <d v="2016-12-05T23:59:00"/>
    <s v="FALSE"/>
    <n v="2"/>
    <n v="2"/>
    <n v="1"/>
    <x v="43"/>
    <n v="52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n v="5"/>
    <n v="50"/>
    <s v="theater"/>
    <x v="6"/>
    <x v="3895"/>
    <d v="2015-02-28T01:00:18"/>
    <s v="FALSE"/>
    <n v="2"/>
    <n v="2"/>
    <n v="1"/>
    <x v="31"/>
    <n v="5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n v="10.625"/>
    <n v="42.5"/>
    <s v="theater"/>
    <x v="6"/>
    <x v="3896"/>
    <d v="2014-06-16T23:36:18"/>
    <s v="FALSE"/>
    <n v="2"/>
    <n v="2"/>
    <n v="1"/>
    <x v="276"/>
    <n v="17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n v="17.599999999999998"/>
    <n v="44"/>
    <s v="theater"/>
    <x v="6"/>
    <x v="3897"/>
    <d v="2015-01-08T15:58:03"/>
    <s v="FALSE"/>
    <n v="2"/>
    <n v="2"/>
    <n v="0.68"/>
    <x v="676"/>
    <n v="299.20000000000005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n v="32.56"/>
    <n v="50.875"/>
    <s v="theater"/>
    <x v="6"/>
    <x v="3898"/>
    <d v="2015-08-17T11:00:00"/>
    <s v="FALSE"/>
    <n v="2"/>
    <n v="2"/>
    <n v="1.28"/>
    <x v="62"/>
    <n v="1041.92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n v="1.25"/>
    <n v="62.5"/>
    <s v="theater"/>
    <x v="6"/>
    <x v="3899"/>
    <d v="2014-08-12T13:36:01"/>
    <s v="FALSE"/>
    <n v="2"/>
    <n v="2"/>
    <n v="1"/>
    <x v="3"/>
    <n v="125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n v="5.4"/>
    <n v="27"/>
    <s v="theater"/>
    <x v="6"/>
    <x v="3900"/>
    <d v="2015-06-10T21:13:11"/>
    <s v="FALSE"/>
    <n v="2"/>
    <n v="2"/>
    <n v="1"/>
    <x v="34"/>
    <n v="13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n v="0.83333333333333337"/>
    <n v="25"/>
    <s v="theater"/>
    <x v="6"/>
    <x v="3901"/>
    <d v="2015-12-19T14:49:59"/>
    <s v="FALSE"/>
    <n v="2"/>
    <n v="2"/>
    <n v="1"/>
    <x v="10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n v="48.833333333333336"/>
    <n v="47.258064516129032"/>
    <s v="theater"/>
    <x v="6"/>
    <x v="3902"/>
    <d v="2016-11-14T07:14:02"/>
    <s v="FALSE"/>
    <n v="2"/>
    <n v="2"/>
    <n v="1.28"/>
    <x v="25"/>
    <n v="1875.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n v="0"/>
    <n v="0"/>
    <s v="theater"/>
    <x v="6"/>
    <x v="3903"/>
    <d v="2015-08-14T14:38:00"/>
    <s v="FALSE"/>
    <n v="2"/>
    <n v="2"/>
    <n v="1"/>
    <x v="61"/>
    <n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n v="0.03"/>
    <n v="1.5"/>
    <s v="theater"/>
    <x v="6"/>
    <x v="3904"/>
    <d v="2015-04-15T00:04:00"/>
    <s v="FALSE"/>
    <n v="2"/>
    <n v="2"/>
    <n v="1"/>
    <x v="3"/>
    <n v="3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n v="11.533333333333333"/>
    <n v="24.714285714285715"/>
    <s v="theater"/>
    <x v="6"/>
    <x v="3905"/>
    <d v="2015-06-11T18:00:00"/>
    <s v="FALSE"/>
    <n v="2"/>
    <n v="2"/>
    <n v="1.28"/>
    <x v="16"/>
    <n v="221.44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n v="67.333333333333329"/>
    <n v="63.125"/>
    <s v="theater"/>
    <x v="6"/>
    <x v="3906"/>
    <d v="2015-06-26T08:25:00"/>
    <s v="FALSE"/>
    <n v="2"/>
    <n v="2"/>
    <n v="1.28"/>
    <x v="16"/>
    <n v="1292.8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n v="15.299999999999999"/>
    <n v="38.25"/>
    <s v="theater"/>
    <x v="6"/>
    <x v="3907"/>
    <d v="2014-10-26T15:08:00"/>
    <s v="FALSE"/>
    <n v="2"/>
    <n v="2"/>
    <n v="1"/>
    <x v="31"/>
    <n v="15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n v="8.6666666666666679"/>
    <n v="16.25"/>
    <s v="theater"/>
    <x v="6"/>
    <x v="3908"/>
    <d v="2014-07-28T22:14:56"/>
    <s v="FALSE"/>
    <n v="2"/>
    <n v="2"/>
    <n v="1"/>
    <x v="56"/>
    <n v="6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n v="0.22499999999999998"/>
    <n v="33.75"/>
    <s v="theater"/>
    <x v="6"/>
    <x v="3909"/>
    <d v="2014-09-11T03:37:22"/>
    <s v="FALSE"/>
    <n v="2"/>
    <n v="2"/>
    <n v="1"/>
    <x v="175"/>
    <n v="13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n v="3.0833333333333335"/>
    <n v="61.666666666666664"/>
    <s v="theater"/>
    <x v="6"/>
    <x v="3910"/>
    <d v="2015-09-07T13:09:57"/>
    <s v="FALSE"/>
    <n v="2"/>
    <n v="2"/>
    <n v="1"/>
    <x v="32"/>
    <n v="185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n v="37.412500000000001"/>
    <n v="83.138888888888886"/>
    <s v="theater"/>
    <x v="6"/>
    <x v="3911"/>
    <d v="2014-11-26T15:29:37"/>
    <s v="FALSE"/>
    <n v="2"/>
    <n v="2"/>
    <n v="1"/>
    <x v="6"/>
    <n v="299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n v="6.6666666666666671E-3"/>
    <n v="1"/>
    <s v="theater"/>
    <x v="6"/>
    <x v="3912"/>
    <d v="2015-04-24T23:35:00"/>
    <s v="FALSE"/>
    <n v="2"/>
    <n v="2"/>
    <n v="1"/>
    <x v="43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n v="10"/>
    <n v="142.85714285714286"/>
    <s v="theater"/>
    <x v="6"/>
    <x v="3913"/>
    <d v="2015-11-30T01:04:09"/>
    <s v="FALSE"/>
    <n v="2"/>
    <n v="2"/>
    <n v="1"/>
    <x v="3"/>
    <n v="100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n v="36.36"/>
    <n v="33.666666666666664"/>
    <s v="theater"/>
    <x v="6"/>
    <x v="3914"/>
    <d v="2015-05-10T17:59:00"/>
    <s v="FALSE"/>
    <n v="2"/>
    <n v="2"/>
    <n v="1.28"/>
    <x v="62"/>
    <n v="1163.52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n v="0.33333333333333337"/>
    <n v="5"/>
    <s v="theater"/>
    <x v="6"/>
    <x v="3915"/>
    <d v="2016-06-01T18:38:29"/>
    <s v="FALSE"/>
    <n v="2"/>
    <n v="2"/>
    <n v="1.28"/>
    <x v="16"/>
    <n v="6.4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n v="0"/>
    <n v="0"/>
    <s v="theater"/>
    <x v="6"/>
    <x v="3916"/>
    <d v="2016-06-03T06:19:12"/>
    <s v="FALSE"/>
    <n v="2"/>
    <n v="2"/>
    <n v="0.15"/>
    <x v="52"/>
    <n v="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n v="0.2857142857142857"/>
    <n v="10"/>
    <s v="theater"/>
    <x v="6"/>
    <x v="3917"/>
    <d v="2014-09-11T07:39:21"/>
    <s v="FALSE"/>
    <n v="2"/>
    <n v="2"/>
    <n v="1.28"/>
    <x v="108"/>
    <n v="12.8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n v="0.2"/>
    <n v="40"/>
    <s v="theater"/>
    <x v="6"/>
    <x v="3918"/>
    <d v="2014-08-04T11:00:00"/>
    <s v="FALSE"/>
    <n v="2"/>
    <n v="2"/>
    <n v="1.28"/>
    <x v="324"/>
    <n v="153.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n v="1.7999999999999998"/>
    <n v="30"/>
    <s v="theater"/>
    <x v="6"/>
    <x v="3919"/>
    <d v="2016-01-17T19:00:00"/>
    <s v="FALSE"/>
    <n v="2"/>
    <n v="2"/>
    <n v="1.28"/>
    <x v="194"/>
    <n v="115.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n v="5.4"/>
    <n v="45"/>
    <s v="theater"/>
    <x v="6"/>
    <x v="3920"/>
    <d v="2016-11-13T05:17:40"/>
    <s v="FALSE"/>
    <n v="2"/>
    <n v="2"/>
    <n v="1.28"/>
    <x v="62"/>
    <n v="172.8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n v="0"/>
    <n v="0"/>
    <s v="theater"/>
    <x v="6"/>
    <x v="3921"/>
    <d v="2014-10-26T13:00:00"/>
    <s v="FALSE"/>
    <n v="2"/>
    <n v="2"/>
    <n v="1.28"/>
    <x v="25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n v="8.1333333333333329"/>
    <n v="10.166666666666666"/>
    <s v="theater"/>
    <x v="6"/>
    <x v="3922"/>
    <d v="2015-03-02T18:00:00"/>
    <s v="FALSE"/>
    <n v="2"/>
    <n v="2"/>
    <n v="1"/>
    <x v="56"/>
    <n v="6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n v="12.034782608695652"/>
    <n v="81.411764705882348"/>
    <s v="theater"/>
    <x v="6"/>
    <x v="3923"/>
    <d v="2015-04-09T18:31:11"/>
    <s v="FALSE"/>
    <n v="2"/>
    <n v="2"/>
    <n v="1.28"/>
    <x v="677"/>
    <n v="1771.52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n v="15.266666666666667"/>
    <n v="57.25"/>
    <s v="theater"/>
    <x v="6"/>
    <x v="3924"/>
    <d v="2014-06-26T18:02:02"/>
    <s v="FALSE"/>
    <n v="2"/>
    <n v="2"/>
    <n v="1"/>
    <x v="43"/>
    <n v="229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n v="10"/>
    <n v="5"/>
    <s v="theater"/>
    <x v="6"/>
    <x v="3925"/>
    <d v="2014-07-30T15:53:59"/>
    <s v="FALSE"/>
    <n v="2"/>
    <n v="2"/>
    <n v="1"/>
    <x v="494"/>
    <n v="1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n v="0.3"/>
    <n v="15"/>
    <s v="theater"/>
    <x v="6"/>
    <x v="3926"/>
    <d v="2014-12-26T21:02:28"/>
    <s v="FALSE"/>
    <n v="2"/>
    <n v="2"/>
    <n v="0.72"/>
    <x v="105"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n v="1"/>
    <n v="12.5"/>
    <s v="theater"/>
    <x v="6"/>
    <x v="3927"/>
    <d v="2014-08-09T01:25:04"/>
    <s v="FALSE"/>
    <n v="2"/>
    <n v="2"/>
    <n v="1.28"/>
    <x v="62"/>
    <n v="32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n v="13.020000000000001"/>
    <n v="93"/>
    <s v="theater"/>
    <x v="6"/>
    <x v="3928"/>
    <d v="2015-10-15T23:59:00"/>
    <s v="FALSE"/>
    <n v="2"/>
    <n v="2"/>
    <n v="1"/>
    <x v="11"/>
    <n v="65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n v="2.2650000000000001"/>
    <n v="32.357142857142854"/>
    <s v="theater"/>
    <x v="6"/>
    <x v="3929"/>
    <d v="2016-09-18T14:51:05"/>
    <s v="FALSE"/>
    <n v="2"/>
    <n v="2"/>
    <n v="1"/>
    <x v="44"/>
    <n v="453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n v="0"/>
    <n v="0"/>
    <s v="theater"/>
    <x v="6"/>
    <x v="3930"/>
    <d v="2016-04-01T01:00:00"/>
    <s v="FALSE"/>
    <n v="2"/>
    <n v="2"/>
    <n v="0.72"/>
    <x v="474"/>
    <m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n v="0"/>
    <n v="0"/>
    <s v="theater"/>
    <x v="6"/>
    <x v="3931"/>
    <d v="2015-09-05T22:38:27"/>
    <s v="FALSE"/>
    <n v="2"/>
    <n v="2"/>
    <n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n v="8.3333333333333332E-3"/>
    <n v="1"/>
    <s v="theater"/>
    <x v="6"/>
    <x v="3932"/>
    <d v="2016-03-15T22:02:44"/>
    <s v="FALSE"/>
    <n v="2"/>
    <n v="2"/>
    <n v="1"/>
    <x v="15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n v="15.742857142857142"/>
    <n v="91.833333333333329"/>
    <s v="theater"/>
    <x v="6"/>
    <x v="3933"/>
    <d v="2016-07-16T19:43:00"/>
    <s v="FALSE"/>
    <n v="2"/>
    <n v="2"/>
    <n v="1"/>
    <x v="156"/>
    <n v="110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n v="11"/>
    <n v="45.833333333333336"/>
    <s v="theater"/>
    <x v="6"/>
    <x v="3934"/>
    <d v="2015-10-01T08:00:00"/>
    <s v="FALSE"/>
    <n v="2"/>
    <n v="2"/>
    <n v="1"/>
    <x v="11"/>
    <n v="55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n v="43.833333333333336"/>
    <n v="57.173913043478258"/>
    <s v="theater"/>
    <x v="6"/>
    <x v="3935"/>
    <d v="2015-10-04T10:45:46"/>
    <s v="FALSE"/>
    <n v="2"/>
    <n v="2"/>
    <n v="1.28"/>
    <x v="25"/>
    <n v="1683.2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n v="0"/>
    <n v="0"/>
    <s v="theater"/>
    <x v="6"/>
    <x v="3936"/>
    <d v="2016-12-01T02:18:40"/>
    <s v="FALSE"/>
    <n v="2"/>
    <n v="2"/>
    <n v="1"/>
    <x v="44"/>
    <n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n v="86.135181975736558"/>
    <n v="248.5"/>
    <s v="theater"/>
    <x v="6"/>
    <x v="3937"/>
    <d v="2016-07-11T10:09:20"/>
    <s v="FALSE"/>
    <n v="2"/>
    <n v="2"/>
    <n v="1"/>
    <x v="678"/>
    <n v="2485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n v="12.196620583717358"/>
    <n v="79.400000000000006"/>
    <s v="theater"/>
    <x v="6"/>
    <x v="3938"/>
    <d v="2015-06-27T16:44:14"/>
    <s v="FALSE"/>
    <n v="2"/>
    <n v="2"/>
    <n v="1"/>
    <x v="679"/>
    <n v="397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n v="0.1"/>
    <n v="5"/>
    <s v="theater"/>
    <x v="6"/>
    <x v="3939"/>
    <d v="2014-10-06T23:30:00"/>
    <s v="FALSE"/>
    <n v="2"/>
    <n v="2"/>
    <n v="0.72"/>
    <x v="105"/>
    <m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n v="0.22"/>
    <n v="5.5"/>
    <s v="theater"/>
    <x v="6"/>
    <x v="3940"/>
    <d v="2015-01-02T06:49:11"/>
    <s v="FALSE"/>
    <n v="2"/>
    <n v="2"/>
    <n v="1"/>
    <x v="11"/>
    <n v="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n v="0.90909090909090906"/>
    <n v="25"/>
    <s v="theater"/>
    <x v="6"/>
    <x v="3941"/>
    <d v="2014-11-24T20:00:00"/>
    <s v="FALSE"/>
    <n v="2"/>
    <n v="2"/>
    <n v="1"/>
    <x v="138"/>
    <n v="5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n v="0"/>
    <n v="0"/>
    <s v="theater"/>
    <x v="6"/>
    <x v="3942"/>
    <d v="2015-06-16T16:41:54"/>
    <s v="FALSE"/>
    <n v="2"/>
    <n v="2"/>
    <n v="1"/>
    <x v="46"/>
    <n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n v="35.64"/>
    <n v="137.07692307692307"/>
    <s v="theater"/>
    <x v="6"/>
    <x v="3943"/>
    <d v="2015-11-02T11:50:00"/>
    <s v="FALSE"/>
    <n v="2"/>
    <n v="2"/>
    <n v="1"/>
    <x v="11"/>
    <n v="1782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n v="0"/>
    <n v="0"/>
    <s v="theater"/>
    <x v="6"/>
    <x v="3944"/>
    <d v="2015-08-27T10:54:35"/>
    <s v="FALSE"/>
    <n v="2"/>
    <n v="2"/>
    <n v="1"/>
    <x v="11"/>
    <n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n v="0.25"/>
    <n v="5"/>
    <s v="theater"/>
    <x v="6"/>
    <x v="3945"/>
    <d v="2015-05-15T14:14:28"/>
    <s v="FALSE"/>
    <n v="2"/>
    <n v="2"/>
    <n v="1"/>
    <x v="18"/>
    <n v="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n v="3.25"/>
    <n v="39"/>
    <s v="theater"/>
    <x v="6"/>
    <x v="3946"/>
    <d v="2015-02-28T03:00:00"/>
    <s v="FALSE"/>
    <n v="2"/>
    <n v="2"/>
    <n v="1"/>
    <x v="32"/>
    <n v="19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n v="3.3666666666666663"/>
    <n v="50.5"/>
    <s v="theater"/>
    <x v="6"/>
    <x v="3947"/>
    <d v="2016-10-01T22:25:44"/>
    <s v="FALSE"/>
    <n v="2"/>
    <n v="2"/>
    <n v="1"/>
    <x v="10"/>
    <n v="10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n v="0"/>
    <n v="0"/>
    <s v="theater"/>
    <x v="6"/>
    <x v="3948"/>
    <d v="2014-09-07T02:48:43"/>
    <s v="FALSE"/>
    <n v="2"/>
    <n v="2"/>
    <n v="0.72"/>
    <x v="380"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n v="15.770000000000001"/>
    <n v="49.28125"/>
    <s v="theater"/>
    <x v="6"/>
    <x v="3949"/>
    <d v="2015-02-10T21:53:41"/>
    <s v="FALSE"/>
    <n v="2"/>
    <n v="2"/>
    <n v="0.72"/>
    <x v="474"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n v="0.625"/>
    <n v="25"/>
    <s v="theater"/>
    <x v="6"/>
    <x v="3950"/>
    <d v="2016-04-08T13:35:00"/>
    <s v="FALSE"/>
    <n v="2"/>
    <n v="2"/>
    <n v="1"/>
    <x v="26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n v="5.0000000000000001E-4"/>
    <n v="1"/>
    <s v="theater"/>
    <x v="6"/>
    <x v="3951"/>
    <d v="2016-05-03T13:49:02"/>
    <s v="FALSE"/>
    <n v="2"/>
    <n v="2"/>
    <n v="1.1299999999999999"/>
    <x v="237"/>
    <n v="1.129999999999999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n v="9.6153846153846159E-2"/>
    <n v="25"/>
    <s v="theater"/>
    <x v="6"/>
    <x v="3952"/>
    <d v="2015-10-26T13:58:10"/>
    <s v="FALSE"/>
    <n v="2"/>
    <n v="2"/>
    <n v="1"/>
    <x v="125"/>
    <n v="2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n v="0"/>
    <n v="0"/>
    <s v="theater"/>
    <x v="6"/>
    <x v="3953"/>
    <d v="2016-07-29T18:29:00"/>
    <s v="FALSE"/>
    <n v="2"/>
    <n v="2"/>
    <n v="1"/>
    <x v="680"/>
    <n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n v="0"/>
    <n v="0"/>
    <s v="theater"/>
    <x v="6"/>
    <x v="3954"/>
    <d v="2014-07-14T10:37:44"/>
    <s v="FALSE"/>
    <n v="2"/>
    <n v="2"/>
    <n v="0.76"/>
    <x v="231"/>
    <n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n v="24.285714285714285"/>
    <n v="53.125"/>
    <s v="theater"/>
    <x v="6"/>
    <x v="3955"/>
    <d v="2015-11-28T16:22:21"/>
    <s v="FALSE"/>
    <n v="2"/>
    <n v="2"/>
    <n v="1"/>
    <x v="412"/>
    <n v="42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n v="0"/>
    <n v="0"/>
    <s v="theater"/>
    <x v="6"/>
    <x v="3956"/>
    <d v="2016-04-24T19:20:00"/>
    <s v="FALSE"/>
    <n v="2"/>
    <n v="2"/>
    <n v="1"/>
    <x v="138"/>
    <n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n v="2.5000000000000001E-2"/>
    <n v="7"/>
    <s v="theater"/>
    <x v="6"/>
    <x v="3957"/>
    <d v="2016-07-08T18:25:54"/>
    <s v="FALSE"/>
    <n v="2"/>
    <n v="2"/>
    <n v="1"/>
    <x v="121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n v="32.049999999999997"/>
    <n v="40.0625"/>
    <s v="theater"/>
    <x v="6"/>
    <x v="3958"/>
    <d v="2014-08-02T09:00:00"/>
    <s v="FALSE"/>
    <n v="2"/>
    <n v="2"/>
    <n v="1"/>
    <x v="18"/>
    <n v="64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n v="24.333333333333336"/>
    <n v="24.333333333333332"/>
    <s v="theater"/>
    <x v="6"/>
    <x v="3959"/>
    <d v="2014-09-28T13:55:56"/>
    <s v="FALSE"/>
    <n v="2"/>
    <n v="2"/>
    <n v="1"/>
    <x v="46"/>
    <n v="292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n v="1.5"/>
    <n v="11.25"/>
    <s v="theater"/>
    <x v="6"/>
    <x v="3960"/>
    <d v="2016-01-03T15:17:36"/>
    <s v="FALSE"/>
    <n v="2"/>
    <n v="2"/>
    <n v="1"/>
    <x v="10"/>
    <n v="4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n v="0.42"/>
    <n v="10.5"/>
    <s v="theater"/>
    <x v="6"/>
    <x v="3961"/>
    <d v="2014-05-08T16:23:30"/>
    <s v="FALSE"/>
    <n v="2"/>
    <n v="2"/>
    <n v="1.28"/>
    <x v="194"/>
    <n v="26.88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n v="3.214285714285714"/>
    <n v="15"/>
    <s v="theater"/>
    <x v="6"/>
    <x v="3962"/>
    <d v="2015-11-28T09:54:54"/>
    <s v="FALSE"/>
    <n v="2"/>
    <n v="2"/>
    <n v="1.28"/>
    <x v="681"/>
    <n v="57.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n v="0"/>
    <n v="0"/>
    <s v="theater"/>
    <x v="6"/>
    <x v="3963"/>
    <d v="2015-11-17T23:41:57"/>
    <s v="FALSE"/>
    <n v="2"/>
    <n v="2"/>
    <n v="0.76"/>
    <x v="174"/>
    <n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n v="6.3"/>
    <n v="42"/>
    <s v="theater"/>
    <x v="6"/>
    <x v="3964"/>
    <d v="2015-04-19T11:19:46"/>
    <s v="FALSE"/>
    <n v="2"/>
    <n v="2"/>
    <n v="1"/>
    <x v="18"/>
    <n v="12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n v="14.249999999999998"/>
    <n v="71.25"/>
    <s v="theater"/>
    <x v="6"/>
    <x v="3965"/>
    <d v="2016-04-13T23:39:40"/>
    <s v="FALSE"/>
    <n v="2"/>
    <n v="2"/>
    <n v="1"/>
    <x v="18"/>
    <n v="28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n v="0.6"/>
    <n v="22.5"/>
    <s v="theater"/>
    <x v="6"/>
    <x v="3966"/>
    <d v="2014-07-23T21:59:00"/>
    <s v="FALSE"/>
    <n v="2"/>
    <n v="2"/>
    <n v="1"/>
    <x v="63"/>
    <n v="4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n v="24.117647058823529"/>
    <n v="41"/>
    <s v="theater"/>
    <x v="6"/>
    <x v="3967"/>
    <d v="2017-03-06T01:58:27"/>
    <s v="FALSE"/>
    <n v="2"/>
    <n v="2"/>
    <n v="1"/>
    <x v="272"/>
    <n v="41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n v="10.54"/>
    <n v="47.909090909090907"/>
    <s v="theater"/>
    <x v="6"/>
    <x v="3968"/>
    <d v="2016-05-22T14:34:33"/>
    <s v="FALSE"/>
    <n v="2"/>
    <n v="2"/>
    <n v="1"/>
    <x v="11"/>
    <n v="52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n v="7.4690265486725664"/>
    <n v="35.166666666666664"/>
    <s v="theater"/>
    <x v="6"/>
    <x v="3969"/>
    <d v="2016-08-28T22:55:00"/>
    <s v="FALSE"/>
    <n v="2"/>
    <n v="2"/>
    <n v="1"/>
    <x v="682"/>
    <n v="21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n v="7.3333333333333334E-2"/>
    <n v="5.5"/>
    <s v="theater"/>
    <x v="6"/>
    <x v="3970"/>
    <d v="2016-04-17T15:43:31"/>
    <s v="FALSE"/>
    <n v="2"/>
    <n v="2"/>
    <n v="1"/>
    <x v="43"/>
    <n v="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n v="0.97142857142857131"/>
    <n v="22.666666666666668"/>
    <s v="theater"/>
    <x v="6"/>
    <x v="3971"/>
    <d v="2014-07-21T07:52:06"/>
    <s v="FALSE"/>
    <n v="2"/>
    <n v="2"/>
    <n v="1"/>
    <x v="36"/>
    <n v="13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n v="21.099999999999998"/>
    <n v="26.375"/>
    <s v="theater"/>
    <x v="6"/>
    <x v="3972"/>
    <d v="2015-02-05T20:37:14"/>
    <s v="FALSE"/>
    <n v="2"/>
    <n v="2"/>
    <n v="1"/>
    <x v="31"/>
    <n v="21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n v="78.100000000000009"/>
    <n v="105.54054054054055"/>
    <s v="theater"/>
    <x v="6"/>
    <x v="3973"/>
    <d v="2016-05-08T23:00:00"/>
    <s v="FALSE"/>
    <n v="2"/>
    <n v="2"/>
    <n v="1"/>
    <x v="11"/>
    <n v="3905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n v="32"/>
    <n v="29.09090909090909"/>
    <s v="theater"/>
    <x v="6"/>
    <x v="3974"/>
    <d v="2016-06-02T08:07:28"/>
    <s v="FALSE"/>
    <n v="2"/>
    <n v="2"/>
    <n v="1.28"/>
    <x v="107"/>
    <n v="409.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n v="0"/>
    <n v="0"/>
    <s v="theater"/>
    <x v="6"/>
    <x v="3975"/>
    <d v="2016-07-13T15:48:18"/>
    <s v="FALSE"/>
    <n v="2"/>
    <n v="2"/>
    <n v="1"/>
    <x v="683"/>
    <n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n v="47.692307692307693"/>
    <n v="62"/>
    <s v="theater"/>
    <x v="6"/>
    <x v="3976"/>
    <d v="2014-08-01T02:00:00"/>
    <s v="FALSE"/>
    <n v="2"/>
    <n v="2"/>
    <n v="1"/>
    <x v="64"/>
    <n v="62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n v="1.4500000000000002"/>
    <n v="217.5"/>
    <s v="theater"/>
    <x v="6"/>
    <x v="3977"/>
    <d v="2016-07-22T13:55:32"/>
    <s v="FALSE"/>
    <n v="2"/>
    <n v="2"/>
    <n v="1"/>
    <x v="318"/>
    <n v="130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n v="10.7"/>
    <n v="26.75"/>
    <s v="theater"/>
    <x v="6"/>
    <x v="3978"/>
    <d v="2015-01-31T10:25:53"/>
    <s v="FALSE"/>
    <n v="2"/>
    <n v="2"/>
    <n v="1"/>
    <x v="18"/>
    <n v="2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n v="1.8333333333333333"/>
    <n v="18.333333333333332"/>
    <s v="theater"/>
    <x v="6"/>
    <x v="3979"/>
    <d v="2015-03-29T15:00:00"/>
    <s v="FALSE"/>
    <n v="2"/>
    <n v="2"/>
    <n v="1.28"/>
    <x v="183"/>
    <n v="140.8000000000000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n v="18"/>
    <n v="64.285714285714292"/>
    <s v="theater"/>
    <x v="6"/>
    <x v="3980"/>
    <d v="2014-07-05T09:22:27"/>
    <s v="FALSE"/>
    <n v="2"/>
    <n v="2"/>
    <n v="1"/>
    <x v="34"/>
    <n v="45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n v="4.083333333333333"/>
    <n v="175"/>
    <s v="theater"/>
    <x v="6"/>
    <x v="3981"/>
    <d v="2016-07-16T23:19:09"/>
    <s v="FALSE"/>
    <n v="2"/>
    <n v="2"/>
    <n v="1"/>
    <x v="12"/>
    <n v="122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n v="20"/>
    <n v="34"/>
    <s v="theater"/>
    <x v="6"/>
    <x v="3982"/>
    <d v="2015-07-07T14:26:20"/>
    <s v="FALSE"/>
    <n v="2"/>
    <n v="2"/>
    <n v="1.28"/>
    <x v="359"/>
    <n v="217.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n v="34.802513464991023"/>
    <n v="84.282608695652172"/>
    <s v="theater"/>
    <x v="6"/>
    <x v="3983"/>
    <d v="2014-05-20T01:59:00"/>
    <s v="FALSE"/>
    <n v="2"/>
    <n v="2"/>
    <n v="1"/>
    <x v="684"/>
    <n v="3877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n v="6.3333333333333339"/>
    <n v="9.5"/>
    <s v="theater"/>
    <x v="6"/>
    <x v="3984"/>
    <d v="2014-11-07T19:00:00"/>
    <s v="FALSE"/>
    <n v="2"/>
    <n v="2"/>
    <n v="1.28"/>
    <x v="16"/>
    <n v="121.600000000000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n v="32.049999999999997"/>
    <n v="33.736842105263158"/>
    <s v="theater"/>
    <x v="6"/>
    <x v="3985"/>
    <d v="2016-02-20T16:05:00"/>
    <s v="FALSE"/>
    <n v="2"/>
    <n v="2"/>
    <n v="1"/>
    <x v="18"/>
    <n v="64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n v="9.76"/>
    <n v="37.53846153846154"/>
    <s v="theater"/>
    <x v="6"/>
    <x v="3986"/>
    <d v="2016-05-06T08:04:00"/>
    <s v="FALSE"/>
    <n v="2"/>
    <n v="2"/>
    <n v="1.28"/>
    <x v="194"/>
    <n v="624.6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n v="37.75"/>
    <n v="11.615384615384615"/>
    <s v="theater"/>
    <x v="6"/>
    <x v="3987"/>
    <d v="2014-05-16T17:11:30"/>
    <s v="FALSE"/>
    <n v="2"/>
    <n v="2"/>
    <n v="1.28"/>
    <x v="173"/>
    <n v="193.28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n v="2.1333333333333333"/>
    <n v="8"/>
    <s v="theater"/>
    <x v="6"/>
    <x v="3988"/>
    <d v="2015-08-28T20:56:53"/>
    <s v="FALSE"/>
    <n v="2"/>
    <n v="2"/>
    <n v="1"/>
    <x v="61"/>
    <n v="32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n v="0"/>
    <n v="0"/>
    <s v="theater"/>
    <x v="6"/>
    <x v="3989"/>
    <d v="2015-11-08T13:59:41"/>
    <s v="FALSE"/>
    <n v="2"/>
    <n v="2"/>
    <n v="1"/>
    <x v="10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n v="4.1818181818181817"/>
    <n v="23"/>
    <s v="theater"/>
    <x v="6"/>
    <x v="3990"/>
    <d v="2016-03-02T11:08:13"/>
    <s v="FALSE"/>
    <n v="2"/>
    <n v="2"/>
    <n v="1.28"/>
    <x v="650"/>
    <n v="88.320000000000007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n v="20"/>
    <n v="100"/>
    <s v="theater"/>
    <x v="6"/>
    <x v="3991"/>
    <d v="2015-05-31T10:28:02"/>
    <s v="FALSE"/>
    <n v="2"/>
    <n v="2"/>
    <n v="1"/>
    <x v="9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n v="5.41"/>
    <n v="60.111111111111114"/>
    <s v="theater"/>
    <x v="6"/>
    <x v="3992"/>
    <d v="2015-12-11T18:34:19"/>
    <s v="FALSE"/>
    <n v="2"/>
    <n v="2"/>
    <n v="1"/>
    <x v="3"/>
    <n v="54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n v="6.0000000000000001E-3"/>
    <n v="3"/>
    <s v="theater"/>
    <x v="6"/>
    <x v="3993"/>
    <d v="2015-05-13T15:45:12"/>
    <s v="FALSE"/>
    <n v="2"/>
    <n v="2"/>
    <n v="1"/>
    <x v="83"/>
    <n v="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n v="0.25"/>
    <n v="5"/>
    <s v="theater"/>
    <x v="6"/>
    <x v="3994"/>
    <d v="2014-07-19T04:21:30"/>
    <s v="FALSE"/>
    <n v="2"/>
    <n v="2"/>
    <n v="1"/>
    <x v="18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n v="35"/>
    <n v="17.5"/>
    <s v="theater"/>
    <x v="6"/>
    <x v="3995"/>
    <d v="2015-02-14T06:27:00"/>
    <s v="FALSE"/>
    <n v="2"/>
    <n v="2"/>
    <n v="1.28"/>
    <x v="57"/>
    <n v="89.60000000000000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n v="16.566666666666666"/>
    <n v="29.235294117647058"/>
    <s v="theater"/>
    <x v="6"/>
    <x v="3996"/>
    <d v="2014-11-20T11:04:00"/>
    <s v="FALSE"/>
    <n v="2"/>
    <n v="2"/>
    <n v="1"/>
    <x v="10"/>
    <n v="497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n v="0"/>
    <n v="0"/>
    <s v="theater"/>
    <x v="6"/>
    <x v="3997"/>
    <d v="2015-04-05T03:23:41"/>
    <s v="FALSE"/>
    <n v="2"/>
    <n v="2"/>
    <n v="1.28"/>
    <x v="25"/>
    <n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n v="57.199999999999996"/>
    <n v="59.583333333333336"/>
    <s v="theater"/>
    <x v="6"/>
    <x v="3998"/>
    <d v="2015-03-28T17:07:06"/>
    <s v="FALSE"/>
    <n v="2"/>
    <n v="2"/>
    <n v="1"/>
    <x v="23"/>
    <n v="7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n v="16.514285714285716"/>
    <n v="82.571428571428569"/>
    <s v="theater"/>
    <x v="6"/>
    <x v="3999"/>
    <d v="2014-08-31T14:51:49"/>
    <s v="FALSE"/>
    <n v="2"/>
    <n v="2"/>
    <n v="1"/>
    <x v="156"/>
    <n v="115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n v="0.125"/>
    <n v="10"/>
    <s v="theater"/>
    <x v="6"/>
    <x v="4000"/>
    <d v="2016-05-07T09:29:18"/>
    <s v="FALSE"/>
    <n v="2"/>
    <n v="2"/>
    <n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n v="37.75"/>
    <n v="32.357142857142854"/>
    <s v="theater"/>
    <x v="6"/>
    <x v="4001"/>
    <d v="2017-03-01T14:00:00"/>
    <s v="FALSE"/>
    <n v="2"/>
    <n v="2"/>
    <n v="1.28"/>
    <x v="100"/>
    <n v="579.84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n v="1.8399999999999999"/>
    <n v="5.75"/>
    <s v="theater"/>
    <x v="6"/>
    <x v="4002"/>
    <d v="2014-09-26T20:02:41"/>
    <s v="FALSE"/>
    <n v="2"/>
    <n v="2"/>
    <n v="1"/>
    <x v="23"/>
    <n v="2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n v="10.050000000000001"/>
    <n v="100.5"/>
    <s v="theater"/>
    <x v="6"/>
    <x v="4003"/>
    <d v="2015-02-15T09:05:47"/>
    <s v="FALSE"/>
    <n v="2"/>
    <n v="2"/>
    <n v="1"/>
    <x v="18"/>
    <n v="201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n v="0.2"/>
    <n v="1"/>
    <s v="theater"/>
    <x v="6"/>
    <x v="4004"/>
    <d v="2014-10-07T22:54:17"/>
    <s v="FALSE"/>
    <n v="2"/>
    <n v="2"/>
    <n v="1"/>
    <x v="9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n v="1.3333333333333335"/>
    <n v="20"/>
    <s v="theater"/>
    <x v="6"/>
    <x v="4005"/>
    <d v="2014-10-20T14:23:05"/>
    <s v="FALSE"/>
    <n v="2"/>
    <n v="2"/>
    <n v="1"/>
    <x v="10"/>
    <n v="4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n v="6.6666666666666671E-3"/>
    <n v="2"/>
    <s v="theater"/>
    <x v="6"/>
    <x v="4006"/>
    <d v="2016-02-16T13:33:07"/>
    <s v="FALSE"/>
    <n v="2"/>
    <n v="2"/>
    <n v="1"/>
    <x v="12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n v="0.25"/>
    <n v="5"/>
    <s v="theater"/>
    <x v="6"/>
    <x v="4007"/>
    <d v="2014-08-26T11:28:00"/>
    <s v="FALSE"/>
    <n v="2"/>
    <n v="2"/>
    <n v="1"/>
    <x v="18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n v="6"/>
    <n v="15"/>
    <s v="theater"/>
    <x v="6"/>
    <x v="4008"/>
    <d v="2015-07-22T18:08:27"/>
    <s v="FALSE"/>
    <n v="2"/>
    <n v="2"/>
    <n v="1.28"/>
    <x v="107"/>
    <n v="76.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n v="3.8860103626943006"/>
    <n v="25"/>
    <s v="theater"/>
    <x v="6"/>
    <x v="4009"/>
    <d v="2014-09-09T11:49:20"/>
    <s v="FALSE"/>
    <n v="2"/>
    <n v="2"/>
    <n v="1.28"/>
    <x v="685"/>
    <n v="9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n v="24.194444444444443"/>
    <n v="45.842105263157897"/>
    <s v="theater"/>
    <x v="6"/>
    <x v="4010"/>
    <d v="2014-10-26T13:29:26"/>
    <s v="FALSE"/>
    <n v="2"/>
    <n v="2"/>
    <n v="1"/>
    <x v="474"/>
    <n v="1742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n v="7.6"/>
    <n v="4.75"/>
    <s v="theater"/>
    <x v="6"/>
    <x v="4011"/>
    <d v="2015-01-28T08:04:38"/>
    <s v="FALSE"/>
    <n v="2"/>
    <n v="2"/>
    <n v="1.28"/>
    <x v="60"/>
    <n v="24.32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n v="0"/>
    <n v="0"/>
    <s v="theater"/>
    <x v="6"/>
    <x v="4012"/>
    <d v="2015-05-02T08:04:09"/>
    <s v="FALSE"/>
    <n v="2"/>
    <n v="2"/>
    <n v="1.28"/>
    <x v="686"/>
    <n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n v="1.3"/>
    <n v="13"/>
    <s v="theater"/>
    <x v="6"/>
    <x v="4013"/>
    <d v="2015-02-16T02:13:43"/>
    <s v="FALSE"/>
    <n v="2"/>
    <n v="2"/>
    <n v="1"/>
    <x v="18"/>
    <n v="2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n v="0"/>
    <n v="0"/>
    <s v="theater"/>
    <x v="6"/>
    <x v="4014"/>
    <d v="2016-03-05T00:54:29"/>
    <s v="FALSE"/>
    <n v="2"/>
    <n v="2"/>
    <n v="1"/>
    <x v="7"/>
    <n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n v="1.4285714285714287E-2"/>
    <n v="1"/>
    <s v="theater"/>
    <x v="6"/>
    <x v="4015"/>
    <d v="2015-07-19T13:44:23"/>
    <s v="FALSE"/>
    <n v="2"/>
    <n v="2"/>
    <n v="1"/>
    <x v="156"/>
    <n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n v="14.000000000000002"/>
    <n v="10"/>
    <s v="theater"/>
    <x v="6"/>
    <x v="4016"/>
    <d v="2014-09-17T15:56:40"/>
    <s v="FALSE"/>
    <n v="2"/>
    <n v="2"/>
    <n v="1.28"/>
    <x v="2"/>
    <n v="89.60000000000000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n v="1.05"/>
    <n v="52.5"/>
    <s v="theater"/>
    <x v="6"/>
    <x v="4017"/>
    <d v="2014-09-04T11:07:54"/>
    <s v="FALSE"/>
    <n v="2"/>
    <n v="2"/>
    <n v="1"/>
    <x v="3"/>
    <n v="105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n v="8.6666666666666679"/>
    <n v="32.5"/>
    <s v="theater"/>
    <x v="6"/>
    <x v="4018"/>
    <d v="2016-10-07T16:51:48"/>
    <s v="FALSE"/>
    <n v="2"/>
    <n v="2"/>
    <n v="1.28"/>
    <x v="16"/>
    <n v="166.4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n v="0.82857142857142851"/>
    <n v="7.25"/>
    <s v="theater"/>
    <x v="6"/>
    <x v="4019"/>
    <d v="2016-04-15T11:28:00"/>
    <s v="FALSE"/>
    <n v="2"/>
    <n v="2"/>
    <n v="1"/>
    <x v="8"/>
    <n v="2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n v="16.666666666666664"/>
    <n v="33.333333333333336"/>
    <s v="theater"/>
    <x v="6"/>
    <x v="4020"/>
    <d v="2015-03-23T22:34:59"/>
    <s v="FALSE"/>
    <n v="2"/>
    <n v="2"/>
    <n v="1"/>
    <x v="22"/>
    <n v="10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n v="0.83333333333333337"/>
    <n v="62.5"/>
    <s v="theater"/>
    <x v="6"/>
    <x v="4021"/>
    <d v="2014-10-26T16:52:38"/>
    <s v="FALSE"/>
    <n v="2"/>
    <n v="2"/>
    <n v="1"/>
    <x v="43"/>
    <n v="125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n v="69.561111111111103"/>
    <n v="63.558375634517766"/>
    <s v="theater"/>
    <x v="6"/>
    <x v="4022"/>
    <d v="2015-01-31T21:54:00"/>
    <s v="FALSE"/>
    <n v="2"/>
    <n v="2"/>
    <n v="1"/>
    <x v="140"/>
    <n v="1252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n v="0"/>
    <n v="0"/>
    <s v="theater"/>
    <x v="6"/>
    <x v="4023"/>
    <d v="2016-03-24T17:59:23"/>
    <s v="FALSE"/>
    <n v="2"/>
    <n v="2"/>
    <n v="1"/>
    <x v="156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n v="1.25"/>
    <n v="10"/>
    <s v="theater"/>
    <x v="6"/>
    <x v="4024"/>
    <d v="2015-08-31T11:04:57"/>
    <s v="FALSE"/>
    <n v="2"/>
    <n v="2"/>
    <n v="1"/>
    <x v="184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n v="5"/>
    <n v="62.5"/>
    <s v="theater"/>
    <x v="6"/>
    <x v="4025"/>
    <d v="2015-07-26T00:42:16"/>
    <s v="FALSE"/>
    <n v="2"/>
    <n v="2"/>
    <n v="1.1299999999999999"/>
    <x v="223"/>
    <n v="282.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n v="0"/>
    <n v="0"/>
    <s v="theater"/>
    <x v="6"/>
    <x v="4026"/>
    <d v="2015-12-04T11:43:59"/>
    <s v="FALSE"/>
    <n v="2"/>
    <n v="2"/>
    <n v="1"/>
    <x v="26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n v="7.166666666666667"/>
    <n v="30.714285714285715"/>
    <s v="theater"/>
    <x v="6"/>
    <x v="4027"/>
    <d v="2017-02-22T20:00:00"/>
    <s v="FALSE"/>
    <n v="2"/>
    <n v="2"/>
    <n v="1"/>
    <x v="10"/>
    <n v="215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n v="28.050000000000004"/>
    <n v="51"/>
    <s v="theater"/>
    <x v="6"/>
    <x v="4028"/>
    <d v="2014-06-05T17:31:40"/>
    <s v="FALSE"/>
    <n v="2"/>
    <n v="2"/>
    <n v="1"/>
    <x v="18"/>
    <n v="56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n v="0"/>
    <n v="0"/>
    <s v="theater"/>
    <x v="6"/>
    <x v="4029"/>
    <d v="2015-12-13T19:36:10"/>
    <s v="FALSE"/>
    <n v="2"/>
    <n v="2"/>
    <n v="1"/>
    <x v="44"/>
    <n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n v="16"/>
    <n v="66.666666666666671"/>
    <s v="theater"/>
    <x v="6"/>
    <x v="4030"/>
    <d v="2016-02-03T13:49:00"/>
    <s v="FALSE"/>
    <n v="2"/>
    <n v="2"/>
    <n v="1"/>
    <x v="34"/>
    <n v="4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n v="0"/>
    <n v="0"/>
    <s v="theater"/>
    <x v="6"/>
    <x v="4031"/>
    <d v="2014-12-18T10:02:44"/>
    <s v="FALSE"/>
    <n v="2"/>
    <n v="2"/>
    <n v="1"/>
    <x v="11"/>
    <n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n v="6.8287037037037033"/>
    <n v="59"/>
    <s v="theater"/>
    <x v="6"/>
    <x v="4032"/>
    <d v="2015-12-15T15:25:16"/>
    <s v="FALSE"/>
    <n v="2"/>
    <n v="2"/>
    <n v="1"/>
    <x v="37"/>
    <n v="413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n v="25.698702928870294"/>
    <n v="65.340319148936175"/>
    <s v="theater"/>
    <x v="6"/>
    <x v="4033"/>
    <d v="2016-10-02T04:00:00"/>
    <s v="FALSE"/>
    <n v="2"/>
    <n v="2"/>
    <n v="1.28"/>
    <x v="687"/>
    <n v="7861.7471999999998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n v="1.4814814814814816"/>
    <n v="100"/>
    <s v="theater"/>
    <x v="6"/>
    <x v="4034"/>
    <d v="2015-04-03T16:44:10"/>
    <s v="FALSE"/>
    <n v="2"/>
    <n v="2"/>
    <n v="1"/>
    <x v="688"/>
    <n v="20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n v="36.85"/>
    <n v="147.4"/>
    <s v="theater"/>
    <x v="6"/>
    <x v="4035"/>
    <d v="2014-10-21T16:11:27"/>
    <s v="FALSE"/>
    <n v="2"/>
    <n v="2"/>
    <n v="1"/>
    <x v="3"/>
    <n v="368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n v="47.05"/>
    <n v="166.05882352941177"/>
    <s v="theater"/>
    <x v="6"/>
    <x v="4036"/>
    <d v="2014-07-01T17:30:00"/>
    <s v="FALSE"/>
    <n v="2"/>
    <n v="2"/>
    <n v="1"/>
    <x v="32"/>
    <n v="282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n v="11.428571428571429"/>
    <n v="40"/>
    <s v="theater"/>
    <x v="6"/>
    <x v="4037"/>
    <d v="2016-05-24T09:25:00"/>
    <s v="FALSE"/>
    <n v="2"/>
    <n v="2"/>
    <n v="1"/>
    <x v="266"/>
    <n v="8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n v="12.04"/>
    <n v="75.25"/>
    <s v="theater"/>
    <x v="6"/>
    <x v="4038"/>
    <d v="2014-10-17T14:10:10"/>
    <s v="FALSE"/>
    <n v="2"/>
    <n v="2"/>
    <n v="1"/>
    <x v="34"/>
    <n v="30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n v="60"/>
    <n v="60"/>
    <s v="theater"/>
    <x v="6"/>
    <x v="4039"/>
    <d v="2015-12-01T00:59:00"/>
    <s v="FALSE"/>
    <n v="2"/>
    <n v="2"/>
    <n v="1"/>
    <x v="9"/>
    <n v="3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n v="31.25"/>
    <n v="1250"/>
    <s v="theater"/>
    <x v="6"/>
    <x v="4040"/>
    <d v="2015-07-17T22:00:00"/>
    <s v="FALSE"/>
    <n v="2"/>
    <n v="2"/>
    <n v="1"/>
    <x v="6"/>
    <n v="25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n v="0.42"/>
    <n v="10.5"/>
    <s v="theater"/>
    <x v="6"/>
    <x v="4041"/>
    <d v="2016-09-06T06:22:34"/>
    <s v="FALSE"/>
    <n v="2"/>
    <n v="2"/>
    <n v="1.28"/>
    <x v="194"/>
    <n v="26.88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n v="0.21"/>
    <n v="7"/>
    <s v="theater"/>
    <x v="6"/>
    <x v="4042"/>
    <d v="2015-01-20T14:16:00"/>
    <s v="FALSE"/>
    <n v="2"/>
    <n v="2"/>
    <n v="1"/>
    <x v="3"/>
    <n v="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n v="0"/>
    <n v="0"/>
    <s v="theater"/>
    <x v="6"/>
    <x v="4043"/>
    <d v="2014-11-20T17:58:45"/>
    <s v="FALSE"/>
    <n v="2"/>
    <n v="2"/>
    <n v="0.76"/>
    <x v="323"/>
    <n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n v="37.5"/>
    <n v="56.25"/>
    <s v="theater"/>
    <x v="6"/>
    <x v="4044"/>
    <d v="2015-04-10T00:00:00"/>
    <s v="FALSE"/>
    <n v="2"/>
    <n v="2"/>
    <n v="1"/>
    <x v="22"/>
    <n v="22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n v="0.02"/>
    <n v="1"/>
    <s v="theater"/>
    <x v="6"/>
    <x v="4045"/>
    <d v="2014-08-20T23:49:49"/>
    <s v="FALSE"/>
    <n v="2"/>
    <n v="2"/>
    <n v="0.72"/>
    <x v="105"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n v="8.2142857142857135"/>
    <n v="38.333333333333336"/>
    <s v="theater"/>
    <x v="6"/>
    <x v="4046"/>
    <d v="2014-10-22T10:36:50"/>
    <s v="FALSE"/>
    <n v="2"/>
    <n v="2"/>
    <n v="1"/>
    <x v="689"/>
    <n v="46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n v="2.1999999999999997"/>
    <n v="27.5"/>
    <s v="theater"/>
    <x v="6"/>
    <x v="4047"/>
    <d v="2015-01-10T20:00:00"/>
    <s v="FALSE"/>
    <n v="2"/>
    <n v="2"/>
    <n v="1"/>
    <x v="11"/>
    <n v="11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n v="17.652941176470588"/>
    <n v="32.978021978021978"/>
    <s v="theater"/>
    <x v="6"/>
    <x v="4048"/>
    <d v="2016-04-11T06:13:07"/>
    <s v="FALSE"/>
    <n v="2"/>
    <n v="2"/>
    <n v="1.28"/>
    <x v="94"/>
    <n v="3841.2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n v="0.08"/>
    <n v="16"/>
    <s v="theater"/>
    <x v="6"/>
    <x v="4049"/>
    <d v="2015-07-14T18:00:15"/>
    <s v="FALSE"/>
    <n v="2"/>
    <n v="2"/>
    <n v="1"/>
    <x v="44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n v="6.6666666666666666E-2"/>
    <n v="1"/>
    <s v="theater"/>
    <x v="6"/>
    <x v="4050"/>
    <d v="2014-10-23T10:16:31"/>
    <s v="FALSE"/>
    <n v="2"/>
    <n v="2"/>
    <n v="1"/>
    <x v="61"/>
    <n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n v="0"/>
    <n v="0"/>
    <s v="theater"/>
    <x v="6"/>
    <x v="4051"/>
    <d v="2014-05-09T01:53:00"/>
    <s v="FALSE"/>
    <n v="2"/>
    <n v="2"/>
    <n v="1"/>
    <x v="9"/>
    <n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n v="37.533333333333339"/>
    <n v="86.615384615384613"/>
    <s v="theater"/>
    <x v="6"/>
    <x v="4052"/>
    <d v="2014-10-13T16:05:16"/>
    <s v="FALSE"/>
    <n v="2"/>
    <n v="2"/>
    <n v="1"/>
    <x v="10"/>
    <n v="112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n v="22"/>
    <n v="55"/>
    <s v="theater"/>
    <x v="6"/>
    <x v="4053"/>
    <d v="2014-11-15T15:00:00"/>
    <s v="FALSE"/>
    <n v="2"/>
    <n v="2"/>
    <n v="1.28"/>
    <x v="2"/>
    <n v="140.8000000000000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n v="0"/>
    <n v="0"/>
    <s v="theater"/>
    <x v="6"/>
    <x v="4054"/>
    <d v="2016-09-30T23:00:00"/>
    <s v="FALSE"/>
    <n v="2"/>
    <n v="2"/>
    <n v="1"/>
    <x v="69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n v="17.62"/>
    <n v="41.952380952380949"/>
    <s v="theater"/>
    <x v="6"/>
    <x v="4055"/>
    <d v="2014-06-19T10:33:51"/>
    <s v="FALSE"/>
    <n v="2"/>
    <n v="2"/>
    <n v="1.28"/>
    <x v="194"/>
    <n v="1127.68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n v="53"/>
    <n v="88.333333333333329"/>
    <s v="theater"/>
    <x v="6"/>
    <x v="4056"/>
    <d v="2016-07-03T14:59:00"/>
    <s v="FALSE"/>
    <n v="2"/>
    <n v="2"/>
    <n v="1"/>
    <x v="61"/>
    <n v="79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n v="22.142857142857142"/>
    <n v="129.16666666666666"/>
    <s v="theater"/>
    <x v="6"/>
    <x v="4057"/>
    <d v="2015-11-25T18:00:00"/>
    <s v="FALSE"/>
    <n v="2"/>
    <n v="2"/>
    <n v="1.28"/>
    <x v="108"/>
    <n v="992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n v="2.5333333333333332"/>
    <n v="23.75"/>
    <s v="theater"/>
    <x v="6"/>
    <x v="4058"/>
    <d v="2016-03-31T22:59:00"/>
    <s v="FALSE"/>
    <n v="2"/>
    <n v="2"/>
    <n v="1"/>
    <x v="288"/>
    <n v="9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n v="2.5"/>
    <n v="35.714285714285715"/>
    <s v="theater"/>
    <x v="6"/>
    <x v="4059"/>
    <d v="2014-09-15T22:00:00"/>
    <s v="FALSE"/>
    <n v="2"/>
    <n v="2"/>
    <n v="0.76"/>
    <x v="174"/>
    <n v="19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n v="2.85"/>
    <n v="57"/>
    <s v="theater"/>
    <x v="6"/>
    <x v="4060"/>
    <d v="2014-06-23T11:00:00"/>
    <s v="FALSE"/>
    <n v="2"/>
    <n v="2"/>
    <n v="0.76"/>
    <x v="174"/>
    <n v="216.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n v="0"/>
    <n v="0"/>
    <s v="theater"/>
    <x v="6"/>
    <x v="4061"/>
    <d v="2016-04-20T21:23:43"/>
    <s v="FALSE"/>
    <n v="2"/>
    <n v="2"/>
    <n v="1"/>
    <x v="691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n v="2.4500000000000002"/>
    <n v="163.33333333333334"/>
    <s v="theater"/>
    <x v="6"/>
    <x v="4062"/>
    <d v="2016-07-02T12:44:28"/>
    <s v="FALSE"/>
    <n v="2"/>
    <n v="2"/>
    <n v="1"/>
    <x v="44"/>
    <n v="49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n v="1.4210526315789473"/>
    <n v="15"/>
    <s v="theater"/>
    <x v="6"/>
    <x v="4063"/>
    <d v="2014-06-27T11:21:24"/>
    <s v="FALSE"/>
    <n v="2"/>
    <n v="2"/>
    <n v="1.28"/>
    <x v="578"/>
    <n v="172.8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n v="19.25"/>
    <n v="64.166666666666671"/>
    <s v="theater"/>
    <x v="6"/>
    <x v="4064"/>
    <d v="2015-04-29T09:07:06"/>
    <s v="FALSE"/>
    <n v="2"/>
    <n v="2"/>
    <n v="0.72"/>
    <x v="549"/>
    <m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n v="0.67500000000000004"/>
    <n v="6.75"/>
    <s v="theater"/>
    <x v="6"/>
    <x v="4065"/>
    <d v="2014-08-12T17:50:11"/>
    <s v="FALSE"/>
    <n v="2"/>
    <n v="2"/>
    <n v="1"/>
    <x v="26"/>
    <n v="27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n v="0.16666666666666669"/>
    <n v="25"/>
    <s v="theater"/>
    <x v="6"/>
    <x v="4066"/>
    <d v="2016-05-18T19:56:28"/>
    <s v="FALSE"/>
    <n v="2"/>
    <n v="2"/>
    <n v="1"/>
    <x v="43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n v="60.9"/>
    <n v="179.11764705882354"/>
    <s v="theater"/>
    <x v="6"/>
    <x v="4067"/>
    <d v="2015-09-27T21:49:10"/>
    <s v="FALSE"/>
    <n v="2"/>
    <n v="2"/>
    <n v="1"/>
    <x v="11"/>
    <n v="3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n v="1"/>
    <n v="34.950000000000003"/>
    <s v="theater"/>
    <x v="6"/>
    <x v="4068"/>
    <d v="2017-01-13T18:05:00"/>
    <s v="FALSE"/>
    <n v="2"/>
    <n v="2"/>
    <n v="1"/>
    <x v="692"/>
    <n v="34.950000000000003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n v="34.4"/>
    <n v="33.07692307692308"/>
    <s v="theater"/>
    <x v="6"/>
    <x v="4069"/>
    <d v="2015-02-28T07:00:00"/>
    <s v="FALSE"/>
    <n v="2"/>
    <n v="2"/>
    <n v="1.28"/>
    <x v="276"/>
    <n v="550.4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n v="16.5"/>
    <n v="27.5"/>
    <s v="theater"/>
    <x v="6"/>
    <x v="4070"/>
    <d v="2015-02-28T22:00:00"/>
    <s v="FALSE"/>
    <n v="2"/>
    <n v="2"/>
    <n v="1"/>
    <x v="31"/>
    <n v="16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n v="0"/>
    <n v="0"/>
    <s v="theater"/>
    <x v="6"/>
    <x v="4071"/>
    <d v="2016-12-26T14:18:51"/>
    <s v="FALSE"/>
    <n v="2"/>
    <n v="2"/>
    <n v="4.9000000000000002E-2"/>
    <x v="693"/>
    <n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n v="0.4"/>
    <n v="2"/>
    <s v="theater"/>
    <x v="6"/>
    <x v="4072"/>
    <d v="2014-08-21T13:35:11"/>
    <s v="FALSE"/>
    <n v="2"/>
    <n v="2"/>
    <n v="1.28"/>
    <x v="107"/>
    <n v="5.1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n v="1.0571428571428572"/>
    <n v="18.5"/>
    <s v="theater"/>
    <x v="6"/>
    <x v="4073"/>
    <d v="2015-05-08T23:00:00"/>
    <s v="FALSE"/>
    <n v="2"/>
    <n v="2"/>
    <n v="1"/>
    <x v="8"/>
    <n v="3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n v="26.727272727272727"/>
    <n v="35"/>
    <s v="theater"/>
    <x v="6"/>
    <x v="4074"/>
    <d v="2015-11-05T09:16:15"/>
    <s v="FALSE"/>
    <n v="2"/>
    <n v="2"/>
    <n v="1.28"/>
    <x v="620"/>
    <n v="940.80000000000007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n v="28.799999999999997"/>
    <n v="44.307692307692307"/>
    <s v="theater"/>
    <x v="6"/>
    <x v="4075"/>
    <d v="2014-06-30T12:28:00"/>
    <s v="FALSE"/>
    <n v="2"/>
    <n v="2"/>
    <n v="1.28"/>
    <x v="38"/>
    <n v="737.28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n v="0"/>
    <n v="0"/>
    <s v="theater"/>
    <x v="6"/>
    <x v="4076"/>
    <d v="2014-10-21T14:51:00"/>
    <s v="FALSE"/>
    <n v="2"/>
    <n v="2"/>
    <n v="1"/>
    <x v="266"/>
    <n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n v="8.9"/>
    <n v="222.5"/>
    <s v="theater"/>
    <x v="6"/>
    <x v="4077"/>
    <d v="2016-12-21T12:03:14"/>
    <s v="FALSE"/>
    <n v="2"/>
    <n v="2"/>
    <n v="1"/>
    <x v="43"/>
    <n v="133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n v="0"/>
    <n v="0"/>
    <s v="theater"/>
    <x v="6"/>
    <x v="4078"/>
    <d v="2017-01-27T13:54:02"/>
    <s v="FALSE"/>
    <n v="2"/>
    <n v="2"/>
    <n v="1.28"/>
    <x v="60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n v="0.16666666666666669"/>
    <n v="5"/>
    <s v="theater"/>
    <x v="6"/>
    <x v="4079"/>
    <d v="2016-06-19T17:32:01"/>
    <s v="FALSE"/>
    <n v="2"/>
    <n v="2"/>
    <n v="1"/>
    <x v="10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n v="0"/>
    <n v="0"/>
    <s v="theater"/>
    <x v="6"/>
    <x v="4080"/>
    <d v="2016-06-14T13:54:00"/>
    <s v="FALSE"/>
    <n v="2"/>
    <n v="2"/>
    <n v="1"/>
    <x v="10"/>
    <n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n v="15.737410071942445"/>
    <n v="29.166666666666668"/>
    <s v="theater"/>
    <x v="6"/>
    <x v="4081"/>
    <d v="2015-03-08T07:57:05"/>
    <s v="FALSE"/>
    <n v="2"/>
    <n v="2"/>
    <n v="1"/>
    <x v="694"/>
    <n v="35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n v="2"/>
    <n v="1.5"/>
    <s v="theater"/>
    <x v="6"/>
    <x v="4082"/>
    <d v="2015-11-14T18:00:00"/>
    <s v="FALSE"/>
    <n v="2"/>
    <n v="2"/>
    <n v="1"/>
    <x v="494"/>
    <n v="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n v="21.685714285714287"/>
    <n v="126.5"/>
    <s v="theater"/>
    <x v="6"/>
    <x v="4083"/>
    <d v="2016-01-14T13:16:56"/>
    <s v="FALSE"/>
    <n v="2"/>
    <n v="2"/>
    <n v="1"/>
    <x v="8"/>
    <n v="759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n v="0.33333333333333337"/>
    <n v="10"/>
    <s v="theater"/>
    <x v="6"/>
    <x v="4084"/>
    <d v="2016-10-09T05:28:26"/>
    <s v="FALSE"/>
    <n v="2"/>
    <n v="2"/>
    <n v="1.1299999999999999"/>
    <x v="122"/>
    <n v="11.29999999999999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n v="0.2857142857142857"/>
    <n v="10"/>
    <s v="theater"/>
    <x v="6"/>
    <x v="4085"/>
    <d v="2015-03-23T22:59:00"/>
    <s v="FALSE"/>
    <n v="2"/>
    <n v="2"/>
    <n v="1"/>
    <x v="8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n v="4.7"/>
    <n v="9.4"/>
    <s v="theater"/>
    <x v="6"/>
    <x v="4086"/>
    <d v="2015-11-20T23:00:00"/>
    <s v="FALSE"/>
    <n v="2"/>
    <n v="2"/>
    <n v="1"/>
    <x v="31"/>
    <n v="47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n v="0"/>
    <n v="0"/>
    <s v="theater"/>
    <x v="6"/>
    <x v="4087"/>
    <d v="2016-07-17T12:49:46"/>
    <s v="FALSE"/>
    <n v="2"/>
    <n v="2"/>
    <n v="1"/>
    <x v="205"/>
    <n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n v="10.8"/>
    <n v="72"/>
    <s v="theater"/>
    <x v="6"/>
    <x v="4088"/>
    <d v="2015-01-16T05:26:00"/>
    <s v="FALSE"/>
    <n v="2"/>
    <n v="2"/>
    <n v="1.28"/>
    <x v="38"/>
    <n v="276.4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n v="4.8"/>
    <n v="30"/>
    <s v="theater"/>
    <x v="6"/>
    <x v="4089"/>
    <d v="2015-05-31T12:35:00"/>
    <s v="FALSE"/>
    <n v="2"/>
    <n v="2"/>
    <n v="1"/>
    <x v="11"/>
    <n v="24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n v="3.2"/>
    <n v="10.666666666666666"/>
    <s v="theater"/>
    <x v="6"/>
    <x v="4090"/>
    <d v="2015-08-07T10:00:00"/>
    <s v="FALSE"/>
    <n v="2"/>
    <n v="2"/>
    <n v="1"/>
    <x v="31"/>
    <n v="32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n v="12.75"/>
    <n v="25.5"/>
    <s v="theater"/>
    <x v="6"/>
    <x v="4091"/>
    <d v="2015-01-16T07:09:11"/>
    <s v="FALSE"/>
    <n v="2"/>
    <n v="2"/>
    <n v="1"/>
    <x v="276"/>
    <n v="204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n v="1.8181818181818181E-2"/>
    <n v="20"/>
    <s v="theater"/>
    <x v="6"/>
    <x v="4092"/>
    <d v="2015-04-04T22:40:47"/>
    <s v="FALSE"/>
    <n v="2"/>
    <n v="2"/>
    <n v="1"/>
    <x v="95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n v="2.4"/>
    <n v="15"/>
    <s v="theater"/>
    <x v="6"/>
    <x v="4093"/>
    <d v="2015-08-22T14:34:53"/>
    <s v="FALSE"/>
    <n v="2"/>
    <n v="2"/>
    <n v="1.28"/>
    <x v="62"/>
    <n v="76.8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n v="36.5"/>
    <n v="91.25"/>
    <s v="theater"/>
    <x v="6"/>
    <x v="4094"/>
    <d v="2014-10-21T23:59:00"/>
    <s v="FALSE"/>
    <n v="2"/>
    <n v="2"/>
    <n v="1"/>
    <x v="18"/>
    <n v="73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n v="2.666666666666667"/>
    <n v="800"/>
    <s v="theater"/>
    <x v="6"/>
    <x v="4095"/>
    <d v="2016-12-18T19:45:50"/>
    <s v="FALSE"/>
    <n v="2"/>
    <n v="2"/>
    <n v="4.9000000000000002E-2"/>
    <x v="298"/>
    <n v="39.20000000000000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n v="11.428571428571429"/>
    <n v="80"/>
    <s v="theater"/>
    <x v="6"/>
    <x v="4096"/>
    <d v="2017-02-28T03:51:00"/>
    <s v="FALSE"/>
    <n v="2"/>
    <n v="2"/>
    <n v="1.28"/>
    <x v="108"/>
    <n v="51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n v="0"/>
    <n v="0"/>
    <s v="theater"/>
    <x v="6"/>
    <x v="4097"/>
    <d v="2016-01-31T18:55:00"/>
    <s v="FALSE"/>
    <n v="2"/>
    <n v="2"/>
    <n v="1.28"/>
    <x v="168"/>
    <n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n v="0"/>
    <n v="0"/>
    <s v="theater"/>
    <x v="6"/>
    <x v="4098"/>
    <d v="2016-06-04T12:19:57"/>
    <s v="FALSE"/>
    <n v="2"/>
    <n v="2"/>
    <n v="1"/>
    <x v="131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n v="1.1111111111111112"/>
    <n v="50"/>
    <s v="theater"/>
    <x v="6"/>
    <x v="4099"/>
    <d v="2016-09-02T15:24:33"/>
    <s v="FALSE"/>
    <n v="2"/>
    <n v="2"/>
    <n v="1"/>
    <x v="67"/>
    <n v="5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n v="0"/>
    <n v="0"/>
    <s v="theater"/>
    <x v="6"/>
    <x v="4100"/>
    <d v="2014-10-24T21:59:50"/>
    <s v="FALSE"/>
    <n v="2"/>
    <n v="2"/>
    <n v="1"/>
    <x v="695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n v="0"/>
    <n v="0"/>
    <s v="theater"/>
    <x v="6"/>
    <x v="4101"/>
    <d v="2017-01-25T16:41:22"/>
    <s v="FALSE"/>
    <n v="2"/>
    <n v="2"/>
    <n v="1"/>
    <x v="22"/>
    <n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n v="27.400000000000002"/>
    <n v="22.833333333333332"/>
    <s v="theater"/>
    <x v="6"/>
    <x v="4102"/>
    <d v="2016-05-15T15:21:13"/>
    <s v="FALSE"/>
    <n v="2"/>
    <n v="2"/>
    <n v="1"/>
    <x v="9"/>
    <n v="137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n v="10"/>
    <n v="16.666666666666668"/>
    <s v="theater"/>
    <x v="6"/>
    <x v="4103"/>
    <d v="2015-08-26T13:32:00"/>
    <s v="FALSE"/>
    <n v="2"/>
    <n v="2"/>
    <n v="1"/>
    <x v="31"/>
    <n v="1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n v="21.366666666666667"/>
    <n v="45.785714285714285"/>
    <s v="theater"/>
    <x v="6"/>
    <x v="4104"/>
    <d v="2016-10-27T01:40:34"/>
    <s v="FALSE"/>
    <n v="2"/>
    <n v="2"/>
    <n v="0.72"/>
    <x v="319"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n v="6.9696969696969706"/>
    <n v="383.33333333333331"/>
    <s v="theater"/>
    <x v="6"/>
    <x v="4105"/>
    <d v="2016-12-25T19:15:09"/>
    <s v="FALSE"/>
    <n v="2"/>
    <n v="2"/>
    <n v="4.9000000000000002E-2"/>
    <x v="696"/>
    <n v="112.7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n v="70.599999999999994"/>
    <n v="106.96969696969697"/>
    <s v="theater"/>
    <x v="6"/>
    <x v="4106"/>
    <d v="2015-04-01T20:00:00"/>
    <s v="FALSE"/>
    <n v="2"/>
    <n v="2"/>
    <n v="1"/>
    <x v="11"/>
    <n v="353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n v="2.0500000000000003"/>
    <n v="10.25"/>
    <s v="theater"/>
    <x v="6"/>
    <x v="4107"/>
    <d v="2014-09-24T17:00:01"/>
    <s v="FALSE"/>
    <n v="2"/>
    <n v="2"/>
    <n v="1"/>
    <x v="18"/>
    <n v="4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n v="1.9666666666666666"/>
    <n v="59"/>
    <s v="theater"/>
    <x v="6"/>
    <x v="4108"/>
    <d v="2017-03-03T00:00:00"/>
    <s v="FALSE"/>
    <n v="2"/>
    <n v="2"/>
    <n v="1"/>
    <x v="10"/>
    <n v="5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n v="0"/>
    <n v="0"/>
    <s v="theater"/>
    <x v="6"/>
    <x v="4109"/>
    <d v="2015-11-29T08:56:44"/>
    <s v="FALSE"/>
    <n v="2"/>
    <n v="2"/>
    <n v="1.28"/>
    <x v="2"/>
    <n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n v="28.666666666666668"/>
    <n v="14.333333333333334"/>
    <s v="theater"/>
    <x v="6"/>
    <x v="4110"/>
    <d v="2016-07-21T10:02:31"/>
    <s v="FALSE"/>
    <n v="2"/>
    <n v="2"/>
    <n v="1.28"/>
    <x v="159"/>
    <n v="110.0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n v="3.1333333333333333"/>
    <n v="15.666666666666666"/>
    <s v="theater"/>
    <x v="6"/>
    <x v="4111"/>
    <d v="2015-02-23T22:15:40"/>
    <s v="FALSE"/>
    <n v="2"/>
    <n v="2"/>
    <n v="1"/>
    <x v="10"/>
    <n v="94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n v="0.04"/>
    <n v="1"/>
    <s v="theater"/>
    <x v="6"/>
    <x v="4112"/>
    <d v="2016-02-27T19:00:00"/>
    <s v="FALSE"/>
    <n v="2"/>
    <n v="2"/>
    <n v="1.1299999999999999"/>
    <x v="493"/>
    <n v="1.129999999999999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n v="0.2"/>
    <n v="1"/>
    <s v="theater"/>
    <x v="6"/>
    <x v="4113"/>
    <d v="2016-01-08T01:34:00"/>
    <s v="FALSE"/>
    <n v="2"/>
    <n v="2"/>
    <n v="1"/>
    <x v="61"/>
    <n v="3"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n v="2"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DFF7-7CBB-41CC-B6F9-8EDEAC22F53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B6CC8-4AA0-46F0-8F01-110F1A6020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BC40-51FF-40E1-8AD2-CE2331102EB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A2E8B-BC09-4285-B313-B17516C7ADB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" firstHeaderRow="1" firstDataRow="2" firstDataCol="1" rowPageCount="1" colPageCount="1"/>
  <pivotFields count="24">
    <pivotField showAll="0"/>
    <pivotField showAll="0"/>
    <pivotField showAll="0"/>
    <pivotField axis="axisPage" multipleItemSelectionAllowed="1" showAll="0">
      <items count="447">
        <item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x="11"/>
        <item h="1" x="2"/>
        <item h="1" x="1"/>
        <item h="1" x="33"/>
        <item h="1" x="36"/>
        <item h="1" x="38"/>
        <item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">
    <i>
      <x v="12"/>
    </i>
    <i>
      <x v="34"/>
    </i>
    <i t="grand">
      <x/>
    </i>
  </rowItems>
  <colFields count="1">
    <field x="6"/>
  </colFields>
  <colItems count="2">
    <i>
      <x v="20"/>
    </i>
    <i t="grand">
      <x/>
    </i>
  </colItems>
  <pageFields count="1">
    <pageField fld="3" hier="-1"/>
  </pageFields>
  <dataFields count="1">
    <dataField name="Max of Percent funded" fld="14" subtotal="max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AD0F1-FA46-4094-BF63-04F0D88D304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E2E73-D15C-4287-985A-B472D8B4A7BB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1" firstHeaderRow="1" firstDataRow="3" firstDataCol="1" rowPageCount="3" colPageCount="1"/>
  <pivotFields count="28">
    <pivotField showAll="0"/>
    <pivotField showAll="0"/>
    <pivotField showAll="0"/>
    <pivotField multipleItemSelectionAllowed="1" showAll="0">
      <items count="447">
        <item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04">
        <item h="1" x="78"/>
        <item h="1" x="29"/>
        <item h="1" x="84"/>
        <item h="1" x="83"/>
        <item h="1" x="80"/>
        <item h="1" x="81"/>
        <item h="1" x="79"/>
        <item h="1" x="63"/>
        <item h="1" x="22"/>
        <item h="1" x="82"/>
        <item h="1" x="73"/>
        <item h="1" x="202"/>
        <item h="1" x="8"/>
        <item h="1" x="62"/>
        <item h="1" x="25"/>
        <item h="1" x="41"/>
        <item h="1" x="38"/>
        <item h="1" x="57"/>
        <item h="1" x="59"/>
        <item h="1" x="10"/>
        <item h="1" x="9"/>
        <item h="1" x="64"/>
        <item h="1" x="19"/>
        <item h="1" x="23"/>
        <item h="1" x="54"/>
        <item h="1" x="20"/>
        <item h="1" x="55"/>
        <item h="1" x="74"/>
        <item h="1" x="33"/>
        <item h="1" x="60"/>
        <item h="1" x="209"/>
        <item h="1" x="162"/>
        <item h="1" x="58"/>
        <item h="1" x="51"/>
        <item h="1" x="69"/>
        <item h="1" x="2"/>
        <item h="1" x="17"/>
        <item h="1" x="77"/>
        <item h="1" x="44"/>
        <item h="1" x="70"/>
        <item h="1" x="244"/>
        <item h="1" x="14"/>
        <item h="1" x="288"/>
        <item h="1" x="68"/>
        <item h="1" x="34"/>
        <item h="1" x="43"/>
        <item h="1" x="67"/>
        <item h="1" x="5"/>
        <item h="1" x="53"/>
        <item h="1" x="72"/>
        <item h="1" x="133"/>
        <item h="1" x="13"/>
        <item h="1" x="47"/>
        <item h="1" x="28"/>
        <item h="1" x="241"/>
        <item h="1" x="165"/>
        <item h="1" x="66"/>
        <item h="1" x="7"/>
        <item h="1" x="6"/>
        <item h="1" x="211"/>
        <item h="1" x="65"/>
        <item h="1" x="42"/>
        <item h="1" x="95"/>
        <item h="1" x="287"/>
        <item h="1" x="31"/>
        <item h="1" x="71"/>
        <item h="1" x="36"/>
        <item h="1" x="85"/>
        <item h="1" x="32"/>
        <item h="1" x="50"/>
        <item h="1" x="16"/>
        <item h="1" x="26"/>
        <item h="1" x="250"/>
        <item h="1" x="196"/>
        <item h="1" x="142"/>
        <item h="1" x="11"/>
        <item h="1" x="88"/>
        <item h="1" x="99"/>
        <item h="1" x="76"/>
        <item h="1" x="1"/>
        <item h="1" x="144"/>
        <item h="1" x="75"/>
        <item h="1" x="141"/>
        <item h="1" x="183"/>
        <item h="1" x="87"/>
        <item h="1" x="268"/>
        <item h="1" x="48"/>
        <item h="1" x="45"/>
        <item h="1" x="106"/>
        <item h="1" x="30"/>
        <item h="1" x="240"/>
        <item h="1" x="110"/>
        <item h="1" x="297"/>
        <item h="1" x="251"/>
        <item h="1" x="225"/>
        <item h="1" x="195"/>
        <item h="1" x="93"/>
        <item h="1" x="174"/>
        <item h="1" x="15"/>
        <item h="1" x="221"/>
        <item h="1" x="61"/>
        <item h="1" x="21"/>
        <item h="1" x="332"/>
        <item h="1" x="273"/>
        <item h="1" x="201"/>
        <item h="1" x="217"/>
        <item h="1" x="448"/>
        <item h="1" x="329"/>
        <item h="1" x="52"/>
        <item h="1" x="280"/>
        <item h="1" x="238"/>
        <item h="1" x="112"/>
        <item h="1" x="300"/>
        <item h="1" x="116"/>
        <item h="1" x="229"/>
        <item h="1" x="248"/>
        <item h="1" x="318"/>
        <item h="1" x="27"/>
        <item h="1" x="115"/>
        <item h="1" x="46"/>
        <item h="1" x="148"/>
        <item h="1" x="212"/>
        <item h="1" x="259"/>
        <item h="1" x="252"/>
        <item h="1" x="204"/>
        <item h="1" x="207"/>
        <item h="1" x="149"/>
        <item h="1" x="246"/>
        <item h="1" x="130"/>
        <item h="1" x="135"/>
        <item h="1" x="208"/>
        <item h="1" x="132"/>
        <item h="1" x="462"/>
        <item h="1" x="182"/>
        <item h="1" x="179"/>
        <item h="1" x="125"/>
        <item h="1" x="327"/>
        <item h="1" x="89"/>
        <item h="1" x="276"/>
        <item h="1" x="237"/>
        <item h="1" x="205"/>
        <item h="1" x="261"/>
        <item h="1" x="136"/>
        <item h="1" x="235"/>
        <item h="1" x="296"/>
        <item h="1" x="108"/>
        <item h="1" x="96"/>
        <item h="1" x="206"/>
        <item h="1" x="265"/>
        <item h="1" x="184"/>
        <item h="1" x="3"/>
        <item h="1" x="299"/>
        <item h="1" x="215"/>
        <item h="1" x="234"/>
        <item h="1" x="243"/>
        <item h="1" x="239"/>
        <item h="1" x="328"/>
        <item h="1" x="150"/>
        <item h="1" x="180"/>
        <item h="1" x="322"/>
        <item h="1" x="253"/>
        <item h="1" x="372"/>
        <item h="1" x="430"/>
        <item h="1" x="111"/>
        <item h="1" x="262"/>
        <item h="1" x="157"/>
        <item h="1" x="129"/>
        <item h="1" x="39"/>
        <item h="1" x="203"/>
        <item h="1" x="199"/>
        <item h="1" x="293"/>
        <item h="1" x="210"/>
        <item h="1" x="49"/>
        <item h="1" x="489"/>
        <item h="1" x="282"/>
        <item h="1" x="247"/>
        <item h="1" x="56"/>
        <item h="1" x="122"/>
        <item h="1" x="387"/>
        <item h="1" x="331"/>
        <item h="1" x="0"/>
        <item h="1" x="275"/>
        <item h="1" x="192"/>
        <item h="1" x="333"/>
        <item h="1" x="153"/>
        <item h="1" x="482"/>
        <item h="1" x="101"/>
        <item h="1" x="143"/>
        <item h="1" x="245"/>
        <item h="1" x="277"/>
        <item h="1" x="189"/>
        <item h="1" x="441"/>
        <item h="1" x="193"/>
        <item h="1" x="438"/>
        <item h="1" x="473"/>
        <item h="1" x="452"/>
        <item h="1" x="227"/>
        <item h="1" x="91"/>
        <item h="1" x="398"/>
        <item h="1" x="386"/>
        <item h="1" x="242"/>
        <item h="1" x="190"/>
        <item h="1" x="447"/>
        <item h="1" x="200"/>
        <item h="1" x="335"/>
        <item h="1" x="439"/>
        <item h="1" x="263"/>
        <item h="1" x="496"/>
        <item h="1" x="224"/>
        <item h="1" x="499"/>
        <item h="1" x="37"/>
        <item h="1" x="423"/>
        <item h="1" x="107"/>
        <item h="1" x="170"/>
        <item h="1" x="147"/>
        <item h="1" x="94"/>
        <item h="1" x="291"/>
        <item h="1" x="334"/>
        <item h="1" x="294"/>
        <item h="1" x="194"/>
        <item h="1" x="128"/>
        <item h="1" x="302"/>
        <item h="1" x="97"/>
        <item h="1" x="163"/>
        <item h="1" x="186"/>
        <item h="1" x="146"/>
        <item h="1" x="301"/>
        <item h="1" x="198"/>
        <item h="1" x="391"/>
        <item h="1" x="138"/>
        <item h="1" x="336"/>
        <item h="1" x="290"/>
        <item h="1" x="437"/>
        <item h="1" x="140"/>
        <item h="1" x="35"/>
        <item h="1" x="260"/>
        <item h="1" x="461"/>
        <item h="1" x="40"/>
        <item h="1" x="295"/>
        <item h="1" x="236"/>
        <item h="1" x="161"/>
        <item h="1" x="176"/>
        <item h="1" x="314"/>
        <item h="1" x="500"/>
        <item h="1" x="197"/>
        <item h="1" x="270"/>
        <item h="1" x="220"/>
        <item h="1" x="102"/>
        <item h="1" x="222"/>
        <item h="1" x="490"/>
        <item h="1" x="402"/>
        <item h="1" x="411"/>
        <item h="1" x="321"/>
        <item h="1" x="460"/>
        <item h="1" x="454"/>
        <item h="1" x="4"/>
        <item h="1" x="168"/>
        <item h="1" x="172"/>
        <item h="1" x="114"/>
        <item h="1" x="449"/>
        <item h="1" x="126"/>
        <item h="1" x="264"/>
        <item h="1" x="305"/>
        <item h="1" x="324"/>
        <item h="1" x="228"/>
        <item h="1" x="139"/>
        <item h="1" x="164"/>
        <item h="1" x="425"/>
        <item h="1" x="177"/>
        <item h="1" x="175"/>
        <item h="1" x="466"/>
        <item h="1" x="120"/>
        <item h="1" x="351"/>
        <item h="1" x="495"/>
        <item h="1" x="478"/>
        <item h="1" x="223"/>
        <item h="1" x="409"/>
        <item h="1" x="267"/>
        <item h="1" x="100"/>
        <item h="1" x="213"/>
        <item h="1" x="151"/>
        <item h="1" x="492"/>
        <item h="1" x="306"/>
        <item h="1" x="498"/>
        <item h="1" x="292"/>
        <item h="1" x="166"/>
        <item h="1" x="92"/>
        <item h="1" x="313"/>
        <item h="1" x="117"/>
        <item h="1" x="317"/>
        <item h="1" x="226"/>
        <item h="1" x="152"/>
        <item h="1" x="233"/>
        <item h="1" x="485"/>
        <item h="1" x="158"/>
        <item h="1" x="18"/>
        <item h="1" x="307"/>
        <item h="1" x="315"/>
        <item h="1" x="493"/>
        <item h="1" x="403"/>
        <item h="1" x="191"/>
        <item h="1" x="455"/>
        <item h="1" x="377"/>
        <item h="1" x="178"/>
        <item h="1" x="255"/>
        <item h="1" x="289"/>
        <item h="1" x="281"/>
        <item h="1" x="487"/>
        <item h="1" x="346"/>
        <item h="1" x="232"/>
        <item h="1" x="459"/>
        <item h="1" x="269"/>
        <item h="1" x="90"/>
        <item h="1" x="169"/>
        <item h="1" x="434"/>
        <item h="1" x="185"/>
        <item h="1" x="465"/>
        <item h="1" x="362"/>
        <item h="1" x="285"/>
        <item h="1" x="428"/>
        <item h="1" x="413"/>
        <item h="1" x="476"/>
        <item h="1" x="367"/>
        <item h="1" x="256"/>
        <item h="1" x="359"/>
        <item h="1" x="458"/>
        <item h="1" x="442"/>
        <item h="1" x="316"/>
        <item h="1" x="298"/>
        <item h="1" x="396"/>
        <item h="1" x="286"/>
        <item h="1" x="119"/>
        <item h="1" x="349"/>
        <item h="1" x="374"/>
        <item h="1" x="385"/>
        <item h="1" x="488"/>
        <item h="1" x="98"/>
        <item h="1" x="159"/>
        <item h="1" x="308"/>
        <item h="1" x="388"/>
        <item h="1" x="440"/>
        <item h="1" x="127"/>
        <item h="1" x="375"/>
        <item h="1" x="320"/>
        <item h="1" x="379"/>
        <item h="1" x="326"/>
        <item h="1" x="231"/>
        <item h="1" x="471"/>
        <item h="1" x="284"/>
        <item h="1" x="404"/>
        <item h="1" x="360"/>
        <item h="1" x="257"/>
        <item h="1" x="373"/>
        <item h="1" x="436"/>
        <item h="1" x="463"/>
        <item h="1" x="131"/>
        <item h="1" x="156"/>
        <item h="1" x="249"/>
        <item h="1" x="278"/>
        <item h="1" x="354"/>
        <item h="1" x="272"/>
        <item h="1" x="415"/>
        <item h="1" x="167"/>
        <item h="1" x="382"/>
        <item h="1" x="408"/>
        <item h="1" x="475"/>
        <item h="1" x="416"/>
        <item h="1" x="380"/>
        <item h="1" x="392"/>
        <item h="1" x="274"/>
        <item h="1" x="481"/>
        <item h="1" x="394"/>
        <item h="1" x="160"/>
        <item h="1" x="491"/>
        <item h="1" x="501"/>
        <item h="1" x="103"/>
        <item h="1" x="187"/>
        <item h="1" x="124"/>
        <item h="1" x="435"/>
        <item h="1" x="24"/>
        <item h="1" x="145"/>
        <item h="1" x="468"/>
        <item h="1" x="304"/>
        <item h="1" x="407"/>
        <item h="1" x="173"/>
        <item h="1" x="450"/>
        <item h="1" x="319"/>
        <item h="1" x="393"/>
        <item h="1" x="412"/>
        <item h="1" x="381"/>
        <item h="1" x="311"/>
        <item h="1" x="383"/>
        <item h="1" x="421"/>
        <item h="1" x="347"/>
        <item h="1" x="134"/>
        <item h="1" x="395"/>
        <item h="1" x="283"/>
        <item h="1" x="467"/>
        <item h="1" x="340"/>
        <item h="1" x="345"/>
        <item h="1" x="104"/>
        <item h="1" x="356"/>
        <item h="1" x="484"/>
        <item h="1" x="279"/>
        <item h="1" x="271"/>
        <item h="1" x="422"/>
        <item h="1" x="378"/>
        <item h="1" x="154"/>
        <item h="1" x="325"/>
        <item h="1" x="390"/>
        <item h="1" x="123"/>
        <item h="1" x="254"/>
        <item h="1" x="363"/>
        <item h="1" x="361"/>
        <item h="1" x="12"/>
        <item h="1" x="344"/>
        <item h="1" x="384"/>
        <item h="1" x="410"/>
        <item h="1" x="323"/>
        <item h="1" x="419"/>
        <item h="1" x="330"/>
        <item h="1" x="312"/>
        <item h="1" x="230"/>
        <item h="1" x="418"/>
        <item h="1" x="443"/>
        <item h="1" x="309"/>
        <item h="1" x="497"/>
        <item h="1" x="105"/>
        <item h="1" x="342"/>
        <item h="1" x="446"/>
        <item h="1" x="118"/>
        <item h="1" x="109"/>
        <item h="1" x="171"/>
        <item h="1" x="369"/>
        <item h="1" x="266"/>
        <item h="1" x="429"/>
        <item h="1" x="427"/>
        <item h="1" x="219"/>
        <item h="1" x="483"/>
        <item h="1" x="216"/>
        <item h="1" x="477"/>
        <item h="1" x="181"/>
        <item h="1" x="258"/>
        <item h="1" x="479"/>
        <item h="1" x="486"/>
        <item h="1" x="457"/>
        <item h="1" x="218"/>
        <item h="1" x="426"/>
        <item h="1" x="155"/>
        <item h="1" x="424"/>
        <item h="1" x="451"/>
        <item h="1" x="470"/>
        <item h="1" x="494"/>
        <item h="1" x="352"/>
        <item h="1" x="86"/>
        <item h="1" x="445"/>
        <item h="1" x="348"/>
        <item h="1" x="397"/>
        <item h="1" x="389"/>
        <item h="1" x="366"/>
        <item h="1" x="480"/>
        <item h="1" x="474"/>
        <item h="1" x="188"/>
        <item h="1" x="353"/>
        <item h="1" x="401"/>
        <item h="1" x="400"/>
        <item h="1" x="113"/>
        <item h="1" x="350"/>
        <item h="1" x="365"/>
        <item h="1" x="444"/>
        <item h="1" x="368"/>
        <item h="1" x="464"/>
        <item h="1" x="376"/>
        <item h="1" x="339"/>
        <item h="1" x="343"/>
        <item h="1" x="355"/>
        <item h="1" x="364"/>
        <item h="1" x="433"/>
        <item h="1" x="432"/>
        <item h="1" x="358"/>
        <item h="1" x="121"/>
        <item h="1" x="456"/>
        <item h="1" x="214"/>
        <item h="1" x="137"/>
        <item h="1" x="338"/>
        <item h="1" x="431"/>
        <item h="1" x="303"/>
        <item h="1" x="417"/>
        <item h="1" x="453"/>
        <item h="1" x="472"/>
        <item h="1" x="414"/>
        <item h="1" x="469"/>
        <item h="1" x="357"/>
        <item x="341"/>
        <item x="420"/>
        <item x="370"/>
        <item x="337"/>
        <item x="399"/>
        <item x="405"/>
        <item x="406"/>
        <item x="310"/>
        <item x="371"/>
        <item h="1"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699">
        <item x="506"/>
        <item x="671"/>
        <item x="563"/>
        <item x="499"/>
        <item x="278"/>
        <item x="320"/>
        <item x="27"/>
        <item x="404"/>
        <item x="373"/>
        <item x="315"/>
        <item x="257"/>
        <item x="54"/>
        <item x="449"/>
        <item x="575"/>
        <item x="238"/>
        <item x="594"/>
        <item x="417"/>
        <item x="428"/>
        <item x="379"/>
        <item x="461"/>
        <item x="339"/>
        <item x="631"/>
        <item x="498"/>
        <item x="494"/>
        <item x="519"/>
        <item x="495"/>
        <item x="547"/>
        <item x="267"/>
        <item x="584"/>
        <item x="577"/>
        <item x="643"/>
        <item x="317"/>
        <item x="119"/>
        <item x="448"/>
        <item x="644"/>
        <item x="323"/>
        <item x="224"/>
        <item x="57"/>
        <item x="695"/>
        <item x="664"/>
        <item x="281"/>
        <item x="662"/>
        <item x="52"/>
        <item x="60"/>
        <item x="400"/>
        <item x="600"/>
        <item x="553"/>
        <item x="20"/>
        <item x="229"/>
        <item x="576"/>
        <item x="72"/>
        <item x="159"/>
        <item x="53"/>
        <item x="574"/>
        <item x="655"/>
        <item x="500"/>
        <item x="674"/>
        <item x="665"/>
        <item x="377"/>
        <item x="66"/>
        <item x="453"/>
        <item x="9"/>
        <item x="173"/>
        <item x="651"/>
        <item x="413"/>
        <item x="691"/>
        <item x="261"/>
        <item x="51"/>
        <item x="588"/>
        <item x="22"/>
        <item x="508"/>
        <item x="580"/>
        <item x="482"/>
        <item x="2"/>
        <item x="579"/>
        <item x="109"/>
        <item x="369"/>
        <item x="459"/>
        <item x="683"/>
        <item x="266"/>
        <item x="663"/>
        <item x="181"/>
        <item x="126"/>
        <item x="686"/>
        <item x="538"/>
        <item x="56"/>
        <item x="167"/>
        <item x="39"/>
        <item x="618"/>
        <item x="661"/>
        <item x="184"/>
        <item x="509"/>
        <item x="510"/>
        <item x="656"/>
        <item x="548"/>
        <item x="17"/>
        <item x="602"/>
        <item x="50"/>
        <item x="353"/>
        <item x="199"/>
        <item x="551"/>
        <item x="658"/>
        <item x="405"/>
        <item x="668"/>
        <item x="645"/>
        <item x="693"/>
        <item x="652"/>
        <item x="225"/>
        <item x="162"/>
        <item x="31"/>
        <item x="346"/>
        <item x="572"/>
        <item x="635"/>
        <item x="169"/>
        <item x="550"/>
        <item x="430"/>
        <item x="359"/>
        <item x="312"/>
        <item x="327"/>
        <item x="103"/>
        <item x="182"/>
        <item x="198"/>
        <item x="539"/>
        <item x="310"/>
        <item x="46"/>
        <item x="23"/>
        <item x="648"/>
        <item x="107"/>
        <item x="64"/>
        <item x="597"/>
        <item x="282"/>
        <item x="478"/>
        <item x="260"/>
        <item x="277"/>
        <item x="97"/>
        <item x="527"/>
        <item x="549"/>
        <item x="280"/>
        <item x="298"/>
        <item x="61"/>
        <item x="239"/>
        <item x="100"/>
        <item x="647"/>
        <item x="473"/>
        <item x="558"/>
        <item x="276"/>
        <item x="696"/>
        <item x="646"/>
        <item x="55"/>
        <item x="374"/>
        <item x="367"/>
        <item x="546"/>
        <item x="313"/>
        <item x="272"/>
        <item x="676"/>
        <item x="412"/>
        <item x="649"/>
        <item x="681"/>
        <item x="48"/>
        <item x="672"/>
        <item x="583"/>
        <item x="410"/>
        <item x="214"/>
        <item x="16"/>
        <item x="565"/>
        <item x="514"/>
        <item x="387"/>
        <item x="569"/>
        <item x="18"/>
        <item x="536"/>
        <item x="469"/>
        <item x="382"/>
        <item x="286"/>
        <item x="650"/>
        <item x="434"/>
        <item x="319"/>
        <item x="358"/>
        <item x="49"/>
        <item x="262"/>
        <item x="694"/>
        <item x="589"/>
        <item x="638"/>
        <item x="403"/>
        <item x="14"/>
        <item x="161"/>
        <item x="134"/>
        <item x="627"/>
        <item x="402"/>
        <item x="587"/>
        <item x="392"/>
        <item x="654"/>
        <item x="619"/>
        <item x="685"/>
        <item x="34"/>
        <item x="660"/>
        <item x="657"/>
        <item x="65"/>
        <item x="462"/>
        <item x="38"/>
        <item x="544"/>
        <item x="30"/>
        <item x="441"/>
        <item x="338"/>
        <item x="653"/>
        <item x="273"/>
        <item x="91"/>
        <item x="350"/>
        <item x="166"/>
        <item x="493"/>
        <item x="682"/>
        <item x="666"/>
        <item x="425"/>
        <item x="678"/>
        <item x="585"/>
        <item x="289"/>
        <item x="263"/>
        <item x="89"/>
        <item x="10"/>
        <item x="269"/>
        <item x="300"/>
        <item x="632"/>
        <item x="596"/>
        <item x="623"/>
        <item x="642"/>
        <item x="160"/>
        <item x="567"/>
        <item x="62"/>
        <item x="328"/>
        <item x="68"/>
        <item x="679"/>
        <item x="424"/>
        <item x="570"/>
        <item x="480"/>
        <item x="172"/>
        <item x="411"/>
        <item x="450"/>
        <item x="122"/>
        <item x="144"/>
        <item x="343"/>
        <item x="200"/>
        <item x="274"/>
        <item x="692"/>
        <item x="8"/>
        <item x="620"/>
        <item x="624"/>
        <item x="105"/>
        <item x="537"/>
        <item x="641"/>
        <item x="288"/>
        <item x="287"/>
        <item x="59"/>
        <item x="25"/>
        <item x="564"/>
        <item x="207"/>
        <item x="636"/>
        <item x="486"/>
        <item x="507"/>
        <item x="419"/>
        <item x="497"/>
        <item x="80"/>
        <item x="5"/>
        <item x="26"/>
        <item x="285"/>
        <item x="609"/>
        <item x="329"/>
        <item x="613"/>
        <item x="415"/>
        <item x="496"/>
        <item x="201"/>
        <item x="394"/>
        <item x="637"/>
        <item x="406"/>
        <item x="13"/>
        <item x="316"/>
        <item x="101"/>
        <item x="376"/>
        <item x="265"/>
        <item x="108"/>
        <item x="67"/>
        <item x="292"/>
        <item x="669"/>
        <item x="451"/>
        <item x="308"/>
        <item x="511"/>
        <item x="314"/>
        <item x="331"/>
        <item x="372"/>
        <item x="601"/>
        <item x="104"/>
        <item x="271"/>
        <item x="245"/>
        <item x="355"/>
        <item x="290"/>
        <item x="630"/>
        <item x="11"/>
        <item x="566"/>
        <item x="421"/>
        <item x="581"/>
        <item x="420"/>
        <item x="123"/>
        <item x="334"/>
        <item x="29"/>
        <item x="164"/>
        <item x="47"/>
        <item x="431"/>
        <item x="147"/>
        <item x="433"/>
        <item x="605"/>
        <item x="268"/>
        <item x="138"/>
        <item x="667"/>
        <item x="388"/>
        <item x="445"/>
        <item x="384"/>
        <item x="689"/>
        <item x="116"/>
        <item x="223"/>
        <item x="81"/>
        <item x="45"/>
        <item x="628"/>
        <item x="614"/>
        <item x="368"/>
        <item x="568"/>
        <item x="32"/>
        <item x="37"/>
        <item x="621"/>
        <item x="447"/>
        <item x="423"/>
        <item x="114"/>
        <item x="454"/>
        <item x="194"/>
        <item x="513"/>
        <item x="258"/>
        <item x="158"/>
        <item x="639"/>
        <item x="444"/>
        <item x="354"/>
        <item x="333"/>
        <item x="58"/>
        <item x="523"/>
        <item x="409"/>
        <item x="416"/>
        <item x="371"/>
        <item x="156"/>
        <item x="426"/>
        <item x="196"/>
        <item x="474"/>
        <item x="598"/>
        <item x="582"/>
        <item x="361"/>
        <item x="63"/>
        <item x="311"/>
        <item x="625"/>
        <item x="352"/>
        <item x="174"/>
        <item x="183"/>
        <item x="464"/>
        <item x="640"/>
        <item x="295"/>
        <item x="592"/>
        <item x="264"/>
        <item x="6"/>
        <item x="504"/>
        <item x="256"/>
        <item x="77"/>
        <item x="603"/>
        <item x="192"/>
        <item x="531"/>
        <item x="0"/>
        <item x="41"/>
        <item x="552"/>
        <item x="337"/>
        <item x="284"/>
        <item x="690"/>
        <item x="178"/>
        <item x="155"/>
        <item x="418"/>
        <item x="82"/>
        <item x="7"/>
        <item x="375"/>
        <item x="541"/>
        <item x="452"/>
        <item x="69"/>
        <item x="332"/>
        <item x="322"/>
        <item x="633"/>
        <item x="291"/>
        <item x="205"/>
        <item x="154"/>
        <item x="512"/>
        <item x="505"/>
        <item x="307"/>
        <item x="3"/>
        <item x="365"/>
        <item x="221"/>
        <item x="42"/>
        <item x="1"/>
        <item x="170"/>
        <item x="599"/>
        <item x="112"/>
        <item x="391"/>
        <item x="40"/>
        <item x="684"/>
        <item x="442"/>
        <item x="150"/>
        <item x="228"/>
        <item x="427"/>
        <item x="145"/>
        <item x="360"/>
        <item x="219"/>
        <item x="634"/>
        <item x="488"/>
        <item x="515"/>
        <item x="234"/>
        <item x="15"/>
        <item x="197"/>
        <item x="578"/>
        <item x="626"/>
        <item x="381"/>
        <item x="543"/>
        <item x="165"/>
        <item x="115"/>
        <item x="357"/>
        <item x="132"/>
        <item x="111"/>
        <item x="168"/>
        <item x="517"/>
        <item x="128"/>
        <item x="673"/>
        <item x="688"/>
        <item x="378"/>
        <item x="24"/>
        <item x="535"/>
        <item x="226"/>
        <item x="36"/>
        <item x="429"/>
        <item x="341"/>
        <item x="216"/>
        <item x="407"/>
        <item x="586"/>
        <item x="149"/>
        <item x="345"/>
        <item x="677"/>
        <item x="501"/>
        <item x="611"/>
        <item x="43"/>
        <item x="179"/>
        <item x="443"/>
        <item x="408"/>
        <item x="439"/>
        <item x="203"/>
        <item x="102"/>
        <item x="344"/>
        <item x="349"/>
        <item x="422"/>
        <item x="503"/>
        <item x="213"/>
        <item x="607"/>
        <item x="529"/>
        <item x="528"/>
        <item x="247"/>
        <item x="137"/>
        <item x="659"/>
        <item x="275"/>
        <item x="270"/>
        <item x="680"/>
        <item x="414"/>
        <item x="140"/>
        <item x="395"/>
        <item x="19"/>
        <item x="342"/>
        <item x="356"/>
        <item x="347"/>
        <item x="386"/>
        <item x="231"/>
        <item x="301"/>
        <item x="142"/>
        <item x="559"/>
        <item x="396"/>
        <item x="351"/>
        <item x="573"/>
        <item x="44"/>
        <item x="212"/>
        <item x="397"/>
        <item x="340"/>
        <item x="380"/>
        <item x="94"/>
        <item x="33"/>
        <item x="171"/>
        <item x="670"/>
        <item x="235"/>
        <item x="542"/>
        <item x="220"/>
        <item x="401"/>
        <item x="468"/>
        <item x="130"/>
        <item x="153"/>
        <item x="437"/>
        <item x="193"/>
        <item x="73"/>
        <item x="440"/>
        <item x="98"/>
        <item x="125"/>
        <item x="348"/>
        <item x="88"/>
        <item x="502"/>
        <item x="136"/>
        <item x="255"/>
        <item x="279"/>
        <item x="557"/>
        <item x="121"/>
        <item x="336"/>
        <item x="254"/>
        <item x="28"/>
        <item x="330"/>
        <item x="240"/>
        <item x="457"/>
        <item x="242"/>
        <item x="321"/>
        <item x="248"/>
        <item x="12"/>
        <item x="540"/>
        <item x="687"/>
        <item x="629"/>
        <item x="436"/>
        <item x="35"/>
        <item x="370"/>
        <item x="432"/>
        <item x="435"/>
        <item x="148"/>
        <item x="303"/>
        <item x="206"/>
        <item x="518"/>
        <item x="21"/>
        <item x="489"/>
        <item x="487"/>
        <item x="113"/>
        <item x="561"/>
        <item x="127"/>
        <item x="524"/>
        <item x="120"/>
        <item x="398"/>
        <item x="157"/>
        <item x="176"/>
        <item x="151"/>
        <item x="180"/>
        <item x="571"/>
        <item x="393"/>
        <item x="146"/>
        <item x="471"/>
        <item x="141"/>
        <item x="249"/>
        <item x="476"/>
        <item x="463"/>
        <item x="532"/>
        <item x="399"/>
        <item x="4"/>
        <item x="390"/>
        <item x="363"/>
        <item x="139"/>
        <item x="304"/>
        <item x="545"/>
        <item x="259"/>
        <item x="364"/>
        <item x="253"/>
        <item x="187"/>
        <item x="612"/>
        <item x="293"/>
        <item x="562"/>
        <item x="232"/>
        <item x="83"/>
        <item x="460"/>
        <item x="362"/>
        <item x="555"/>
        <item x="252"/>
        <item x="516"/>
        <item x="211"/>
        <item x="71"/>
        <item x="296"/>
        <item x="492"/>
        <item x="204"/>
        <item x="243"/>
        <item x="152"/>
        <item x="438"/>
        <item x="175"/>
        <item x="458"/>
        <item x="472"/>
        <item x="283"/>
        <item x="135"/>
        <item x="191"/>
        <item x="217"/>
        <item x="163"/>
        <item x="222"/>
        <item x="479"/>
        <item x="484"/>
        <item x="76"/>
        <item x="133"/>
        <item x="475"/>
        <item x="189"/>
        <item x="131"/>
        <item x="210"/>
        <item x="324"/>
        <item x="477"/>
        <item x="75"/>
        <item x="297"/>
        <item x="129"/>
        <item x="522"/>
        <item x="251"/>
        <item x="326"/>
        <item x="215"/>
        <item x="530"/>
        <item x="318"/>
        <item x="227"/>
        <item x="521"/>
        <item x="177"/>
        <item x="96"/>
        <item x="456"/>
        <item x="195"/>
        <item x="556"/>
        <item x="74"/>
        <item x="465"/>
        <item x="241"/>
        <item x="186"/>
        <item x="299"/>
        <item x="615"/>
        <item x="95"/>
        <item x="250"/>
        <item x="305"/>
        <item x="309"/>
        <item x="595"/>
        <item x="302"/>
        <item x="93"/>
        <item x="533"/>
        <item x="526"/>
        <item x="335"/>
        <item x="143"/>
        <item x="455"/>
        <item x="236"/>
        <item x="84"/>
        <item x="366"/>
        <item x="470"/>
        <item x="446"/>
        <item x="483"/>
        <item x="233"/>
        <item x="385"/>
        <item x="78"/>
        <item x="590"/>
        <item x="218"/>
        <item x="208"/>
        <item x="520"/>
        <item x="85"/>
        <item x="246"/>
        <item x="467"/>
        <item x="79"/>
        <item x="534"/>
        <item x="110"/>
        <item x="185"/>
        <item x="610"/>
        <item x="237"/>
        <item x="485"/>
        <item x="383"/>
        <item x="209"/>
        <item x="202"/>
        <item x="604"/>
        <item x="481"/>
        <item x="554"/>
        <item x="294"/>
        <item x="244"/>
        <item x="124"/>
        <item x="525"/>
        <item x="491"/>
        <item x="675"/>
        <item x="86"/>
        <item x="490"/>
        <item x="188"/>
        <item x="466"/>
        <item x="90"/>
        <item x="99"/>
        <item x="617"/>
        <item x="306"/>
        <item x="325"/>
        <item x="106"/>
        <item x="190"/>
        <item x="608"/>
        <item x="87"/>
        <item x="616"/>
        <item x="117"/>
        <item x="92"/>
        <item x="230"/>
        <item x="606"/>
        <item x="622"/>
        <item x="118"/>
        <item x="591"/>
        <item x="560"/>
        <item x="389"/>
        <item x="593"/>
        <item x="70"/>
        <item x="697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2"/>
    </i>
    <i>
      <x v="26"/>
    </i>
    <i>
      <x v="34"/>
    </i>
    <i t="grand">
      <x/>
    </i>
  </rowItems>
  <colFields count="2">
    <field x="5"/>
    <field x="-2"/>
  </colFields>
  <colItems count="4">
    <i>
      <x/>
      <x/>
    </i>
    <i r="1" i="1">
      <x v="1"/>
    </i>
    <i t="grand">
      <x/>
    </i>
    <i t="grand" i="1">
      <x/>
    </i>
  </colItems>
  <pageFields count="3">
    <pageField fld="6" hier="-1"/>
    <pageField fld="24" hier="-1"/>
    <pageField fld="11" hier="-1"/>
  </pageFields>
  <dataFields count="2">
    <dataField name="Sum of USD Standardised goal" fld="24" baseField="0" baseItem="0"/>
    <dataField name="Sum of USD Standardised pledge" fld="25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D568D-5E03-46E0-97BE-AA8733458D5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2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3">
    <field x="27"/>
    <field x="26"/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D42FE7-6B39-4F9F-A0E3-45A293AE0B4B}" name="Table1" displayName="Table1" ref="A23:D28" totalsRowShown="0">
  <tableColumns count="4">
    <tableColumn id="1" xr3:uid="{3BF7A400-33DF-4078-BDEB-01D2FA6D5CDB}" name="Category"/>
    <tableColumn id="2" xr3:uid="{A7C81280-8D22-4711-8F6F-C7BE2B5C873E}" name="US"/>
    <tableColumn id="3" xr3:uid="{027C3ECD-F580-4EB4-A40A-1477E1EC085C}" name="GB"/>
    <tableColumn id="4" xr3:uid="{17FAE59A-753E-449D-BBA7-152F85BCD93A}" name="All Countri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D12302-726E-4891-8281-D8BF68C31426}" name="Table2" displayName="Table2" ref="N28:O31" totalsRowShown="0">
  <tableColumns count="2">
    <tableColumn id="1" xr3:uid="{3BA36F8F-D32D-4797-AE76-0B9DB9F52E90}" name="Country"/>
    <tableColumn id="2" xr3:uid="{CAAC1646-FF18-48ED-B46B-7198091710C9}" name="Plays" dataDxfId="6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4F40-9412-4531-A04F-4CC8EB0722D6}">
  <sheetPr codeName="Sheet1"/>
  <dimension ref="A1:F28"/>
  <sheetViews>
    <sheetView workbookViewId="0">
      <selection activeCell="D21" sqref="D21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12.5546875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5" t="s">
        <v>8223</v>
      </c>
      <c r="B1" t="s">
        <v>8366</v>
      </c>
    </row>
    <row r="3" spans="1:6" x14ac:dyDescent="0.3">
      <c r="A3" s="5" t="s">
        <v>8365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8333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8330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8328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3" spans="1:4" x14ac:dyDescent="0.3">
      <c r="A23" t="s">
        <v>8456</v>
      </c>
      <c r="B23" s="24" t="s">
        <v>8224</v>
      </c>
      <c r="C23" s="25" t="s">
        <v>8225</v>
      </c>
      <c r="D23" s="24" t="s">
        <v>8457</v>
      </c>
    </row>
    <row r="24" spans="1:4" x14ac:dyDescent="0.3">
      <c r="A24" t="s">
        <v>8440</v>
      </c>
      <c r="B24">
        <f>490/110</f>
        <v>4.4545454545454541</v>
      </c>
      <c r="C24">
        <f>25/7</f>
        <v>3.5714285714285716</v>
      </c>
      <c r="D24">
        <f>540/120</f>
        <v>4.5</v>
      </c>
    </row>
    <row r="26" spans="1:4" x14ac:dyDescent="0.3">
      <c r="A26" t="s">
        <v>8441</v>
      </c>
      <c r="B26">
        <f>525/349</f>
        <v>1.5042979942693411</v>
      </c>
      <c r="C26">
        <f>258/89</f>
        <v>2.898876404494382</v>
      </c>
      <c r="D26">
        <f>839/493</f>
        <v>1.7018255578093306</v>
      </c>
    </row>
    <row r="27" spans="1:4" x14ac:dyDescent="0.3">
      <c r="C27" s="23" t="s">
        <v>8439</v>
      </c>
    </row>
    <row r="28" spans="1:4" x14ac:dyDescent="0.3">
      <c r="A28" t="s">
        <v>8442</v>
      </c>
      <c r="B28">
        <f>261/130</f>
        <v>2.0076923076923077</v>
      </c>
      <c r="C28">
        <f>22/19</f>
        <v>1.1578947368421053</v>
      </c>
      <c r="D28">
        <f>300/180</f>
        <v>1.6666666666666667</v>
      </c>
    </row>
  </sheetData>
  <pageMargins left="0.7" right="0.7" top="0.75" bottom="0.75" header="0.3" footer="0.3"/>
  <pageSetup orientation="portrait" horizontalDpi="4294967293" verticalDpi="0" r:id="rId2"/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4C5-0261-41B6-B960-EF7E5F38B9D7}">
  <sheetPr codeName="Sheet2"/>
  <dimension ref="A1:O47"/>
  <sheetViews>
    <sheetView workbookViewId="0">
      <selection activeCell="I28" sqref="I28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8366</v>
      </c>
    </row>
    <row r="2" spans="1:6" x14ac:dyDescent="0.3">
      <c r="A2" s="5" t="s">
        <v>8359</v>
      </c>
      <c r="B2" t="s">
        <v>8366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8347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8326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8310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8340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8350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8317</v>
      </c>
      <c r="B16" s="7"/>
      <c r="C16" s="7">
        <v>120</v>
      </c>
      <c r="D16" s="7">
        <v>20</v>
      </c>
      <c r="E16" s="7"/>
      <c r="F16" s="7">
        <v>140</v>
      </c>
    </row>
    <row r="17" spans="1:15" x14ac:dyDescent="0.3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15" x14ac:dyDescent="0.3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15" x14ac:dyDescent="0.3">
      <c r="A19" s="6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15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15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15" x14ac:dyDescent="0.3">
      <c r="A22" s="6" t="s">
        <v>8337</v>
      </c>
      <c r="B22" s="7">
        <v>20</v>
      </c>
      <c r="C22" s="7"/>
      <c r="D22" s="7"/>
      <c r="E22" s="7"/>
      <c r="F22" s="7">
        <v>20</v>
      </c>
    </row>
    <row r="23" spans="1:15" x14ac:dyDescent="0.3">
      <c r="A23" s="6" t="s">
        <v>8320</v>
      </c>
      <c r="B23" s="7"/>
      <c r="C23" s="7">
        <v>40</v>
      </c>
      <c r="D23" s="7"/>
      <c r="E23" s="7"/>
      <c r="F23" s="7">
        <v>40</v>
      </c>
    </row>
    <row r="24" spans="1:15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15" x14ac:dyDescent="0.3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15" x14ac:dyDescent="0.3">
      <c r="A26" s="6" t="s">
        <v>8334</v>
      </c>
      <c r="B26" s="7">
        <v>60</v>
      </c>
      <c r="C26" s="7"/>
      <c r="D26" s="7"/>
      <c r="E26" s="7"/>
      <c r="F26" s="7">
        <v>60</v>
      </c>
    </row>
    <row r="27" spans="1:15" x14ac:dyDescent="0.3">
      <c r="A27" s="6" t="s">
        <v>8316</v>
      </c>
      <c r="B27" s="7"/>
      <c r="C27" s="7">
        <v>20</v>
      </c>
      <c r="D27" s="7"/>
      <c r="E27" s="7"/>
      <c r="F27" s="7">
        <v>20</v>
      </c>
    </row>
    <row r="28" spans="1:15" x14ac:dyDescent="0.3">
      <c r="A28" s="6" t="s">
        <v>8342</v>
      </c>
      <c r="B28" s="7">
        <v>103</v>
      </c>
      <c r="C28" s="7">
        <v>57</v>
      </c>
      <c r="D28" s="7"/>
      <c r="E28" s="7"/>
      <c r="F28" s="7">
        <v>160</v>
      </c>
      <c r="N28" t="s">
        <v>8458</v>
      </c>
      <c r="O28" t="s">
        <v>8455</v>
      </c>
    </row>
    <row r="29" spans="1:15" x14ac:dyDescent="0.3">
      <c r="A29" s="6" t="s">
        <v>8348</v>
      </c>
      <c r="B29" s="7"/>
      <c r="C29" s="7">
        <v>20</v>
      </c>
      <c r="D29" s="7"/>
      <c r="E29" s="7"/>
      <c r="F29" s="7">
        <v>20</v>
      </c>
      <c r="N29" t="s">
        <v>8224</v>
      </c>
      <c r="O29" s="9">
        <f>412/671</f>
        <v>0.61400894187779431</v>
      </c>
    </row>
    <row r="30" spans="1:15" x14ac:dyDescent="0.3">
      <c r="A30" s="6" t="s">
        <v>8329</v>
      </c>
      <c r="B30" s="7">
        <v>694</v>
      </c>
      <c r="C30" s="7">
        <v>353</v>
      </c>
      <c r="D30" s="7"/>
      <c r="E30" s="7">
        <v>19</v>
      </c>
      <c r="F30" s="7">
        <v>1066</v>
      </c>
      <c r="O30" s="9"/>
    </row>
    <row r="31" spans="1:15" x14ac:dyDescent="0.3">
      <c r="A31" s="6" t="s">
        <v>8349</v>
      </c>
      <c r="B31" s="7">
        <v>40</v>
      </c>
      <c r="C31" s="7"/>
      <c r="D31" s="7"/>
      <c r="E31" s="7"/>
      <c r="F31" s="7">
        <v>40</v>
      </c>
      <c r="N31" t="s">
        <v>8225</v>
      </c>
      <c r="O31" s="9">
        <f>238/314</f>
        <v>0.7579617834394905</v>
      </c>
    </row>
    <row r="32" spans="1:15" x14ac:dyDescent="0.3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8336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8318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8321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8322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8332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8331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8343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2621-818B-437A-A9FA-E397AA1ED86D}">
  <sheetPr codeName="Sheet3"/>
  <dimension ref="A1:E18"/>
  <sheetViews>
    <sheetView workbookViewId="0">
      <selection activeCell="F19" sqref="F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8359</v>
      </c>
      <c r="B1" t="s">
        <v>8366</v>
      </c>
    </row>
    <row r="2" spans="1:5" x14ac:dyDescent="0.3">
      <c r="A2" s="5" t="s">
        <v>8381</v>
      </c>
      <c r="B2" t="s">
        <v>8366</v>
      </c>
    </row>
    <row r="4" spans="1:5" x14ac:dyDescent="0.3">
      <c r="A4" s="5" t="s">
        <v>8364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10" t="s">
        <v>8376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10" t="s">
        <v>8377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10" t="s">
        <v>8378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0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10" t="s">
        <v>8379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0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10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10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10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10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10" t="s">
        <v>8380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EEBD-6BD8-480D-BCF3-B33C112F7EDF}">
  <sheetPr codeName="Sheet4"/>
  <dimension ref="A1:I21"/>
  <sheetViews>
    <sheetView tabSelected="1" workbookViewId="0">
      <selection activeCell="L16" sqref="L16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COUNTIFS('Original Data'!$D$2:$D$4115, "&lt;1000", 'Original Data'!$F$2:$F$4115, "successful")</f>
        <v>322</v>
      </c>
      <c r="C2">
        <f>COUNTIFS('Original Data'!$D2:$D4115, "&lt;1000", 'Original Data'!$F2:$F4115, "failed")</f>
        <v>113</v>
      </c>
      <c r="D2">
        <f>COUNTIFS('Original Data'!$D2:$D4115, "&lt;1000", 'Original Data'!$F2:$F4115, "canceled")</f>
        <v>18</v>
      </c>
      <c r="E2">
        <f>SUM(B2:D2)</f>
        <v>453</v>
      </c>
      <c r="F2" s="9">
        <f>(B2/E2)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8391</v>
      </c>
      <c r="B3">
        <f>COUNTIFS('Original Data'!$D$2:$D$4115, "&gt;999", 'Original Data'!$D$2:$D$4115, "&lt;5000", 'Original Data'!$F$2:$F$4115, "successful")</f>
        <v>932</v>
      </c>
      <c r="C3">
        <f>COUNTIFS('Original Data'!$D$2:$D$4115, "&gt;999", 'Original Data'!$D$2:$D$4115, "&lt;5000", 'Original Data'!$F$2:$F$4115, "failed")</f>
        <v>420</v>
      </c>
      <c r="D3">
        <f>COUNTIFS('Original Data'!$D$2:$D$4115, "&gt;999", 'Original Data'!$D$2:$D$4115, "&lt;5000", 'Original Data'!$F$2:$F$4115, "canceled")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">
      <c r="A4" t="s">
        <v>8392</v>
      </c>
      <c r="B4">
        <f>COUNTIFS('Original Data'!$D$2:$D$4115, "&gt;4999", 'Original Data'!$D$2:$D$4115, "&lt;10000", 'Original Data'!$F$2:$F$4115, "successful")</f>
        <v>381</v>
      </c>
      <c r="C4">
        <f>COUNTIFS('Original Data'!$D$2:$D$4115, "&gt;4999", 'Original Data'!$D$2:$D$4115, "&lt;10000", 'Original Data'!$F$2:$F$4115, "failed")</f>
        <v>283</v>
      </c>
      <c r="D4">
        <f>COUNTIFS('Original Data'!$D$2:$D$4115, "&gt;4999", 'Original Data'!$D$2:$D$4115, "&lt;10000", 'Original Data'!$F$2:$F$4115,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8393</v>
      </c>
      <c r="B5">
        <f>COUNTIFS('Original Data'!$D$2:$D$4115, "&gt;9999", 'Original Data'!$D$2:$D$4115, "&lt;15000", 'Original Data'!$F$2:$F$4115, "successful")</f>
        <v>168</v>
      </c>
      <c r="C5">
        <f>COUNTIFS('Original Data'!$D$2:$D$4115, "&gt;9999", 'Original Data'!$D$2:$D$4115, "&lt;15000", 'Original Data'!$F$2:$F$4115, "failed")</f>
        <v>144</v>
      </c>
      <c r="D5">
        <f>COUNTIFS('Original Data'!$D$2:$D$4115, "&gt;9999", 'Original Data'!$D$2:$D$4115, "&lt;15000", 'Original Data'!$F$2:$F$4115,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8394</v>
      </c>
      <c r="B6">
        <f>COUNTIFS('Original Data'!$D$2:$D$4115, "&gt;14999", 'Original Data'!$D$2:$D$4115, "&lt;20000", 'Original Data'!$F$2:$F$4115, "successful")</f>
        <v>94</v>
      </c>
      <c r="C6">
        <f>COUNTIFS('Original Data'!$D$2:$D$4115, "&gt;14999", 'Original Data'!$D$2:$D$4115, "&lt;20000", 'Original Data'!$F$2:$F$4115, "failed")</f>
        <v>90</v>
      </c>
      <c r="D6">
        <f>COUNTIFS('Original Data'!$D$2:$D$4115, "&gt;14999", 'Original Data'!$D$2:$D$4115, "&lt;20000", 'Original Data'!$F$2:$F$4115,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8395</v>
      </c>
      <c r="B7">
        <f>COUNTIFS('Original Data'!$D$2:$D$4115, "&gt;19999", 'Original Data'!$D$2:$D$4115, "&lt;25000", 'Original Data'!$F$2:$F$4115, "successful")</f>
        <v>62</v>
      </c>
      <c r="C7">
        <f>COUNTIFS('Original Data'!$D$2:$D$4115, "&gt;19999", 'Original Data'!$D$2:$D$4115, "&lt;25000", 'Original Data'!$F$2:$F$4115, "failed")</f>
        <v>72</v>
      </c>
      <c r="D7">
        <f>COUNTIFS('Original Data'!$D$2:$D$4115, "&gt;19999", 'Original Data'!$D$2:$D$4115, "&lt;25000", 'Original Data'!$F$2:$F$4115,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8396</v>
      </c>
      <c r="B8">
        <f>COUNTIFS('Original Data'!$D$2:$D$4115, "&gt;24999", 'Original Data'!$D$2:$D$4115, "&lt;30000", 'Original Data'!$F$2:$F$4115, "successful")</f>
        <v>55</v>
      </c>
      <c r="C8">
        <f>COUNTIFS('Original Data'!$D$2:$D$4115, "&gt;24999", 'Original Data'!$D$2:$D$4115, "&lt;30000", 'Original Data'!$F$2:$F$4115, "failed")</f>
        <v>64</v>
      </c>
      <c r="D8">
        <f>COUNTIFS('Original Data'!$D$2:$D$4115, "&gt;24999", 'Original Data'!$D$2:$D$4115, "&lt;30000", 'Original Data'!$F$2:$F$4115,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8397</v>
      </c>
      <c r="B9">
        <f>COUNTIFS('Original Data'!$D$2:$D$4115, "&gt;29999", 'Original Data'!$D$2:$D$4115, "&lt;35000", 'Original Data'!$F$2:$F$4115, "successful")</f>
        <v>32</v>
      </c>
      <c r="C9">
        <f>COUNTIFS('Original Data'!$D$2:$D$4115, "&gt;29999", 'Original Data'!$D$2:$D$4115, "&lt;35000", 'Original Data'!$F$2:$F$4115, "failed")</f>
        <v>37</v>
      </c>
      <c r="D9">
        <f>COUNTIFS('Original Data'!$D$2:$D$4115, "&gt;29999", 'Original Data'!$D$2:$D$4115, "&lt;35000", 'Original Data'!$F$2:$F$4115,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8398</v>
      </c>
      <c r="B10">
        <f>COUNTIFS('Original Data'!$D$2:$D$4115, "&gt;34999", 'Original Data'!$D$2:$D$4115, "&lt;40000", 'Original Data'!$F$2:$F$4115, "successful")</f>
        <v>26</v>
      </c>
      <c r="C10">
        <f>COUNTIFS('Original Data'!$D$2:$D$4115, "&gt;34999", 'Original Data'!$D$2:$D$4115, "&lt;40000", 'Original Data'!$F$2:$F$4115, "failed")</f>
        <v>22</v>
      </c>
      <c r="D10">
        <f>COUNTIFS('Original Data'!$D$2:$D$4115, "&gt;34999", 'Original Data'!$D$2:$D$4115, "&lt;40000", 'Original Data'!$F$2:$F$4115,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8399</v>
      </c>
      <c r="B11">
        <f>COUNTIFS('Original Data'!$D$2:$D$4115, "&gt;39999", 'Original Data'!$D$2:$D$4115, "&lt;45000", 'Original Data'!$F$2:$F$4115, "successful")</f>
        <v>21</v>
      </c>
      <c r="C11">
        <f>COUNTIFS('Original Data'!$D$2:$D$4115, "&gt;39999", 'Original Data'!$D$2:$D$4115, "&lt;45000", 'Original Data'!$F$2:$F$4115, "failed")</f>
        <v>16</v>
      </c>
      <c r="D11">
        <f>COUNTIFS('Original Data'!$D$2:$D$4115, "&gt;39999", 'Original Data'!$D$2:$D$4115, "&lt;45000", 'Original Data'!$F$2:$F$4115,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8400</v>
      </c>
      <c r="B12">
        <f>COUNTIFS('Original Data'!$D$2:$D$4115, "&gt;44999", 'Original Data'!$D$2:$D$4115, "&lt;50000", 'Original Data'!$F$2:$F$4115, "successful")</f>
        <v>6</v>
      </c>
      <c r="C12">
        <f>COUNTIFS('Original Data'!$D$2:$D$4115, "&gt;44999", 'Original Data'!$D$2:$D$4115, "&lt;50000", 'Original Data'!$F$2:$F$4115, "failed")</f>
        <v>11</v>
      </c>
      <c r="D12">
        <f>COUNTIFS('Original Data'!$D$2:$D$4115, "&gt;44999", 'Original Data'!$D$2:$D$4115, "&lt;50000", 'Original Data'!$F$2:$F$4115,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8401</v>
      </c>
      <c r="B13">
        <f>COUNTIFS('Original Data'!$D$2:$D$4115, "&gt;49999", 'Original Data'!$F$2:$F$4115, "successful")</f>
        <v>86</v>
      </c>
      <c r="C13">
        <f>COUNTIFS('Original Data'!$D$2:$D$4115, "&gt;49999", 'Original Data'!$F$2:$F$4115, "failed")</f>
        <v>258</v>
      </c>
      <c r="D13">
        <f>COUNTIFS('Original Data'!$D$2:$D$4115, "&gt;49999", 'Original Data'!$F$2:$F$4115,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  <row r="21" spans="9:9" x14ac:dyDescent="0.3">
      <c r="I21" t="s">
        <v>8402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B7B3-C0D3-4A37-BC27-F7C963D0F91D}">
  <sheetPr codeName="Sheet6"/>
  <dimension ref="A1:C7"/>
  <sheetViews>
    <sheetView workbookViewId="0">
      <selection activeCell="B12" sqref="B12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4" width="10.77734375" bestFit="1" customWidth="1"/>
    <col min="5" max="22" width="12" bestFit="1" customWidth="1"/>
    <col min="23" max="23" width="7" bestFit="1" customWidth="1"/>
    <col min="24" max="24" width="12" bestFit="1" customWidth="1"/>
    <col min="25" max="2881" width="15.5546875" bestFit="1" customWidth="1"/>
    <col min="2882" max="2882" width="10.77734375" bestFit="1" customWidth="1"/>
  </cols>
  <sheetData>
    <row r="1" spans="1:3" x14ac:dyDescent="0.3">
      <c r="A1" s="5" t="s">
        <v>8216</v>
      </c>
      <c r="B1" s="6">
        <v>1</v>
      </c>
    </row>
    <row r="3" spans="1:3" x14ac:dyDescent="0.3">
      <c r="A3" s="5" t="s">
        <v>8407</v>
      </c>
      <c r="B3" s="5" t="s">
        <v>8362</v>
      </c>
    </row>
    <row r="4" spans="1:3" x14ac:dyDescent="0.3">
      <c r="A4" s="5" t="s">
        <v>8360</v>
      </c>
      <c r="B4" t="s">
        <v>8224</v>
      </c>
      <c r="C4" t="s">
        <v>8361</v>
      </c>
    </row>
    <row r="5" spans="1:3" x14ac:dyDescent="0.3">
      <c r="A5" s="6" t="s">
        <v>8352</v>
      </c>
      <c r="B5" s="7">
        <v>2260300</v>
      </c>
      <c r="C5" s="7">
        <v>2260300</v>
      </c>
    </row>
    <row r="6" spans="1:3" x14ac:dyDescent="0.3">
      <c r="A6" s="6" t="s">
        <v>8321</v>
      </c>
      <c r="B6" s="7">
        <v>930250</v>
      </c>
      <c r="C6" s="7">
        <v>930250</v>
      </c>
    </row>
    <row r="7" spans="1:3" x14ac:dyDescent="0.3">
      <c r="A7" s="6" t="s">
        <v>8361</v>
      </c>
      <c r="B7" s="7">
        <v>2260300</v>
      </c>
      <c r="C7" s="7">
        <v>2260300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3906-F846-45A8-9ECE-6097624A4B74}">
  <sheetPr codeName="Sheet7"/>
  <dimension ref="A3:F26"/>
  <sheetViews>
    <sheetView workbookViewId="0">
      <selection activeCell="O32" sqref="O32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 x14ac:dyDescent="0.3">
      <c r="A3" s="5" t="s">
        <v>8405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8404</v>
      </c>
      <c r="B5" s="7">
        <v>486</v>
      </c>
      <c r="C5" s="7">
        <v>66</v>
      </c>
      <c r="D5" s="7">
        <v>4</v>
      </c>
      <c r="E5" s="7">
        <v>1</v>
      </c>
      <c r="F5" s="7">
        <v>557</v>
      </c>
    </row>
    <row r="6" spans="1:6" x14ac:dyDescent="0.3">
      <c r="A6" s="6" t="s">
        <v>8361</v>
      </c>
      <c r="B6" s="7">
        <v>486</v>
      </c>
      <c r="C6" s="7">
        <v>66</v>
      </c>
      <c r="D6" s="7">
        <v>4</v>
      </c>
      <c r="E6" s="7">
        <v>1</v>
      </c>
      <c r="F6" s="7">
        <v>557</v>
      </c>
    </row>
    <row r="26" spans="3:3" x14ac:dyDescent="0.3">
      <c r="C26">
        <f>486/66</f>
        <v>7.3636363636363633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F822-D81C-4660-A6FD-F0695907EA5C}">
  <sheetPr codeName="Sheet9"/>
  <dimension ref="A1:E11"/>
  <sheetViews>
    <sheetView workbookViewId="0">
      <selection activeCell="C23" sqref="C23"/>
    </sheetView>
  </sheetViews>
  <sheetFormatPr defaultRowHeight="14.4" x14ac:dyDescent="0.3"/>
  <cols>
    <col min="1" max="1" width="19.44140625" bestFit="1" customWidth="1"/>
    <col min="2" max="2" width="26.88671875" bestFit="1" customWidth="1"/>
    <col min="3" max="3" width="29" bestFit="1" customWidth="1"/>
    <col min="4" max="4" width="31.6640625" bestFit="1" customWidth="1"/>
    <col min="5" max="5" width="33.88671875" bestFit="1" customWidth="1"/>
    <col min="6" max="6" width="26.88671875" bestFit="1" customWidth="1"/>
    <col min="7" max="7" width="29" bestFit="1" customWidth="1"/>
    <col min="8" max="8" width="31.6640625" bestFit="1" customWidth="1"/>
    <col min="9" max="9" width="33.88671875" bestFit="1" customWidth="1"/>
  </cols>
  <sheetData>
    <row r="1" spans="1:5" x14ac:dyDescent="0.3">
      <c r="A1" s="5" t="s">
        <v>8223</v>
      </c>
      <c r="B1" t="s">
        <v>8224</v>
      </c>
    </row>
    <row r="2" spans="1:5" x14ac:dyDescent="0.3">
      <c r="A2" s="5" t="s">
        <v>8436</v>
      </c>
      <c r="B2" t="s">
        <v>8366</v>
      </c>
    </row>
    <row r="3" spans="1:5" x14ac:dyDescent="0.3">
      <c r="A3" s="5" t="s">
        <v>8262</v>
      </c>
      <c r="B3" t="s">
        <v>8406</v>
      </c>
    </row>
    <row r="5" spans="1:5" x14ac:dyDescent="0.3">
      <c r="B5" s="5" t="s">
        <v>8362</v>
      </c>
    </row>
    <row r="6" spans="1:5" x14ac:dyDescent="0.3">
      <c r="B6" t="s">
        <v>8219</v>
      </c>
      <c r="D6" t="s">
        <v>8444</v>
      </c>
      <c r="E6" t="s">
        <v>8445</v>
      </c>
    </row>
    <row r="7" spans="1:5" x14ac:dyDescent="0.3">
      <c r="A7" s="5" t="s">
        <v>8360</v>
      </c>
      <c r="B7" t="s">
        <v>8443</v>
      </c>
      <c r="C7" t="s">
        <v>8446</v>
      </c>
    </row>
    <row r="8" spans="1:5" x14ac:dyDescent="0.3">
      <c r="A8" s="6" t="s">
        <v>8352</v>
      </c>
      <c r="B8" s="7">
        <v>811961</v>
      </c>
      <c r="C8" s="7">
        <v>4920108.43</v>
      </c>
      <c r="D8" s="7">
        <v>811961</v>
      </c>
      <c r="E8" s="7">
        <v>4920108.43</v>
      </c>
    </row>
    <row r="9" spans="1:5" x14ac:dyDescent="0.3">
      <c r="A9" s="6" t="s">
        <v>8345</v>
      </c>
      <c r="B9" s="7">
        <v>50000</v>
      </c>
      <c r="C9" s="7">
        <v>590807.11</v>
      </c>
      <c r="D9" s="7">
        <v>50000</v>
      </c>
      <c r="E9" s="7">
        <v>590807.11</v>
      </c>
    </row>
    <row r="10" spans="1:5" x14ac:dyDescent="0.3">
      <c r="A10" s="6" t="s">
        <v>8321</v>
      </c>
      <c r="B10" s="7">
        <v>30000</v>
      </c>
      <c r="C10" s="7">
        <v>285309.33</v>
      </c>
      <c r="D10" s="7">
        <v>30000</v>
      </c>
      <c r="E10" s="7">
        <v>285309.33</v>
      </c>
    </row>
    <row r="11" spans="1:5" x14ac:dyDescent="0.3">
      <c r="A11" s="6" t="s">
        <v>8361</v>
      </c>
      <c r="B11" s="7">
        <v>891961</v>
      </c>
      <c r="C11" s="7">
        <v>5796224.8700000001</v>
      </c>
      <c r="D11" s="7">
        <v>891961</v>
      </c>
      <c r="E11" s="7">
        <v>5796224.8700000001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95889-89A8-43E3-AEE6-FF63AF16DAF7}">
  <sheetPr codeName="Sheet5"/>
  <dimension ref="A1:E13"/>
  <sheetViews>
    <sheetView workbookViewId="0">
      <selection activeCell="H28" sqref="H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  <col min="7" max="7" width="12" bestFit="1" customWidth="1"/>
    <col min="8" max="8" width="31.6640625" bestFit="1" customWidth="1"/>
    <col min="9" max="9" width="33.88671875" bestFit="1" customWidth="1"/>
    <col min="10" max="10" width="31.6640625" bestFit="1" customWidth="1"/>
    <col min="11" max="11" width="33.88671875" bestFit="1" customWidth="1"/>
    <col min="12" max="12" width="31.6640625" bestFit="1" customWidth="1"/>
    <col min="13" max="13" width="33.88671875" bestFit="1" customWidth="1"/>
  </cols>
  <sheetData>
    <row r="1" spans="1:5" x14ac:dyDescent="0.3">
      <c r="A1" s="5" t="s">
        <v>8223</v>
      </c>
      <c r="B1" t="s">
        <v>8366</v>
      </c>
    </row>
    <row r="3" spans="1:5" x14ac:dyDescent="0.3">
      <c r="A3" s="5" t="s">
        <v>8364</v>
      </c>
      <c r="B3" s="5" t="s">
        <v>8362</v>
      </c>
    </row>
    <row r="4" spans="1:5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6" t="s">
        <v>8447</v>
      </c>
      <c r="B5" s="7">
        <v>9</v>
      </c>
      <c r="C5" s="7">
        <v>4</v>
      </c>
      <c r="D5" s="7">
        <v>1</v>
      </c>
      <c r="E5" s="7">
        <v>14</v>
      </c>
    </row>
    <row r="6" spans="1:5" x14ac:dyDescent="0.3">
      <c r="A6" s="6" t="s">
        <v>8448</v>
      </c>
      <c r="B6" s="7">
        <v>49</v>
      </c>
      <c r="C6" s="7">
        <v>15</v>
      </c>
      <c r="D6" s="7">
        <v>1</v>
      </c>
      <c r="E6" s="7">
        <v>65</v>
      </c>
    </row>
    <row r="7" spans="1:5" x14ac:dyDescent="0.3">
      <c r="A7" s="6" t="s">
        <v>8449</v>
      </c>
      <c r="B7" s="7">
        <v>136</v>
      </c>
      <c r="C7" s="7">
        <v>28</v>
      </c>
      <c r="D7" s="7">
        <v>7</v>
      </c>
      <c r="E7" s="7">
        <v>171</v>
      </c>
    </row>
    <row r="8" spans="1:5" x14ac:dyDescent="0.3">
      <c r="A8" s="6" t="s">
        <v>8450</v>
      </c>
      <c r="B8" s="7">
        <v>216</v>
      </c>
      <c r="C8" s="7">
        <v>60</v>
      </c>
      <c r="D8" s="7">
        <v>6</v>
      </c>
      <c r="E8" s="7">
        <v>282</v>
      </c>
    </row>
    <row r="9" spans="1:5" x14ac:dyDescent="0.3">
      <c r="A9" s="6" t="s">
        <v>8451</v>
      </c>
      <c r="B9" s="7">
        <v>200</v>
      </c>
      <c r="C9" s="7">
        <v>67</v>
      </c>
      <c r="D9" s="7">
        <v>7</v>
      </c>
      <c r="E9" s="7">
        <v>274</v>
      </c>
    </row>
    <row r="10" spans="1:5" x14ac:dyDescent="0.3">
      <c r="A10" s="6" t="s">
        <v>8452</v>
      </c>
      <c r="B10" s="7">
        <v>474</v>
      </c>
      <c r="C10" s="7">
        <v>422</v>
      </c>
      <c r="D10" s="7">
        <v>80</v>
      </c>
      <c r="E10" s="7">
        <v>976</v>
      </c>
    </row>
    <row r="11" spans="1:5" x14ac:dyDescent="0.3">
      <c r="A11" s="6" t="s">
        <v>8453</v>
      </c>
      <c r="B11" s="7">
        <v>567</v>
      </c>
      <c r="C11" s="7">
        <v>528</v>
      </c>
      <c r="D11" s="7">
        <v>131</v>
      </c>
      <c r="E11" s="7">
        <v>1226</v>
      </c>
    </row>
    <row r="12" spans="1:5" x14ac:dyDescent="0.3">
      <c r="A12" s="6" t="s">
        <v>8454</v>
      </c>
      <c r="B12" s="7">
        <v>475</v>
      </c>
      <c r="C12" s="7">
        <v>375</v>
      </c>
      <c r="D12" s="7">
        <v>99</v>
      </c>
      <c r="E12" s="7">
        <v>949</v>
      </c>
    </row>
    <row r="13" spans="1:5" x14ac:dyDescent="0.3">
      <c r="A13" s="6" t="s">
        <v>8361</v>
      </c>
      <c r="B13" s="7">
        <v>2126</v>
      </c>
      <c r="C13" s="7">
        <v>1499</v>
      </c>
      <c r="D13" s="7">
        <v>332</v>
      </c>
      <c r="E13" s="7">
        <v>3957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3C39-DC87-4CCC-8D06-E7E563774550}">
  <sheetPr codeName="Sheet13"/>
  <dimension ref="A1:I4137"/>
  <sheetViews>
    <sheetView topLeftCell="A6" workbookViewId="0">
      <selection activeCell="E22" sqref="E22"/>
    </sheetView>
  </sheetViews>
  <sheetFormatPr defaultRowHeight="14.4" x14ac:dyDescent="0.3"/>
  <cols>
    <col min="1" max="1" width="17.44140625" bestFit="1" customWidth="1"/>
    <col min="2" max="2" width="12" bestFit="1" customWidth="1"/>
    <col min="3" max="3" width="13.44140625" bestFit="1" customWidth="1"/>
    <col min="4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8411</v>
      </c>
    </row>
    <row r="2" spans="1:9" ht="15" thickBot="1" x14ac:dyDescent="0.35"/>
    <row r="3" spans="1:9" x14ac:dyDescent="0.3">
      <c r="A3" s="22" t="s">
        <v>8412</v>
      </c>
      <c r="B3" s="22"/>
    </row>
    <row r="4" spans="1:9" x14ac:dyDescent="0.3">
      <c r="A4" s="19" t="s">
        <v>8413</v>
      </c>
      <c r="B4" s="19">
        <v>2.4669040905685204E-2</v>
      </c>
    </row>
    <row r="5" spans="1:9" x14ac:dyDescent="0.3">
      <c r="A5" s="19" t="s">
        <v>8414</v>
      </c>
      <c r="B5" s="19">
        <v>6.0856157920636991E-4</v>
      </c>
    </row>
    <row r="6" spans="1:9" x14ac:dyDescent="0.3">
      <c r="A6" s="19" t="s">
        <v>8415</v>
      </c>
      <c r="B6" s="19">
        <v>3.6545979413685062E-4</v>
      </c>
    </row>
    <row r="7" spans="1:9" x14ac:dyDescent="0.3">
      <c r="A7" s="19" t="s">
        <v>8416</v>
      </c>
      <c r="B7" s="19">
        <v>623.54741781498785</v>
      </c>
    </row>
    <row r="8" spans="1:9" ht="15" thickBot="1" x14ac:dyDescent="0.35">
      <c r="A8" s="20" t="s">
        <v>8417</v>
      </c>
      <c r="B8" s="20">
        <v>4113</v>
      </c>
    </row>
    <row r="10" spans="1:9" ht="15" thickBot="1" x14ac:dyDescent="0.35">
      <c r="A10" t="s">
        <v>8418</v>
      </c>
    </row>
    <row r="11" spans="1:9" x14ac:dyDescent="0.3">
      <c r="A11" s="21"/>
      <c r="B11" s="21" t="s">
        <v>8423</v>
      </c>
      <c r="C11" s="21" t="s">
        <v>8424</v>
      </c>
      <c r="D11" s="21" t="s">
        <v>8425</v>
      </c>
      <c r="E11" s="21" t="s">
        <v>8426</v>
      </c>
      <c r="F11" s="21" t="s">
        <v>8427</v>
      </c>
    </row>
    <row r="12" spans="1:9" x14ac:dyDescent="0.3">
      <c r="A12" s="19" t="s">
        <v>8419</v>
      </c>
      <c r="B12" s="19">
        <v>1</v>
      </c>
      <c r="C12" s="19">
        <v>973319.33920669556</v>
      </c>
      <c r="D12" s="19">
        <v>973319.33920669556</v>
      </c>
      <c r="E12" s="19">
        <v>2.5033200765364225</v>
      </c>
      <c r="F12" s="19">
        <v>0.11368349652259842</v>
      </c>
    </row>
    <row r="13" spans="1:9" x14ac:dyDescent="0.3">
      <c r="A13" s="19" t="s">
        <v>8420</v>
      </c>
      <c r="B13" s="19">
        <v>4111</v>
      </c>
      <c r="C13" s="19">
        <v>1598403592.4862313</v>
      </c>
      <c r="D13" s="19">
        <v>388811.38226373907</v>
      </c>
      <c r="E13" s="19"/>
      <c r="F13" s="19"/>
    </row>
    <row r="14" spans="1:9" ht="15" thickBot="1" x14ac:dyDescent="0.35">
      <c r="A14" s="20" t="s">
        <v>8421</v>
      </c>
      <c r="B14" s="20">
        <v>4112</v>
      </c>
      <c r="C14" s="20">
        <v>1599376911.825438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8428</v>
      </c>
      <c r="C16" s="21" t="s">
        <v>8416</v>
      </c>
      <c r="D16" s="21" t="s">
        <v>8429</v>
      </c>
      <c r="E16" s="21" t="s">
        <v>8430</v>
      </c>
      <c r="F16" s="21" t="s">
        <v>8431</v>
      </c>
      <c r="G16" s="21" t="s">
        <v>8432</v>
      </c>
      <c r="H16" s="21" t="s">
        <v>8433</v>
      </c>
      <c r="I16" s="21" t="s">
        <v>8434</v>
      </c>
    </row>
    <row r="17" spans="1:9" x14ac:dyDescent="0.3">
      <c r="A17" s="19" t="s">
        <v>8422</v>
      </c>
      <c r="B17" s="19">
        <v>112.24971543563231</v>
      </c>
      <c r="C17" s="19">
        <v>9.7257271497295967</v>
      </c>
      <c r="D17" s="19">
        <v>11.541524217935024</v>
      </c>
      <c r="E17" s="19">
        <v>2.38032474993668E-30</v>
      </c>
      <c r="F17" s="19">
        <v>93.182026599016197</v>
      </c>
      <c r="G17" s="19">
        <v>131.31740427224844</v>
      </c>
      <c r="H17" s="19">
        <v>93.182026599016197</v>
      </c>
      <c r="I17" s="19">
        <v>131.31740427224844</v>
      </c>
    </row>
    <row r="18" spans="1:9" ht="15" thickBot="1" x14ac:dyDescent="0.35">
      <c r="A18" s="20" t="s">
        <v>8435</v>
      </c>
      <c r="B18" s="20">
        <v>4.0064600201195077E-4</v>
      </c>
      <c r="C18" s="20">
        <v>2.5322269240583373E-4</v>
      </c>
      <c r="D18" s="20">
        <v>1.5821883821132641</v>
      </c>
      <c r="E18" s="20">
        <v>0.11368349652564454</v>
      </c>
      <c r="F18" s="20">
        <v>-9.5807520776711305E-5</v>
      </c>
      <c r="G18" s="20">
        <v>8.9709952480061285E-4</v>
      </c>
      <c r="H18" s="20">
        <v>-9.5807520776711305E-5</v>
      </c>
      <c r="I18" s="20">
        <v>8.9709952480061285E-4</v>
      </c>
    </row>
    <row r="22" spans="1:9" x14ac:dyDescent="0.3">
      <c r="A22" s="26"/>
      <c r="B22" s="26"/>
      <c r="C22" s="26"/>
    </row>
    <row r="23" spans="1:9" x14ac:dyDescent="0.3">
      <c r="A23" s="26"/>
      <c r="B23" s="26"/>
      <c r="C23" s="26"/>
    </row>
    <row r="24" spans="1:9" x14ac:dyDescent="0.3">
      <c r="A24" s="27"/>
      <c r="B24" s="27"/>
      <c r="C24" s="27"/>
    </row>
    <row r="25" spans="1:9" x14ac:dyDescent="0.3">
      <c r="A25" s="19"/>
      <c r="B25" s="19"/>
      <c r="C25" s="19"/>
    </row>
    <row r="26" spans="1:9" x14ac:dyDescent="0.3">
      <c r="A26" s="19"/>
      <c r="B26" s="19"/>
      <c r="C26" s="19"/>
    </row>
    <row r="27" spans="1:9" x14ac:dyDescent="0.3">
      <c r="A27" s="19"/>
      <c r="B27" s="19"/>
      <c r="C27" s="19"/>
    </row>
    <row r="28" spans="1:9" x14ac:dyDescent="0.3">
      <c r="A28" s="19"/>
      <c r="B28" s="19"/>
      <c r="C28" s="19"/>
    </row>
    <row r="29" spans="1:9" x14ac:dyDescent="0.3">
      <c r="A29" s="19"/>
      <c r="B29" s="19"/>
      <c r="C29" s="19"/>
    </row>
    <row r="30" spans="1:9" x14ac:dyDescent="0.3">
      <c r="A30" s="19"/>
      <c r="B30" s="19"/>
      <c r="C30" s="19"/>
    </row>
    <row r="31" spans="1:9" x14ac:dyDescent="0.3">
      <c r="A31" s="19"/>
      <c r="B31" s="19"/>
      <c r="C31" s="19"/>
    </row>
    <row r="32" spans="1:9" x14ac:dyDescent="0.3">
      <c r="A32" s="19"/>
      <c r="B32" s="19"/>
      <c r="C32" s="19"/>
    </row>
    <row r="33" spans="1:3" x14ac:dyDescent="0.3">
      <c r="A33" s="19"/>
      <c r="B33" s="19"/>
      <c r="C33" s="19"/>
    </row>
    <row r="34" spans="1:3" x14ac:dyDescent="0.3">
      <c r="A34" s="19"/>
      <c r="B34" s="19"/>
      <c r="C34" s="19"/>
    </row>
    <row r="35" spans="1:3" x14ac:dyDescent="0.3">
      <c r="A35" s="19"/>
      <c r="B35" s="19"/>
      <c r="C35" s="19"/>
    </row>
    <row r="36" spans="1:3" x14ac:dyDescent="0.3">
      <c r="A36" s="19"/>
      <c r="B36" s="19"/>
      <c r="C36" s="19"/>
    </row>
    <row r="37" spans="1:3" x14ac:dyDescent="0.3">
      <c r="A37" s="19"/>
      <c r="B37" s="19"/>
      <c r="C37" s="19"/>
    </row>
    <row r="38" spans="1:3" x14ac:dyDescent="0.3">
      <c r="A38" s="19"/>
      <c r="B38" s="19"/>
      <c r="C38" s="19"/>
    </row>
    <row r="39" spans="1:3" x14ac:dyDescent="0.3">
      <c r="A39" s="19"/>
      <c r="B39" s="19"/>
      <c r="C39" s="19"/>
    </row>
    <row r="40" spans="1:3" x14ac:dyDescent="0.3">
      <c r="A40" s="19"/>
      <c r="B40" s="19"/>
      <c r="C40" s="19"/>
    </row>
    <row r="41" spans="1:3" x14ac:dyDescent="0.3">
      <c r="A41" s="19"/>
      <c r="B41" s="19"/>
      <c r="C41" s="19"/>
    </row>
    <row r="42" spans="1:3" x14ac:dyDescent="0.3">
      <c r="A42" s="19"/>
      <c r="B42" s="19"/>
      <c r="C42" s="19"/>
    </row>
    <row r="43" spans="1:3" x14ac:dyDescent="0.3">
      <c r="A43" s="19"/>
      <c r="B43" s="19"/>
      <c r="C43" s="19"/>
    </row>
    <row r="44" spans="1:3" x14ac:dyDescent="0.3">
      <c r="A44" s="19"/>
      <c r="B44" s="19"/>
      <c r="C44" s="19"/>
    </row>
    <row r="45" spans="1:3" x14ac:dyDescent="0.3">
      <c r="A45" s="19"/>
      <c r="B45" s="19"/>
      <c r="C45" s="19"/>
    </row>
    <row r="46" spans="1:3" x14ac:dyDescent="0.3">
      <c r="A46" s="19"/>
      <c r="B46" s="19"/>
      <c r="C46" s="19"/>
    </row>
    <row r="47" spans="1:3" x14ac:dyDescent="0.3">
      <c r="A47" s="19"/>
      <c r="B47" s="19"/>
      <c r="C47" s="19"/>
    </row>
    <row r="48" spans="1:3" x14ac:dyDescent="0.3">
      <c r="A48" s="19"/>
      <c r="B48" s="19"/>
      <c r="C48" s="19"/>
    </row>
    <row r="49" spans="1:3" x14ac:dyDescent="0.3">
      <c r="A49" s="19"/>
      <c r="B49" s="19"/>
      <c r="C49" s="19"/>
    </row>
    <row r="50" spans="1:3" x14ac:dyDescent="0.3">
      <c r="A50" s="19"/>
      <c r="B50" s="19"/>
      <c r="C50" s="19"/>
    </row>
    <row r="51" spans="1:3" x14ac:dyDescent="0.3">
      <c r="A51" s="19"/>
      <c r="B51" s="19"/>
      <c r="C51" s="19"/>
    </row>
    <row r="52" spans="1:3" x14ac:dyDescent="0.3">
      <c r="A52" s="19"/>
      <c r="B52" s="19"/>
      <c r="C52" s="19"/>
    </row>
    <row r="53" spans="1:3" x14ac:dyDescent="0.3">
      <c r="A53" s="19"/>
      <c r="B53" s="19"/>
      <c r="C53" s="19"/>
    </row>
    <row r="54" spans="1:3" x14ac:dyDescent="0.3">
      <c r="A54" s="19"/>
      <c r="B54" s="19"/>
      <c r="C54" s="19"/>
    </row>
    <row r="55" spans="1:3" x14ac:dyDescent="0.3">
      <c r="A55" s="19"/>
      <c r="B55" s="19"/>
      <c r="C55" s="19"/>
    </row>
    <row r="56" spans="1:3" x14ac:dyDescent="0.3">
      <c r="A56" s="19"/>
      <c r="B56" s="19"/>
      <c r="C56" s="19"/>
    </row>
    <row r="57" spans="1:3" x14ac:dyDescent="0.3">
      <c r="A57" s="19"/>
      <c r="B57" s="19"/>
      <c r="C57" s="19"/>
    </row>
    <row r="58" spans="1:3" x14ac:dyDescent="0.3">
      <c r="A58" s="19"/>
      <c r="B58" s="19"/>
      <c r="C58" s="19"/>
    </row>
    <row r="59" spans="1:3" x14ac:dyDescent="0.3">
      <c r="A59" s="19"/>
      <c r="B59" s="19"/>
      <c r="C59" s="19"/>
    </row>
    <row r="60" spans="1:3" x14ac:dyDescent="0.3">
      <c r="A60" s="19"/>
      <c r="B60" s="19"/>
      <c r="C60" s="19"/>
    </row>
    <row r="61" spans="1:3" x14ac:dyDescent="0.3">
      <c r="A61" s="19"/>
      <c r="B61" s="19"/>
      <c r="C61" s="19"/>
    </row>
    <row r="62" spans="1:3" x14ac:dyDescent="0.3">
      <c r="A62" s="19"/>
      <c r="B62" s="19"/>
      <c r="C62" s="19"/>
    </row>
    <row r="63" spans="1:3" x14ac:dyDescent="0.3">
      <c r="A63" s="19"/>
      <c r="B63" s="19"/>
      <c r="C63" s="19"/>
    </row>
    <row r="64" spans="1:3" x14ac:dyDescent="0.3">
      <c r="A64" s="19"/>
      <c r="B64" s="19"/>
      <c r="C64" s="19"/>
    </row>
    <row r="65" spans="1:3" x14ac:dyDescent="0.3">
      <c r="A65" s="19"/>
      <c r="B65" s="19"/>
      <c r="C65" s="19"/>
    </row>
    <row r="66" spans="1:3" x14ac:dyDescent="0.3">
      <c r="A66" s="19"/>
      <c r="B66" s="19"/>
      <c r="C66" s="19"/>
    </row>
    <row r="67" spans="1:3" x14ac:dyDescent="0.3">
      <c r="A67" s="19"/>
      <c r="B67" s="19"/>
      <c r="C67" s="19"/>
    </row>
    <row r="68" spans="1:3" x14ac:dyDescent="0.3">
      <c r="A68" s="19"/>
      <c r="B68" s="19"/>
      <c r="C68" s="19"/>
    </row>
    <row r="69" spans="1:3" x14ac:dyDescent="0.3">
      <c r="A69" s="19"/>
      <c r="B69" s="19"/>
      <c r="C69" s="19"/>
    </row>
    <row r="70" spans="1:3" x14ac:dyDescent="0.3">
      <c r="A70" s="19"/>
      <c r="B70" s="19"/>
      <c r="C70" s="19"/>
    </row>
    <row r="71" spans="1:3" x14ac:dyDescent="0.3">
      <c r="A71" s="19"/>
      <c r="B71" s="19"/>
      <c r="C71" s="19"/>
    </row>
    <row r="72" spans="1:3" x14ac:dyDescent="0.3">
      <c r="A72" s="19"/>
      <c r="B72" s="19"/>
      <c r="C72" s="19"/>
    </row>
    <row r="73" spans="1:3" x14ac:dyDescent="0.3">
      <c r="A73" s="19"/>
      <c r="B73" s="19"/>
      <c r="C73" s="19"/>
    </row>
    <row r="74" spans="1:3" x14ac:dyDescent="0.3">
      <c r="A74" s="19"/>
      <c r="B74" s="19"/>
      <c r="C74" s="19"/>
    </row>
    <row r="75" spans="1:3" x14ac:dyDescent="0.3">
      <c r="A75" s="19"/>
      <c r="B75" s="19"/>
      <c r="C75" s="19"/>
    </row>
    <row r="76" spans="1:3" x14ac:dyDescent="0.3">
      <c r="A76" s="19"/>
      <c r="B76" s="19"/>
      <c r="C76" s="19"/>
    </row>
    <row r="77" spans="1:3" x14ac:dyDescent="0.3">
      <c r="A77" s="19"/>
      <c r="B77" s="19"/>
      <c r="C77" s="19"/>
    </row>
    <row r="78" spans="1:3" x14ac:dyDescent="0.3">
      <c r="A78" s="19"/>
      <c r="B78" s="19"/>
      <c r="C78" s="19"/>
    </row>
    <row r="79" spans="1:3" x14ac:dyDescent="0.3">
      <c r="A79" s="19"/>
      <c r="B79" s="19"/>
      <c r="C79" s="19"/>
    </row>
    <row r="80" spans="1:3" x14ac:dyDescent="0.3">
      <c r="A80" s="19"/>
      <c r="B80" s="19"/>
      <c r="C80" s="19"/>
    </row>
    <row r="81" spans="1:3" x14ac:dyDescent="0.3">
      <c r="A81" s="19"/>
      <c r="B81" s="19"/>
      <c r="C81" s="19"/>
    </row>
    <row r="82" spans="1:3" x14ac:dyDescent="0.3">
      <c r="A82" s="19"/>
      <c r="B82" s="19"/>
      <c r="C82" s="19"/>
    </row>
    <row r="83" spans="1:3" x14ac:dyDescent="0.3">
      <c r="A83" s="19"/>
      <c r="B83" s="19"/>
      <c r="C83" s="19"/>
    </row>
    <row r="84" spans="1:3" x14ac:dyDescent="0.3">
      <c r="A84" s="19"/>
      <c r="B84" s="19"/>
      <c r="C84" s="19"/>
    </row>
    <row r="85" spans="1:3" x14ac:dyDescent="0.3">
      <c r="A85" s="19"/>
      <c r="B85" s="19"/>
      <c r="C85" s="19"/>
    </row>
    <row r="86" spans="1:3" x14ac:dyDescent="0.3">
      <c r="A86" s="19"/>
      <c r="B86" s="19"/>
      <c r="C86" s="19"/>
    </row>
    <row r="87" spans="1:3" x14ac:dyDescent="0.3">
      <c r="A87" s="19"/>
      <c r="B87" s="19"/>
      <c r="C87" s="19"/>
    </row>
    <row r="88" spans="1:3" x14ac:dyDescent="0.3">
      <c r="A88" s="19"/>
      <c r="B88" s="19"/>
      <c r="C88" s="19"/>
    </row>
    <row r="89" spans="1:3" x14ac:dyDescent="0.3">
      <c r="A89" s="19"/>
      <c r="B89" s="19"/>
      <c r="C89" s="19"/>
    </row>
    <row r="90" spans="1:3" x14ac:dyDescent="0.3">
      <c r="A90" s="19"/>
      <c r="B90" s="19"/>
      <c r="C90" s="19"/>
    </row>
    <row r="91" spans="1:3" x14ac:dyDescent="0.3">
      <c r="A91" s="19"/>
      <c r="B91" s="19"/>
      <c r="C91" s="19"/>
    </row>
    <row r="92" spans="1:3" x14ac:dyDescent="0.3">
      <c r="A92" s="19"/>
      <c r="B92" s="19"/>
      <c r="C92" s="19"/>
    </row>
    <row r="93" spans="1:3" x14ac:dyDescent="0.3">
      <c r="A93" s="19"/>
      <c r="B93" s="19"/>
      <c r="C93" s="19"/>
    </row>
    <row r="94" spans="1:3" x14ac:dyDescent="0.3">
      <c r="A94" s="19"/>
      <c r="B94" s="19"/>
      <c r="C94" s="19"/>
    </row>
    <row r="95" spans="1:3" x14ac:dyDescent="0.3">
      <c r="A95" s="19"/>
      <c r="B95" s="19"/>
      <c r="C95" s="19"/>
    </row>
    <row r="96" spans="1:3" x14ac:dyDescent="0.3">
      <c r="A96" s="19"/>
      <c r="B96" s="19"/>
      <c r="C96" s="19"/>
    </row>
    <row r="97" spans="1:3" x14ac:dyDescent="0.3">
      <c r="A97" s="19"/>
      <c r="B97" s="19"/>
      <c r="C97" s="19"/>
    </row>
    <row r="98" spans="1:3" x14ac:dyDescent="0.3">
      <c r="A98" s="19"/>
      <c r="B98" s="19"/>
      <c r="C98" s="19"/>
    </row>
    <row r="99" spans="1:3" x14ac:dyDescent="0.3">
      <c r="A99" s="19"/>
      <c r="B99" s="19"/>
      <c r="C99" s="19"/>
    </row>
    <row r="100" spans="1:3" x14ac:dyDescent="0.3">
      <c r="A100" s="19"/>
      <c r="B100" s="19"/>
      <c r="C100" s="19"/>
    </row>
    <row r="101" spans="1:3" x14ac:dyDescent="0.3">
      <c r="A101" s="19"/>
      <c r="B101" s="19"/>
      <c r="C101" s="19"/>
    </row>
    <row r="102" spans="1:3" x14ac:dyDescent="0.3">
      <c r="A102" s="19"/>
      <c r="B102" s="19"/>
      <c r="C102" s="19"/>
    </row>
    <row r="103" spans="1:3" x14ac:dyDescent="0.3">
      <c r="A103" s="19"/>
      <c r="B103" s="19"/>
      <c r="C103" s="19"/>
    </row>
    <row r="104" spans="1:3" x14ac:dyDescent="0.3">
      <c r="A104" s="19"/>
      <c r="B104" s="19"/>
      <c r="C104" s="19"/>
    </row>
    <row r="105" spans="1:3" x14ac:dyDescent="0.3">
      <c r="A105" s="19"/>
      <c r="B105" s="19"/>
      <c r="C105" s="19"/>
    </row>
    <row r="106" spans="1:3" x14ac:dyDescent="0.3">
      <c r="A106" s="19"/>
      <c r="B106" s="19"/>
      <c r="C106" s="19"/>
    </row>
    <row r="107" spans="1:3" x14ac:dyDescent="0.3">
      <c r="A107" s="19"/>
      <c r="B107" s="19"/>
      <c r="C107" s="19"/>
    </row>
    <row r="108" spans="1:3" x14ac:dyDescent="0.3">
      <c r="A108" s="19"/>
      <c r="B108" s="19"/>
      <c r="C108" s="19"/>
    </row>
    <row r="109" spans="1:3" x14ac:dyDescent="0.3">
      <c r="A109" s="19"/>
      <c r="B109" s="19"/>
      <c r="C109" s="19"/>
    </row>
    <row r="110" spans="1:3" x14ac:dyDescent="0.3">
      <c r="A110" s="19"/>
      <c r="B110" s="19"/>
      <c r="C110" s="19"/>
    </row>
    <row r="111" spans="1:3" x14ac:dyDescent="0.3">
      <c r="A111" s="19"/>
      <c r="B111" s="19"/>
      <c r="C111" s="19"/>
    </row>
    <row r="112" spans="1:3" x14ac:dyDescent="0.3">
      <c r="A112" s="19"/>
      <c r="B112" s="19"/>
      <c r="C112" s="19"/>
    </row>
    <row r="113" spans="1:3" x14ac:dyDescent="0.3">
      <c r="A113" s="19"/>
      <c r="B113" s="19"/>
      <c r="C113" s="19"/>
    </row>
    <row r="114" spans="1:3" x14ac:dyDescent="0.3">
      <c r="A114" s="19"/>
      <c r="B114" s="19"/>
      <c r="C114" s="19"/>
    </row>
    <row r="115" spans="1:3" x14ac:dyDescent="0.3">
      <c r="A115" s="19"/>
      <c r="B115" s="19"/>
      <c r="C115" s="19"/>
    </row>
    <row r="116" spans="1:3" x14ac:dyDescent="0.3">
      <c r="A116" s="19"/>
      <c r="B116" s="19"/>
      <c r="C116" s="19"/>
    </row>
    <row r="117" spans="1:3" x14ac:dyDescent="0.3">
      <c r="A117" s="19"/>
      <c r="B117" s="19"/>
      <c r="C117" s="19"/>
    </row>
    <row r="118" spans="1:3" x14ac:dyDescent="0.3">
      <c r="A118" s="19"/>
      <c r="B118" s="19"/>
      <c r="C118" s="19"/>
    </row>
    <row r="119" spans="1:3" x14ac:dyDescent="0.3">
      <c r="A119" s="19"/>
      <c r="B119" s="19"/>
      <c r="C119" s="19"/>
    </row>
    <row r="120" spans="1:3" x14ac:dyDescent="0.3">
      <c r="A120" s="19"/>
      <c r="B120" s="19"/>
      <c r="C120" s="19"/>
    </row>
    <row r="121" spans="1:3" x14ac:dyDescent="0.3">
      <c r="A121" s="19"/>
      <c r="B121" s="19"/>
      <c r="C121" s="19"/>
    </row>
    <row r="122" spans="1:3" x14ac:dyDescent="0.3">
      <c r="A122" s="19"/>
      <c r="B122" s="19"/>
      <c r="C122" s="19"/>
    </row>
    <row r="123" spans="1:3" x14ac:dyDescent="0.3">
      <c r="A123" s="19"/>
      <c r="B123" s="19"/>
      <c r="C123" s="19"/>
    </row>
    <row r="124" spans="1:3" x14ac:dyDescent="0.3">
      <c r="A124" s="19"/>
      <c r="B124" s="19"/>
      <c r="C124" s="19"/>
    </row>
    <row r="125" spans="1:3" x14ac:dyDescent="0.3">
      <c r="A125" s="19"/>
      <c r="B125" s="19"/>
      <c r="C125" s="19"/>
    </row>
    <row r="126" spans="1:3" x14ac:dyDescent="0.3">
      <c r="A126" s="19"/>
      <c r="B126" s="19"/>
      <c r="C126" s="19"/>
    </row>
    <row r="127" spans="1:3" x14ac:dyDescent="0.3">
      <c r="A127" s="19"/>
      <c r="B127" s="19"/>
      <c r="C127" s="19"/>
    </row>
    <row r="128" spans="1:3" x14ac:dyDescent="0.3">
      <c r="A128" s="19"/>
      <c r="B128" s="19"/>
      <c r="C128" s="19"/>
    </row>
    <row r="129" spans="1:3" x14ac:dyDescent="0.3">
      <c r="A129" s="19"/>
      <c r="B129" s="19"/>
      <c r="C129" s="19"/>
    </row>
    <row r="130" spans="1:3" x14ac:dyDescent="0.3">
      <c r="A130" s="19"/>
      <c r="B130" s="19"/>
      <c r="C130" s="19"/>
    </row>
    <row r="131" spans="1:3" x14ac:dyDescent="0.3">
      <c r="A131" s="19"/>
      <c r="B131" s="19"/>
      <c r="C131" s="19"/>
    </row>
    <row r="132" spans="1:3" x14ac:dyDescent="0.3">
      <c r="A132" s="19"/>
      <c r="B132" s="19"/>
      <c r="C132" s="19"/>
    </row>
    <row r="133" spans="1:3" x14ac:dyDescent="0.3">
      <c r="A133" s="19"/>
      <c r="B133" s="19"/>
      <c r="C133" s="19"/>
    </row>
    <row r="134" spans="1:3" x14ac:dyDescent="0.3">
      <c r="A134" s="19"/>
      <c r="B134" s="19"/>
      <c r="C134" s="19"/>
    </row>
    <row r="135" spans="1:3" x14ac:dyDescent="0.3">
      <c r="A135" s="19"/>
      <c r="B135" s="19"/>
      <c r="C135" s="19"/>
    </row>
    <row r="136" spans="1:3" x14ac:dyDescent="0.3">
      <c r="A136" s="19"/>
      <c r="B136" s="19"/>
      <c r="C136" s="19"/>
    </row>
    <row r="137" spans="1:3" x14ac:dyDescent="0.3">
      <c r="A137" s="19"/>
      <c r="B137" s="19"/>
      <c r="C137" s="19"/>
    </row>
    <row r="138" spans="1:3" x14ac:dyDescent="0.3">
      <c r="A138" s="19"/>
      <c r="B138" s="19"/>
      <c r="C138" s="19"/>
    </row>
    <row r="139" spans="1:3" x14ac:dyDescent="0.3">
      <c r="A139" s="19"/>
      <c r="B139" s="19"/>
      <c r="C139" s="19"/>
    </row>
    <row r="140" spans="1:3" x14ac:dyDescent="0.3">
      <c r="A140" s="19"/>
      <c r="B140" s="19"/>
      <c r="C140" s="19"/>
    </row>
    <row r="141" spans="1:3" x14ac:dyDescent="0.3">
      <c r="A141" s="19"/>
      <c r="B141" s="19"/>
      <c r="C141" s="19"/>
    </row>
    <row r="142" spans="1:3" x14ac:dyDescent="0.3">
      <c r="A142" s="19"/>
      <c r="B142" s="19"/>
      <c r="C142" s="19"/>
    </row>
    <row r="143" spans="1:3" x14ac:dyDescent="0.3">
      <c r="A143" s="19"/>
      <c r="B143" s="19"/>
      <c r="C143" s="19"/>
    </row>
    <row r="144" spans="1:3" x14ac:dyDescent="0.3">
      <c r="A144" s="19"/>
      <c r="B144" s="19"/>
      <c r="C144" s="19"/>
    </row>
    <row r="145" spans="1:3" x14ac:dyDescent="0.3">
      <c r="A145" s="19"/>
      <c r="B145" s="19"/>
      <c r="C145" s="19"/>
    </row>
    <row r="146" spans="1:3" x14ac:dyDescent="0.3">
      <c r="A146" s="19"/>
      <c r="B146" s="19"/>
      <c r="C146" s="19"/>
    </row>
    <row r="147" spans="1:3" x14ac:dyDescent="0.3">
      <c r="A147" s="19"/>
      <c r="B147" s="19"/>
      <c r="C147" s="19"/>
    </row>
    <row r="148" spans="1:3" x14ac:dyDescent="0.3">
      <c r="A148" s="19"/>
      <c r="B148" s="19"/>
      <c r="C148" s="19"/>
    </row>
    <row r="149" spans="1:3" x14ac:dyDescent="0.3">
      <c r="A149" s="19"/>
      <c r="B149" s="19"/>
      <c r="C149" s="19"/>
    </row>
    <row r="150" spans="1:3" x14ac:dyDescent="0.3">
      <c r="A150" s="19"/>
      <c r="B150" s="19"/>
      <c r="C150" s="19"/>
    </row>
    <row r="151" spans="1:3" x14ac:dyDescent="0.3">
      <c r="A151" s="19"/>
      <c r="B151" s="19"/>
      <c r="C151" s="19"/>
    </row>
    <row r="152" spans="1:3" x14ac:dyDescent="0.3">
      <c r="A152" s="19"/>
      <c r="B152" s="19"/>
      <c r="C152" s="19"/>
    </row>
    <row r="153" spans="1:3" x14ac:dyDescent="0.3">
      <c r="A153" s="19"/>
      <c r="B153" s="19"/>
      <c r="C153" s="19"/>
    </row>
    <row r="154" spans="1:3" x14ac:dyDescent="0.3">
      <c r="A154" s="19"/>
      <c r="B154" s="19"/>
      <c r="C154" s="19"/>
    </row>
    <row r="155" spans="1:3" x14ac:dyDescent="0.3">
      <c r="A155" s="19"/>
      <c r="B155" s="19"/>
      <c r="C155" s="19"/>
    </row>
    <row r="156" spans="1:3" x14ac:dyDescent="0.3">
      <c r="A156" s="19"/>
      <c r="B156" s="19"/>
      <c r="C156" s="19"/>
    </row>
    <row r="157" spans="1:3" x14ac:dyDescent="0.3">
      <c r="A157" s="19"/>
      <c r="B157" s="19"/>
      <c r="C157" s="19"/>
    </row>
    <row r="158" spans="1:3" x14ac:dyDescent="0.3">
      <c r="A158" s="19"/>
      <c r="B158" s="19"/>
      <c r="C158" s="19"/>
    </row>
    <row r="159" spans="1:3" x14ac:dyDescent="0.3">
      <c r="A159" s="19"/>
      <c r="B159" s="19"/>
      <c r="C159" s="19"/>
    </row>
    <row r="160" spans="1:3" x14ac:dyDescent="0.3">
      <c r="A160" s="19"/>
      <c r="B160" s="19"/>
      <c r="C160" s="19"/>
    </row>
    <row r="161" spans="1:3" x14ac:dyDescent="0.3">
      <c r="A161" s="19"/>
      <c r="B161" s="19"/>
      <c r="C161" s="19"/>
    </row>
    <row r="162" spans="1:3" x14ac:dyDescent="0.3">
      <c r="A162" s="19"/>
      <c r="B162" s="19"/>
      <c r="C162" s="19"/>
    </row>
    <row r="163" spans="1:3" x14ac:dyDescent="0.3">
      <c r="A163" s="19"/>
      <c r="B163" s="19"/>
      <c r="C163" s="19"/>
    </row>
    <row r="164" spans="1:3" x14ac:dyDescent="0.3">
      <c r="A164" s="19"/>
      <c r="B164" s="19"/>
      <c r="C164" s="19"/>
    </row>
    <row r="165" spans="1:3" x14ac:dyDescent="0.3">
      <c r="A165" s="19"/>
      <c r="B165" s="19"/>
      <c r="C165" s="19"/>
    </row>
    <row r="166" spans="1:3" x14ac:dyDescent="0.3">
      <c r="A166" s="19"/>
      <c r="B166" s="19"/>
      <c r="C166" s="19"/>
    </row>
    <row r="167" spans="1:3" x14ac:dyDescent="0.3">
      <c r="A167" s="19"/>
      <c r="B167" s="19"/>
      <c r="C167" s="19"/>
    </row>
    <row r="168" spans="1:3" x14ac:dyDescent="0.3">
      <c r="A168" s="19"/>
      <c r="B168" s="19"/>
      <c r="C168" s="19"/>
    </row>
    <row r="169" spans="1:3" x14ac:dyDescent="0.3">
      <c r="A169" s="19"/>
      <c r="B169" s="19"/>
      <c r="C169" s="19"/>
    </row>
    <row r="170" spans="1:3" x14ac:dyDescent="0.3">
      <c r="A170" s="19"/>
      <c r="B170" s="19"/>
      <c r="C170" s="19"/>
    </row>
    <row r="171" spans="1:3" x14ac:dyDescent="0.3">
      <c r="A171" s="19"/>
      <c r="B171" s="19"/>
      <c r="C171" s="19"/>
    </row>
    <row r="172" spans="1:3" x14ac:dyDescent="0.3">
      <c r="A172" s="19"/>
      <c r="B172" s="19"/>
      <c r="C172" s="19"/>
    </row>
    <row r="173" spans="1:3" x14ac:dyDescent="0.3">
      <c r="A173" s="19"/>
      <c r="B173" s="19"/>
      <c r="C173" s="19"/>
    </row>
    <row r="174" spans="1:3" x14ac:dyDescent="0.3">
      <c r="A174" s="19"/>
      <c r="B174" s="19"/>
      <c r="C174" s="19"/>
    </row>
    <row r="175" spans="1:3" x14ac:dyDescent="0.3">
      <c r="A175" s="19"/>
      <c r="B175" s="19"/>
      <c r="C175" s="19"/>
    </row>
    <row r="176" spans="1:3" x14ac:dyDescent="0.3">
      <c r="A176" s="19"/>
      <c r="B176" s="19"/>
      <c r="C176" s="19"/>
    </row>
    <row r="177" spans="1:3" x14ac:dyDescent="0.3">
      <c r="A177" s="19"/>
      <c r="B177" s="19"/>
      <c r="C177" s="19"/>
    </row>
    <row r="178" spans="1:3" x14ac:dyDescent="0.3">
      <c r="A178" s="19"/>
      <c r="B178" s="19"/>
      <c r="C178" s="19"/>
    </row>
    <row r="179" spans="1:3" x14ac:dyDescent="0.3">
      <c r="A179" s="19"/>
      <c r="B179" s="19"/>
      <c r="C179" s="19"/>
    </row>
    <row r="180" spans="1:3" x14ac:dyDescent="0.3">
      <c r="A180" s="19"/>
      <c r="B180" s="19"/>
      <c r="C180" s="19"/>
    </row>
    <row r="181" spans="1:3" x14ac:dyDescent="0.3">
      <c r="A181" s="19"/>
      <c r="B181" s="19"/>
      <c r="C181" s="19"/>
    </row>
    <row r="182" spans="1:3" x14ac:dyDescent="0.3">
      <c r="A182" s="19"/>
      <c r="B182" s="19"/>
      <c r="C182" s="19"/>
    </row>
    <row r="183" spans="1:3" x14ac:dyDescent="0.3">
      <c r="A183" s="19"/>
      <c r="B183" s="19"/>
      <c r="C183" s="19"/>
    </row>
    <row r="184" spans="1:3" x14ac:dyDescent="0.3">
      <c r="A184" s="19"/>
      <c r="B184" s="19"/>
      <c r="C184" s="19"/>
    </row>
    <row r="185" spans="1:3" x14ac:dyDescent="0.3">
      <c r="A185" s="19"/>
      <c r="B185" s="19"/>
      <c r="C185" s="19"/>
    </row>
    <row r="186" spans="1:3" x14ac:dyDescent="0.3">
      <c r="A186" s="19"/>
      <c r="B186" s="19"/>
      <c r="C186" s="19"/>
    </row>
    <row r="187" spans="1:3" x14ac:dyDescent="0.3">
      <c r="A187" s="19"/>
      <c r="B187" s="19"/>
      <c r="C187" s="19"/>
    </row>
    <row r="188" spans="1:3" x14ac:dyDescent="0.3">
      <c r="A188" s="19"/>
      <c r="B188" s="19"/>
      <c r="C188" s="19"/>
    </row>
    <row r="189" spans="1:3" x14ac:dyDescent="0.3">
      <c r="A189" s="19"/>
      <c r="B189" s="19"/>
      <c r="C189" s="19"/>
    </row>
    <row r="190" spans="1:3" x14ac:dyDescent="0.3">
      <c r="A190" s="19"/>
      <c r="B190" s="19"/>
      <c r="C190" s="19"/>
    </row>
    <row r="191" spans="1:3" x14ac:dyDescent="0.3">
      <c r="A191" s="19"/>
      <c r="B191" s="19"/>
      <c r="C191" s="19"/>
    </row>
    <row r="192" spans="1:3" x14ac:dyDescent="0.3">
      <c r="A192" s="19"/>
      <c r="B192" s="19"/>
      <c r="C192" s="19"/>
    </row>
    <row r="193" spans="1:3" x14ac:dyDescent="0.3">
      <c r="A193" s="19"/>
      <c r="B193" s="19"/>
      <c r="C193" s="19"/>
    </row>
    <row r="194" spans="1:3" x14ac:dyDescent="0.3">
      <c r="A194" s="19"/>
      <c r="B194" s="19"/>
      <c r="C194" s="19"/>
    </row>
    <row r="195" spans="1:3" x14ac:dyDescent="0.3">
      <c r="A195" s="19"/>
      <c r="B195" s="19"/>
      <c r="C195" s="19"/>
    </row>
    <row r="196" spans="1:3" x14ac:dyDescent="0.3">
      <c r="A196" s="19"/>
      <c r="B196" s="19"/>
      <c r="C196" s="19"/>
    </row>
    <row r="197" spans="1:3" x14ac:dyDescent="0.3">
      <c r="A197" s="19"/>
      <c r="B197" s="19"/>
      <c r="C197" s="19"/>
    </row>
    <row r="198" spans="1:3" x14ac:dyDescent="0.3">
      <c r="A198" s="19"/>
      <c r="B198" s="19"/>
      <c r="C198" s="19"/>
    </row>
    <row r="199" spans="1:3" x14ac:dyDescent="0.3">
      <c r="A199" s="19"/>
      <c r="B199" s="19"/>
      <c r="C199" s="19"/>
    </row>
    <row r="200" spans="1:3" x14ac:dyDescent="0.3">
      <c r="A200" s="19"/>
      <c r="B200" s="19"/>
      <c r="C200" s="19"/>
    </row>
    <row r="201" spans="1:3" x14ac:dyDescent="0.3">
      <c r="A201" s="19"/>
      <c r="B201" s="19"/>
      <c r="C201" s="19"/>
    </row>
    <row r="202" spans="1:3" x14ac:dyDescent="0.3">
      <c r="A202" s="19"/>
      <c r="B202" s="19"/>
      <c r="C202" s="19"/>
    </row>
    <row r="203" spans="1:3" x14ac:dyDescent="0.3">
      <c r="A203" s="19"/>
      <c r="B203" s="19"/>
      <c r="C203" s="19"/>
    </row>
    <row r="204" spans="1:3" x14ac:dyDescent="0.3">
      <c r="A204" s="19"/>
      <c r="B204" s="19"/>
      <c r="C204" s="19"/>
    </row>
    <row r="205" spans="1:3" x14ac:dyDescent="0.3">
      <c r="A205" s="19"/>
      <c r="B205" s="19"/>
      <c r="C205" s="19"/>
    </row>
    <row r="206" spans="1:3" x14ac:dyDescent="0.3">
      <c r="A206" s="19"/>
      <c r="B206" s="19"/>
      <c r="C206" s="19"/>
    </row>
    <row r="207" spans="1:3" x14ac:dyDescent="0.3">
      <c r="A207" s="19"/>
      <c r="B207" s="19"/>
      <c r="C207" s="19"/>
    </row>
    <row r="208" spans="1:3" x14ac:dyDescent="0.3">
      <c r="A208" s="19"/>
      <c r="B208" s="19"/>
      <c r="C208" s="19"/>
    </row>
    <row r="209" spans="1:3" x14ac:dyDescent="0.3">
      <c r="A209" s="19"/>
      <c r="B209" s="19"/>
      <c r="C209" s="19"/>
    </row>
    <row r="210" spans="1:3" x14ac:dyDescent="0.3">
      <c r="A210" s="19"/>
      <c r="B210" s="19"/>
      <c r="C210" s="19"/>
    </row>
    <row r="211" spans="1:3" x14ac:dyDescent="0.3">
      <c r="A211" s="19"/>
      <c r="B211" s="19"/>
      <c r="C211" s="19"/>
    </row>
    <row r="212" spans="1:3" x14ac:dyDescent="0.3">
      <c r="A212" s="19"/>
      <c r="B212" s="19"/>
      <c r="C212" s="19"/>
    </row>
    <row r="213" spans="1:3" x14ac:dyDescent="0.3">
      <c r="A213" s="19"/>
      <c r="B213" s="19"/>
      <c r="C213" s="19"/>
    </row>
    <row r="214" spans="1:3" x14ac:dyDescent="0.3">
      <c r="A214" s="19"/>
      <c r="B214" s="19"/>
      <c r="C214" s="19"/>
    </row>
    <row r="215" spans="1:3" x14ac:dyDescent="0.3">
      <c r="A215" s="19"/>
      <c r="B215" s="19"/>
      <c r="C215" s="19"/>
    </row>
    <row r="216" spans="1:3" x14ac:dyDescent="0.3">
      <c r="A216" s="19"/>
      <c r="B216" s="19"/>
      <c r="C216" s="19"/>
    </row>
    <row r="217" spans="1:3" x14ac:dyDescent="0.3">
      <c r="A217" s="19"/>
      <c r="B217" s="19"/>
      <c r="C217" s="19"/>
    </row>
    <row r="218" spans="1:3" x14ac:dyDescent="0.3">
      <c r="A218" s="19"/>
      <c r="B218" s="19"/>
      <c r="C218" s="19"/>
    </row>
    <row r="219" spans="1:3" x14ac:dyDescent="0.3">
      <c r="A219" s="19"/>
      <c r="B219" s="19"/>
      <c r="C219" s="19"/>
    </row>
    <row r="220" spans="1:3" x14ac:dyDescent="0.3">
      <c r="A220" s="19"/>
      <c r="B220" s="19"/>
      <c r="C220" s="19"/>
    </row>
    <row r="221" spans="1:3" x14ac:dyDescent="0.3">
      <c r="A221" s="19"/>
      <c r="B221" s="19"/>
      <c r="C221" s="19"/>
    </row>
    <row r="222" spans="1:3" x14ac:dyDescent="0.3">
      <c r="A222" s="19"/>
      <c r="B222" s="19"/>
      <c r="C222" s="19"/>
    </row>
    <row r="223" spans="1:3" x14ac:dyDescent="0.3">
      <c r="A223" s="19"/>
      <c r="B223" s="19"/>
      <c r="C223" s="19"/>
    </row>
    <row r="224" spans="1:3" x14ac:dyDescent="0.3">
      <c r="A224" s="19"/>
      <c r="B224" s="19"/>
      <c r="C224" s="19"/>
    </row>
    <row r="225" spans="1:3" x14ac:dyDescent="0.3">
      <c r="A225" s="19"/>
      <c r="B225" s="19"/>
      <c r="C225" s="19"/>
    </row>
    <row r="226" spans="1:3" x14ac:dyDescent="0.3">
      <c r="A226" s="19"/>
      <c r="B226" s="19"/>
      <c r="C226" s="19"/>
    </row>
    <row r="227" spans="1:3" x14ac:dyDescent="0.3">
      <c r="A227" s="19"/>
      <c r="B227" s="19"/>
      <c r="C227" s="19"/>
    </row>
    <row r="228" spans="1:3" x14ac:dyDescent="0.3">
      <c r="A228" s="19"/>
      <c r="B228" s="19"/>
      <c r="C228" s="19"/>
    </row>
    <row r="229" spans="1:3" x14ac:dyDescent="0.3">
      <c r="A229" s="19"/>
      <c r="B229" s="19"/>
      <c r="C229" s="19"/>
    </row>
    <row r="230" spans="1:3" x14ac:dyDescent="0.3">
      <c r="A230" s="19"/>
      <c r="B230" s="19"/>
      <c r="C230" s="19"/>
    </row>
    <row r="231" spans="1:3" x14ac:dyDescent="0.3">
      <c r="A231" s="19"/>
      <c r="B231" s="19"/>
      <c r="C231" s="19"/>
    </row>
    <row r="232" spans="1:3" x14ac:dyDescent="0.3">
      <c r="A232" s="19"/>
      <c r="B232" s="19"/>
      <c r="C232" s="19"/>
    </row>
    <row r="233" spans="1:3" x14ac:dyDescent="0.3">
      <c r="A233" s="19"/>
      <c r="B233" s="19"/>
      <c r="C233" s="19"/>
    </row>
    <row r="234" spans="1:3" x14ac:dyDescent="0.3">
      <c r="A234" s="19"/>
      <c r="B234" s="19"/>
      <c r="C234" s="19"/>
    </row>
    <row r="235" spans="1:3" x14ac:dyDescent="0.3">
      <c r="A235" s="19"/>
      <c r="B235" s="19"/>
      <c r="C235" s="19"/>
    </row>
    <row r="236" spans="1:3" x14ac:dyDescent="0.3">
      <c r="A236" s="19"/>
      <c r="B236" s="19"/>
      <c r="C236" s="19"/>
    </row>
    <row r="237" spans="1:3" x14ac:dyDescent="0.3">
      <c r="A237" s="19"/>
      <c r="B237" s="19"/>
      <c r="C237" s="19"/>
    </row>
    <row r="238" spans="1:3" x14ac:dyDescent="0.3">
      <c r="A238" s="19"/>
      <c r="B238" s="19"/>
      <c r="C238" s="19"/>
    </row>
    <row r="239" spans="1:3" x14ac:dyDescent="0.3">
      <c r="A239" s="19"/>
      <c r="B239" s="19"/>
      <c r="C239" s="19"/>
    </row>
    <row r="240" spans="1:3" x14ac:dyDescent="0.3">
      <c r="A240" s="19"/>
      <c r="B240" s="19"/>
      <c r="C240" s="19"/>
    </row>
    <row r="241" spans="1:3" x14ac:dyDescent="0.3">
      <c r="A241" s="19"/>
      <c r="B241" s="19"/>
      <c r="C241" s="19"/>
    </row>
    <row r="242" spans="1:3" x14ac:dyDescent="0.3">
      <c r="A242" s="19"/>
      <c r="B242" s="19"/>
      <c r="C242" s="19"/>
    </row>
    <row r="243" spans="1:3" x14ac:dyDescent="0.3">
      <c r="A243" s="19"/>
      <c r="B243" s="19"/>
      <c r="C243" s="19"/>
    </row>
    <row r="244" spans="1:3" x14ac:dyDescent="0.3">
      <c r="A244" s="19"/>
      <c r="B244" s="19"/>
      <c r="C244" s="19"/>
    </row>
    <row r="245" spans="1:3" x14ac:dyDescent="0.3">
      <c r="A245" s="19"/>
      <c r="B245" s="19"/>
      <c r="C245" s="19"/>
    </row>
    <row r="246" spans="1:3" x14ac:dyDescent="0.3">
      <c r="A246" s="19"/>
      <c r="B246" s="19"/>
      <c r="C246" s="19"/>
    </row>
    <row r="247" spans="1:3" x14ac:dyDescent="0.3">
      <c r="A247" s="19"/>
      <c r="B247" s="19"/>
      <c r="C247" s="19"/>
    </row>
    <row r="248" spans="1:3" x14ac:dyDescent="0.3">
      <c r="A248" s="19"/>
      <c r="B248" s="19"/>
      <c r="C248" s="19"/>
    </row>
    <row r="249" spans="1:3" x14ac:dyDescent="0.3">
      <c r="A249" s="19"/>
      <c r="B249" s="19"/>
      <c r="C249" s="19"/>
    </row>
    <row r="250" spans="1:3" x14ac:dyDescent="0.3">
      <c r="A250" s="19"/>
      <c r="B250" s="19"/>
      <c r="C250" s="19"/>
    </row>
    <row r="251" spans="1:3" x14ac:dyDescent="0.3">
      <c r="A251" s="19"/>
      <c r="B251" s="19"/>
      <c r="C251" s="19"/>
    </row>
    <row r="252" spans="1:3" x14ac:dyDescent="0.3">
      <c r="A252" s="19"/>
      <c r="B252" s="19"/>
      <c r="C252" s="19"/>
    </row>
    <row r="253" spans="1:3" x14ac:dyDescent="0.3">
      <c r="A253" s="19"/>
      <c r="B253" s="19"/>
      <c r="C253" s="19"/>
    </row>
    <row r="254" spans="1:3" x14ac:dyDescent="0.3">
      <c r="A254" s="19"/>
      <c r="B254" s="19"/>
      <c r="C254" s="19"/>
    </row>
    <row r="255" spans="1:3" x14ac:dyDescent="0.3">
      <c r="A255" s="19"/>
      <c r="B255" s="19"/>
      <c r="C255" s="19"/>
    </row>
    <row r="256" spans="1:3" x14ac:dyDescent="0.3">
      <c r="A256" s="19"/>
      <c r="B256" s="19"/>
      <c r="C256" s="19"/>
    </row>
    <row r="257" spans="1:3" x14ac:dyDescent="0.3">
      <c r="A257" s="19"/>
      <c r="B257" s="19"/>
      <c r="C257" s="19"/>
    </row>
    <row r="258" spans="1:3" x14ac:dyDescent="0.3">
      <c r="A258" s="19"/>
      <c r="B258" s="19"/>
      <c r="C258" s="19"/>
    </row>
    <row r="259" spans="1:3" x14ac:dyDescent="0.3">
      <c r="A259" s="19"/>
      <c r="B259" s="19"/>
      <c r="C259" s="19"/>
    </row>
    <row r="260" spans="1:3" x14ac:dyDescent="0.3">
      <c r="A260" s="19"/>
      <c r="B260" s="19"/>
      <c r="C260" s="19"/>
    </row>
    <row r="261" spans="1:3" x14ac:dyDescent="0.3">
      <c r="A261" s="19"/>
      <c r="B261" s="19"/>
      <c r="C261" s="19"/>
    </row>
    <row r="262" spans="1:3" x14ac:dyDescent="0.3">
      <c r="A262" s="19"/>
      <c r="B262" s="19"/>
      <c r="C262" s="19"/>
    </row>
    <row r="263" spans="1:3" x14ac:dyDescent="0.3">
      <c r="A263" s="19"/>
      <c r="B263" s="19"/>
      <c r="C263" s="19"/>
    </row>
    <row r="264" spans="1:3" x14ac:dyDescent="0.3">
      <c r="A264" s="19"/>
      <c r="B264" s="19"/>
      <c r="C264" s="19"/>
    </row>
    <row r="265" spans="1:3" x14ac:dyDescent="0.3">
      <c r="A265" s="19"/>
      <c r="B265" s="19"/>
      <c r="C265" s="19"/>
    </row>
    <row r="266" spans="1:3" x14ac:dyDescent="0.3">
      <c r="A266" s="19"/>
      <c r="B266" s="19"/>
      <c r="C266" s="19"/>
    </row>
    <row r="267" spans="1:3" x14ac:dyDescent="0.3">
      <c r="A267" s="19"/>
      <c r="B267" s="19"/>
      <c r="C267" s="19"/>
    </row>
    <row r="268" spans="1:3" x14ac:dyDescent="0.3">
      <c r="A268" s="19"/>
      <c r="B268" s="19"/>
      <c r="C268" s="19"/>
    </row>
    <row r="269" spans="1:3" x14ac:dyDescent="0.3">
      <c r="A269" s="19"/>
      <c r="B269" s="19"/>
      <c r="C269" s="19"/>
    </row>
    <row r="270" spans="1:3" x14ac:dyDescent="0.3">
      <c r="A270" s="19"/>
      <c r="B270" s="19"/>
      <c r="C270" s="19"/>
    </row>
    <row r="271" spans="1:3" x14ac:dyDescent="0.3">
      <c r="A271" s="19"/>
      <c r="B271" s="19"/>
      <c r="C271" s="19"/>
    </row>
    <row r="272" spans="1:3" x14ac:dyDescent="0.3">
      <c r="A272" s="19"/>
      <c r="B272" s="19"/>
      <c r="C272" s="19"/>
    </row>
    <row r="273" spans="1:3" x14ac:dyDescent="0.3">
      <c r="A273" s="19"/>
      <c r="B273" s="19"/>
      <c r="C273" s="19"/>
    </row>
    <row r="274" spans="1:3" x14ac:dyDescent="0.3">
      <c r="A274" s="19"/>
      <c r="B274" s="19"/>
      <c r="C274" s="19"/>
    </row>
    <row r="275" spans="1:3" x14ac:dyDescent="0.3">
      <c r="A275" s="19"/>
      <c r="B275" s="19"/>
      <c r="C275" s="19"/>
    </row>
    <row r="276" spans="1:3" x14ac:dyDescent="0.3">
      <c r="A276" s="19"/>
      <c r="B276" s="19"/>
      <c r="C276" s="19"/>
    </row>
    <row r="277" spans="1:3" x14ac:dyDescent="0.3">
      <c r="A277" s="19"/>
      <c r="B277" s="19"/>
      <c r="C277" s="19"/>
    </row>
    <row r="278" spans="1:3" x14ac:dyDescent="0.3">
      <c r="A278" s="19"/>
      <c r="B278" s="19"/>
      <c r="C278" s="19"/>
    </row>
    <row r="279" spans="1:3" x14ac:dyDescent="0.3">
      <c r="A279" s="19"/>
      <c r="B279" s="19"/>
      <c r="C279" s="19"/>
    </row>
    <row r="280" spans="1:3" x14ac:dyDescent="0.3">
      <c r="A280" s="19"/>
      <c r="B280" s="19"/>
      <c r="C280" s="19"/>
    </row>
    <row r="281" spans="1:3" x14ac:dyDescent="0.3">
      <c r="A281" s="19"/>
      <c r="B281" s="19"/>
      <c r="C281" s="19"/>
    </row>
    <row r="282" spans="1:3" x14ac:dyDescent="0.3">
      <c r="A282" s="19"/>
      <c r="B282" s="19"/>
      <c r="C282" s="19"/>
    </row>
    <row r="283" spans="1:3" x14ac:dyDescent="0.3">
      <c r="A283" s="19"/>
      <c r="B283" s="19"/>
      <c r="C283" s="19"/>
    </row>
    <row r="284" spans="1:3" x14ac:dyDescent="0.3">
      <c r="A284" s="19"/>
      <c r="B284" s="19"/>
      <c r="C284" s="19"/>
    </row>
    <row r="285" spans="1:3" x14ac:dyDescent="0.3">
      <c r="A285" s="19"/>
      <c r="B285" s="19"/>
      <c r="C285" s="19"/>
    </row>
    <row r="286" spans="1:3" x14ac:dyDescent="0.3">
      <c r="A286" s="19"/>
      <c r="B286" s="19"/>
      <c r="C286" s="19"/>
    </row>
    <row r="287" spans="1:3" x14ac:dyDescent="0.3">
      <c r="A287" s="19"/>
      <c r="B287" s="19"/>
      <c r="C287" s="19"/>
    </row>
    <row r="288" spans="1:3" x14ac:dyDescent="0.3">
      <c r="A288" s="19"/>
      <c r="B288" s="19"/>
      <c r="C288" s="19"/>
    </row>
    <row r="289" spans="1:3" x14ac:dyDescent="0.3">
      <c r="A289" s="19"/>
      <c r="B289" s="19"/>
      <c r="C289" s="19"/>
    </row>
    <row r="290" spans="1:3" x14ac:dyDescent="0.3">
      <c r="A290" s="19"/>
      <c r="B290" s="19"/>
      <c r="C290" s="19"/>
    </row>
    <row r="291" spans="1:3" x14ac:dyDescent="0.3">
      <c r="A291" s="19"/>
      <c r="B291" s="19"/>
      <c r="C291" s="19"/>
    </row>
    <row r="292" spans="1:3" x14ac:dyDescent="0.3">
      <c r="A292" s="19"/>
      <c r="B292" s="19"/>
      <c r="C292" s="19"/>
    </row>
    <row r="293" spans="1:3" x14ac:dyDescent="0.3">
      <c r="A293" s="19"/>
      <c r="B293" s="19"/>
      <c r="C293" s="19"/>
    </row>
    <row r="294" spans="1:3" x14ac:dyDescent="0.3">
      <c r="A294" s="19"/>
      <c r="B294" s="19"/>
      <c r="C294" s="19"/>
    </row>
    <row r="295" spans="1:3" x14ac:dyDescent="0.3">
      <c r="A295" s="19"/>
      <c r="B295" s="19"/>
      <c r="C295" s="19"/>
    </row>
    <row r="296" spans="1:3" x14ac:dyDescent="0.3">
      <c r="A296" s="19"/>
      <c r="B296" s="19"/>
      <c r="C296" s="19"/>
    </row>
    <row r="297" spans="1:3" x14ac:dyDescent="0.3">
      <c r="A297" s="19"/>
      <c r="B297" s="19"/>
      <c r="C297" s="19"/>
    </row>
    <row r="298" spans="1:3" x14ac:dyDescent="0.3">
      <c r="A298" s="19"/>
      <c r="B298" s="19"/>
      <c r="C298" s="19"/>
    </row>
    <row r="299" spans="1:3" x14ac:dyDescent="0.3">
      <c r="A299" s="19"/>
      <c r="B299" s="19"/>
      <c r="C299" s="19"/>
    </row>
    <row r="300" spans="1:3" x14ac:dyDescent="0.3">
      <c r="A300" s="19"/>
      <c r="B300" s="19"/>
      <c r="C300" s="19"/>
    </row>
    <row r="301" spans="1:3" x14ac:dyDescent="0.3">
      <c r="A301" s="19"/>
      <c r="B301" s="19"/>
      <c r="C301" s="19"/>
    </row>
    <row r="302" spans="1:3" x14ac:dyDescent="0.3">
      <c r="A302" s="19"/>
      <c r="B302" s="19"/>
      <c r="C302" s="19"/>
    </row>
    <row r="303" spans="1:3" x14ac:dyDescent="0.3">
      <c r="A303" s="19"/>
      <c r="B303" s="19"/>
      <c r="C303" s="19"/>
    </row>
    <row r="304" spans="1:3" x14ac:dyDescent="0.3">
      <c r="A304" s="19"/>
      <c r="B304" s="19"/>
      <c r="C304" s="19"/>
    </row>
    <row r="305" spans="1:3" x14ac:dyDescent="0.3">
      <c r="A305" s="19"/>
      <c r="B305" s="19"/>
      <c r="C305" s="19"/>
    </row>
    <row r="306" spans="1:3" x14ac:dyDescent="0.3">
      <c r="A306" s="19"/>
      <c r="B306" s="19"/>
      <c r="C306" s="19"/>
    </row>
    <row r="307" spans="1:3" x14ac:dyDescent="0.3">
      <c r="A307" s="19"/>
      <c r="B307" s="19"/>
      <c r="C307" s="19"/>
    </row>
    <row r="308" spans="1:3" x14ac:dyDescent="0.3">
      <c r="A308" s="19"/>
      <c r="B308" s="19"/>
      <c r="C308" s="19"/>
    </row>
    <row r="309" spans="1:3" x14ac:dyDescent="0.3">
      <c r="A309" s="19"/>
      <c r="B309" s="19"/>
      <c r="C309" s="19"/>
    </row>
    <row r="310" spans="1:3" x14ac:dyDescent="0.3">
      <c r="A310" s="19"/>
      <c r="B310" s="19"/>
      <c r="C310" s="19"/>
    </row>
    <row r="311" spans="1:3" x14ac:dyDescent="0.3">
      <c r="A311" s="19"/>
      <c r="B311" s="19"/>
      <c r="C311" s="19"/>
    </row>
    <row r="312" spans="1:3" x14ac:dyDescent="0.3">
      <c r="A312" s="19"/>
      <c r="B312" s="19"/>
      <c r="C312" s="19"/>
    </row>
    <row r="313" spans="1:3" x14ac:dyDescent="0.3">
      <c r="A313" s="19"/>
      <c r="B313" s="19"/>
      <c r="C313" s="19"/>
    </row>
    <row r="314" spans="1:3" x14ac:dyDescent="0.3">
      <c r="A314" s="19"/>
      <c r="B314" s="19"/>
      <c r="C314" s="19"/>
    </row>
    <row r="315" spans="1:3" x14ac:dyDescent="0.3">
      <c r="A315" s="19"/>
      <c r="B315" s="19"/>
      <c r="C315" s="19"/>
    </row>
    <row r="316" spans="1:3" x14ac:dyDescent="0.3">
      <c r="A316" s="19"/>
      <c r="B316" s="19"/>
      <c r="C316" s="19"/>
    </row>
    <row r="317" spans="1:3" x14ac:dyDescent="0.3">
      <c r="A317" s="19"/>
      <c r="B317" s="19"/>
      <c r="C317" s="19"/>
    </row>
    <row r="318" spans="1:3" x14ac:dyDescent="0.3">
      <c r="A318" s="19"/>
      <c r="B318" s="19"/>
      <c r="C318" s="19"/>
    </row>
    <row r="319" spans="1:3" x14ac:dyDescent="0.3">
      <c r="A319" s="19"/>
      <c r="B319" s="19"/>
      <c r="C319" s="19"/>
    </row>
    <row r="320" spans="1:3" x14ac:dyDescent="0.3">
      <c r="A320" s="19"/>
      <c r="B320" s="19"/>
      <c r="C320" s="19"/>
    </row>
    <row r="321" spans="1:3" x14ac:dyDescent="0.3">
      <c r="A321" s="19"/>
      <c r="B321" s="19"/>
      <c r="C321" s="19"/>
    </row>
    <row r="322" spans="1:3" x14ac:dyDescent="0.3">
      <c r="A322" s="19"/>
      <c r="B322" s="19"/>
      <c r="C322" s="19"/>
    </row>
    <row r="323" spans="1:3" x14ac:dyDescent="0.3">
      <c r="A323" s="19"/>
      <c r="B323" s="19"/>
      <c r="C323" s="19"/>
    </row>
    <row r="324" spans="1:3" x14ac:dyDescent="0.3">
      <c r="A324" s="19"/>
      <c r="B324" s="19"/>
      <c r="C324" s="19"/>
    </row>
    <row r="325" spans="1:3" x14ac:dyDescent="0.3">
      <c r="A325" s="19"/>
      <c r="B325" s="19"/>
      <c r="C325" s="19"/>
    </row>
    <row r="326" spans="1:3" x14ac:dyDescent="0.3">
      <c r="A326" s="19"/>
      <c r="B326" s="19"/>
      <c r="C326" s="19"/>
    </row>
    <row r="327" spans="1:3" x14ac:dyDescent="0.3">
      <c r="A327" s="19"/>
      <c r="B327" s="19"/>
      <c r="C327" s="19"/>
    </row>
    <row r="328" spans="1:3" x14ac:dyDescent="0.3">
      <c r="A328" s="19"/>
      <c r="B328" s="19"/>
      <c r="C328" s="19"/>
    </row>
    <row r="329" spans="1:3" x14ac:dyDescent="0.3">
      <c r="A329" s="19"/>
      <c r="B329" s="19"/>
      <c r="C329" s="19"/>
    </row>
    <row r="330" spans="1:3" x14ac:dyDescent="0.3">
      <c r="A330" s="19"/>
      <c r="B330" s="19"/>
      <c r="C330" s="19"/>
    </row>
    <row r="331" spans="1:3" x14ac:dyDescent="0.3">
      <c r="A331" s="19"/>
      <c r="B331" s="19"/>
      <c r="C331" s="19"/>
    </row>
    <row r="332" spans="1:3" x14ac:dyDescent="0.3">
      <c r="A332" s="19"/>
      <c r="B332" s="19"/>
      <c r="C332" s="19"/>
    </row>
    <row r="333" spans="1:3" x14ac:dyDescent="0.3">
      <c r="A333" s="19"/>
      <c r="B333" s="19"/>
      <c r="C333" s="19"/>
    </row>
    <row r="334" spans="1:3" x14ac:dyDescent="0.3">
      <c r="A334" s="19"/>
      <c r="B334" s="19"/>
      <c r="C334" s="19"/>
    </row>
    <row r="335" spans="1:3" x14ac:dyDescent="0.3">
      <c r="A335" s="19"/>
      <c r="B335" s="19"/>
      <c r="C335" s="19"/>
    </row>
    <row r="336" spans="1:3" x14ac:dyDescent="0.3">
      <c r="A336" s="19"/>
      <c r="B336" s="19"/>
      <c r="C336" s="19"/>
    </row>
    <row r="337" spans="1:3" x14ac:dyDescent="0.3">
      <c r="A337" s="19"/>
      <c r="B337" s="19"/>
      <c r="C337" s="19"/>
    </row>
    <row r="338" spans="1:3" x14ac:dyDescent="0.3">
      <c r="A338" s="19"/>
      <c r="B338" s="19"/>
      <c r="C338" s="19"/>
    </row>
    <row r="339" spans="1:3" x14ac:dyDescent="0.3">
      <c r="A339" s="19"/>
      <c r="B339" s="19"/>
      <c r="C339" s="19"/>
    </row>
    <row r="340" spans="1:3" x14ac:dyDescent="0.3">
      <c r="A340" s="19"/>
      <c r="B340" s="19"/>
      <c r="C340" s="19"/>
    </row>
    <row r="341" spans="1:3" x14ac:dyDescent="0.3">
      <c r="A341" s="19"/>
      <c r="B341" s="19"/>
      <c r="C341" s="19"/>
    </row>
    <row r="342" spans="1:3" x14ac:dyDescent="0.3">
      <c r="A342" s="19"/>
      <c r="B342" s="19"/>
      <c r="C342" s="19"/>
    </row>
    <row r="343" spans="1:3" x14ac:dyDescent="0.3">
      <c r="A343" s="19"/>
      <c r="B343" s="19"/>
      <c r="C343" s="19"/>
    </row>
    <row r="344" spans="1:3" x14ac:dyDescent="0.3">
      <c r="A344" s="19"/>
      <c r="B344" s="19"/>
      <c r="C344" s="19"/>
    </row>
    <row r="345" spans="1:3" x14ac:dyDescent="0.3">
      <c r="A345" s="19"/>
      <c r="B345" s="19"/>
      <c r="C345" s="19"/>
    </row>
    <row r="346" spans="1:3" x14ac:dyDescent="0.3">
      <c r="A346" s="19"/>
      <c r="B346" s="19"/>
      <c r="C346" s="19"/>
    </row>
    <row r="347" spans="1:3" x14ac:dyDescent="0.3">
      <c r="A347" s="19"/>
      <c r="B347" s="19"/>
      <c r="C347" s="19"/>
    </row>
    <row r="348" spans="1:3" x14ac:dyDescent="0.3">
      <c r="A348" s="19"/>
      <c r="B348" s="19"/>
      <c r="C348" s="19"/>
    </row>
    <row r="349" spans="1:3" x14ac:dyDescent="0.3">
      <c r="A349" s="19"/>
      <c r="B349" s="19"/>
      <c r="C349" s="19"/>
    </row>
    <row r="350" spans="1:3" x14ac:dyDescent="0.3">
      <c r="A350" s="19"/>
      <c r="B350" s="19"/>
      <c r="C350" s="19"/>
    </row>
    <row r="351" spans="1:3" x14ac:dyDescent="0.3">
      <c r="A351" s="19"/>
      <c r="B351" s="19"/>
      <c r="C351" s="19"/>
    </row>
    <row r="352" spans="1:3" x14ac:dyDescent="0.3">
      <c r="A352" s="19"/>
      <c r="B352" s="19"/>
      <c r="C352" s="19"/>
    </row>
    <row r="353" spans="1:3" x14ac:dyDescent="0.3">
      <c r="A353" s="19"/>
      <c r="B353" s="19"/>
      <c r="C353" s="19"/>
    </row>
    <row r="354" spans="1:3" x14ac:dyDescent="0.3">
      <c r="A354" s="19"/>
      <c r="B354" s="19"/>
      <c r="C354" s="19"/>
    </row>
    <row r="355" spans="1:3" x14ac:dyDescent="0.3">
      <c r="A355" s="19"/>
      <c r="B355" s="19"/>
      <c r="C355" s="19"/>
    </row>
    <row r="356" spans="1:3" x14ac:dyDescent="0.3">
      <c r="A356" s="19"/>
      <c r="B356" s="19"/>
      <c r="C356" s="19"/>
    </row>
    <row r="357" spans="1:3" x14ac:dyDescent="0.3">
      <c r="A357" s="19"/>
      <c r="B357" s="19"/>
      <c r="C357" s="19"/>
    </row>
    <row r="358" spans="1:3" x14ac:dyDescent="0.3">
      <c r="A358" s="19"/>
      <c r="B358" s="19"/>
      <c r="C358" s="19"/>
    </row>
    <row r="359" spans="1:3" x14ac:dyDescent="0.3">
      <c r="A359" s="19"/>
      <c r="B359" s="19"/>
      <c r="C359" s="19"/>
    </row>
    <row r="360" spans="1:3" x14ac:dyDescent="0.3">
      <c r="A360" s="19"/>
      <c r="B360" s="19"/>
      <c r="C360" s="19"/>
    </row>
    <row r="361" spans="1:3" x14ac:dyDescent="0.3">
      <c r="A361" s="19"/>
      <c r="B361" s="19"/>
      <c r="C361" s="19"/>
    </row>
    <row r="362" spans="1:3" x14ac:dyDescent="0.3">
      <c r="A362" s="19"/>
      <c r="B362" s="19"/>
      <c r="C362" s="19"/>
    </row>
    <row r="363" spans="1:3" x14ac:dyDescent="0.3">
      <c r="A363" s="19"/>
      <c r="B363" s="19"/>
      <c r="C363" s="19"/>
    </row>
    <row r="364" spans="1:3" x14ac:dyDescent="0.3">
      <c r="A364" s="19"/>
      <c r="B364" s="19"/>
      <c r="C364" s="19"/>
    </row>
    <row r="365" spans="1:3" x14ac:dyDescent="0.3">
      <c r="A365" s="19"/>
      <c r="B365" s="19"/>
      <c r="C365" s="19"/>
    </row>
    <row r="366" spans="1:3" x14ac:dyDescent="0.3">
      <c r="A366" s="19"/>
      <c r="B366" s="19"/>
      <c r="C366" s="19"/>
    </row>
    <row r="367" spans="1:3" x14ac:dyDescent="0.3">
      <c r="A367" s="19"/>
      <c r="B367" s="19"/>
      <c r="C367" s="19"/>
    </row>
    <row r="368" spans="1:3" x14ac:dyDescent="0.3">
      <c r="A368" s="19"/>
      <c r="B368" s="19"/>
      <c r="C368" s="19"/>
    </row>
    <row r="369" spans="1:3" x14ac:dyDescent="0.3">
      <c r="A369" s="19"/>
      <c r="B369" s="19"/>
      <c r="C369" s="19"/>
    </row>
    <row r="370" spans="1:3" x14ac:dyDescent="0.3">
      <c r="A370" s="19"/>
      <c r="B370" s="19"/>
      <c r="C370" s="19"/>
    </row>
    <row r="371" spans="1:3" x14ac:dyDescent="0.3">
      <c r="A371" s="19"/>
      <c r="B371" s="19"/>
      <c r="C371" s="19"/>
    </row>
    <row r="372" spans="1:3" x14ac:dyDescent="0.3">
      <c r="A372" s="19"/>
      <c r="B372" s="19"/>
      <c r="C372" s="19"/>
    </row>
    <row r="373" spans="1:3" x14ac:dyDescent="0.3">
      <c r="A373" s="19"/>
      <c r="B373" s="19"/>
      <c r="C373" s="19"/>
    </row>
    <row r="374" spans="1:3" x14ac:dyDescent="0.3">
      <c r="A374" s="19"/>
      <c r="B374" s="19"/>
      <c r="C374" s="19"/>
    </row>
    <row r="375" spans="1:3" x14ac:dyDescent="0.3">
      <c r="A375" s="19"/>
      <c r="B375" s="19"/>
      <c r="C375" s="19"/>
    </row>
    <row r="376" spans="1:3" x14ac:dyDescent="0.3">
      <c r="A376" s="19"/>
      <c r="B376" s="19"/>
      <c r="C376" s="19"/>
    </row>
    <row r="377" spans="1:3" x14ac:dyDescent="0.3">
      <c r="A377" s="19"/>
      <c r="B377" s="19"/>
      <c r="C377" s="19"/>
    </row>
    <row r="378" spans="1:3" x14ac:dyDescent="0.3">
      <c r="A378" s="19"/>
      <c r="B378" s="19"/>
      <c r="C378" s="19"/>
    </row>
    <row r="379" spans="1:3" x14ac:dyDescent="0.3">
      <c r="A379" s="19"/>
      <c r="B379" s="19"/>
      <c r="C379" s="19"/>
    </row>
    <row r="380" spans="1:3" x14ac:dyDescent="0.3">
      <c r="A380" s="19"/>
      <c r="B380" s="19"/>
      <c r="C380" s="19"/>
    </row>
    <row r="381" spans="1:3" x14ac:dyDescent="0.3">
      <c r="A381" s="19"/>
      <c r="B381" s="19"/>
      <c r="C381" s="19"/>
    </row>
    <row r="382" spans="1:3" x14ac:dyDescent="0.3">
      <c r="A382" s="19"/>
      <c r="B382" s="19"/>
      <c r="C382" s="19"/>
    </row>
    <row r="383" spans="1:3" x14ac:dyDescent="0.3">
      <c r="A383" s="19"/>
      <c r="B383" s="19"/>
      <c r="C383" s="19"/>
    </row>
    <row r="384" spans="1:3" x14ac:dyDescent="0.3">
      <c r="A384" s="19"/>
      <c r="B384" s="19"/>
      <c r="C384" s="19"/>
    </row>
    <row r="385" spans="1:3" x14ac:dyDescent="0.3">
      <c r="A385" s="19"/>
      <c r="B385" s="19"/>
      <c r="C385" s="19"/>
    </row>
    <row r="386" spans="1:3" x14ac:dyDescent="0.3">
      <c r="A386" s="19"/>
      <c r="B386" s="19"/>
      <c r="C386" s="19"/>
    </row>
    <row r="387" spans="1:3" x14ac:dyDescent="0.3">
      <c r="A387" s="19"/>
      <c r="B387" s="19"/>
      <c r="C387" s="19"/>
    </row>
    <row r="388" spans="1:3" x14ac:dyDescent="0.3">
      <c r="A388" s="19"/>
      <c r="B388" s="19"/>
      <c r="C388" s="19"/>
    </row>
    <row r="389" spans="1:3" x14ac:dyDescent="0.3">
      <c r="A389" s="19"/>
      <c r="B389" s="19"/>
      <c r="C389" s="19"/>
    </row>
    <row r="390" spans="1:3" x14ac:dyDescent="0.3">
      <c r="A390" s="19"/>
      <c r="B390" s="19"/>
      <c r="C390" s="19"/>
    </row>
    <row r="391" spans="1:3" x14ac:dyDescent="0.3">
      <c r="A391" s="19"/>
      <c r="B391" s="19"/>
      <c r="C391" s="19"/>
    </row>
    <row r="392" spans="1:3" x14ac:dyDescent="0.3">
      <c r="A392" s="19"/>
      <c r="B392" s="19"/>
      <c r="C392" s="19"/>
    </row>
    <row r="393" spans="1:3" x14ac:dyDescent="0.3">
      <c r="A393" s="19"/>
      <c r="B393" s="19"/>
      <c r="C393" s="19"/>
    </row>
    <row r="394" spans="1:3" x14ac:dyDescent="0.3">
      <c r="A394" s="19"/>
      <c r="B394" s="19"/>
      <c r="C394" s="19"/>
    </row>
    <row r="395" spans="1:3" x14ac:dyDescent="0.3">
      <c r="A395" s="19"/>
      <c r="B395" s="19"/>
      <c r="C395" s="19"/>
    </row>
    <row r="396" spans="1:3" x14ac:dyDescent="0.3">
      <c r="A396" s="19"/>
      <c r="B396" s="19"/>
      <c r="C396" s="19"/>
    </row>
    <row r="397" spans="1:3" x14ac:dyDescent="0.3">
      <c r="A397" s="19"/>
      <c r="B397" s="19"/>
      <c r="C397" s="19"/>
    </row>
    <row r="398" spans="1:3" x14ac:dyDescent="0.3">
      <c r="A398" s="19"/>
      <c r="B398" s="19"/>
      <c r="C398" s="19"/>
    </row>
    <row r="399" spans="1:3" x14ac:dyDescent="0.3">
      <c r="A399" s="19"/>
      <c r="B399" s="19"/>
      <c r="C399" s="19"/>
    </row>
    <row r="400" spans="1:3" x14ac:dyDescent="0.3">
      <c r="A400" s="19"/>
      <c r="B400" s="19"/>
      <c r="C400" s="19"/>
    </row>
    <row r="401" spans="1:3" x14ac:dyDescent="0.3">
      <c r="A401" s="19"/>
      <c r="B401" s="19"/>
      <c r="C401" s="19"/>
    </row>
    <row r="402" spans="1:3" x14ac:dyDescent="0.3">
      <c r="A402" s="19"/>
      <c r="B402" s="19"/>
      <c r="C402" s="19"/>
    </row>
    <row r="403" spans="1:3" x14ac:dyDescent="0.3">
      <c r="A403" s="19"/>
      <c r="B403" s="19"/>
      <c r="C403" s="19"/>
    </row>
    <row r="404" spans="1:3" x14ac:dyDescent="0.3">
      <c r="A404" s="19"/>
      <c r="B404" s="19"/>
      <c r="C404" s="19"/>
    </row>
    <row r="405" spans="1:3" x14ac:dyDescent="0.3">
      <c r="A405" s="19"/>
      <c r="B405" s="19"/>
      <c r="C405" s="19"/>
    </row>
    <row r="406" spans="1:3" x14ac:dyDescent="0.3">
      <c r="A406" s="19"/>
      <c r="B406" s="19"/>
      <c r="C406" s="19"/>
    </row>
    <row r="407" spans="1:3" x14ac:dyDescent="0.3">
      <c r="A407" s="19"/>
      <c r="B407" s="19"/>
      <c r="C407" s="19"/>
    </row>
    <row r="408" spans="1:3" x14ac:dyDescent="0.3">
      <c r="A408" s="19"/>
      <c r="B408" s="19"/>
      <c r="C408" s="19"/>
    </row>
    <row r="409" spans="1:3" x14ac:dyDescent="0.3">
      <c r="A409" s="19"/>
      <c r="B409" s="19"/>
      <c r="C409" s="19"/>
    </row>
    <row r="410" spans="1:3" x14ac:dyDescent="0.3">
      <c r="A410" s="19"/>
      <c r="B410" s="19"/>
      <c r="C410" s="19"/>
    </row>
    <row r="411" spans="1:3" x14ac:dyDescent="0.3">
      <c r="A411" s="19"/>
      <c r="B411" s="19"/>
      <c r="C411" s="19"/>
    </row>
    <row r="412" spans="1:3" x14ac:dyDescent="0.3">
      <c r="A412" s="19"/>
      <c r="B412" s="19"/>
      <c r="C412" s="19"/>
    </row>
    <row r="413" spans="1:3" x14ac:dyDescent="0.3">
      <c r="A413" s="19"/>
      <c r="B413" s="19"/>
      <c r="C413" s="19"/>
    </row>
    <row r="414" spans="1:3" x14ac:dyDescent="0.3">
      <c r="A414" s="19"/>
      <c r="B414" s="19"/>
      <c r="C414" s="19"/>
    </row>
    <row r="415" spans="1:3" x14ac:dyDescent="0.3">
      <c r="A415" s="19"/>
      <c r="B415" s="19"/>
      <c r="C415" s="19"/>
    </row>
    <row r="416" spans="1:3" x14ac:dyDescent="0.3">
      <c r="A416" s="19"/>
      <c r="B416" s="19"/>
      <c r="C416" s="19"/>
    </row>
    <row r="417" spans="1:3" x14ac:dyDescent="0.3">
      <c r="A417" s="19"/>
      <c r="B417" s="19"/>
      <c r="C417" s="19"/>
    </row>
    <row r="418" spans="1:3" x14ac:dyDescent="0.3">
      <c r="A418" s="19"/>
      <c r="B418" s="19"/>
      <c r="C418" s="19"/>
    </row>
    <row r="419" spans="1:3" x14ac:dyDescent="0.3">
      <c r="A419" s="19"/>
      <c r="B419" s="19"/>
      <c r="C419" s="19"/>
    </row>
    <row r="420" spans="1:3" x14ac:dyDescent="0.3">
      <c r="A420" s="19"/>
      <c r="B420" s="19"/>
      <c r="C420" s="19"/>
    </row>
    <row r="421" spans="1:3" x14ac:dyDescent="0.3">
      <c r="A421" s="19"/>
      <c r="B421" s="19"/>
      <c r="C421" s="19"/>
    </row>
    <row r="422" spans="1:3" x14ac:dyDescent="0.3">
      <c r="A422" s="19"/>
      <c r="B422" s="19"/>
      <c r="C422" s="19"/>
    </row>
    <row r="423" spans="1:3" x14ac:dyDescent="0.3">
      <c r="A423" s="19"/>
      <c r="B423" s="19"/>
      <c r="C423" s="19"/>
    </row>
    <row r="424" spans="1:3" x14ac:dyDescent="0.3">
      <c r="A424" s="19"/>
      <c r="B424" s="19"/>
      <c r="C424" s="19"/>
    </row>
    <row r="425" spans="1:3" x14ac:dyDescent="0.3">
      <c r="A425" s="19"/>
      <c r="B425" s="19"/>
      <c r="C425" s="19"/>
    </row>
    <row r="426" spans="1:3" x14ac:dyDescent="0.3">
      <c r="A426" s="19"/>
      <c r="B426" s="19"/>
      <c r="C426" s="19"/>
    </row>
    <row r="427" spans="1:3" x14ac:dyDescent="0.3">
      <c r="A427" s="19"/>
      <c r="B427" s="19"/>
      <c r="C427" s="19"/>
    </row>
    <row r="428" spans="1:3" x14ac:dyDescent="0.3">
      <c r="A428" s="19"/>
      <c r="B428" s="19"/>
      <c r="C428" s="19"/>
    </row>
    <row r="429" spans="1:3" x14ac:dyDescent="0.3">
      <c r="A429" s="19"/>
      <c r="B429" s="19"/>
      <c r="C429" s="19"/>
    </row>
    <row r="430" spans="1:3" x14ac:dyDescent="0.3">
      <c r="A430" s="19"/>
      <c r="B430" s="19"/>
      <c r="C430" s="19"/>
    </row>
    <row r="431" spans="1:3" x14ac:dyDescent="0.3">
      <c r="A431" s="19"/>
      <c r="B431" s="19"/>
      <c r="C431" s="19"/>
    </row>
    <row r="432" spans="1:3" x14ac:dyDescent="0.3">
      <c r="A432" s="19"/>
      <c r="B432" s="19"/>
      <c r="C432" s="19"/>
    </row>
    <row r="433" spans="1:3" x14ac:dyDescent="0.3">
      <c r="A433" s="19"/>
      <c r="B433" s="19"/>
      <c r="C433" s="19"/>
    </row>
    <row r="434" spans="1:3" x14ac:dyDescent="0.3">
      <c r="A434" s="19"/>
      <c r="B434" s="19"/>
      <c r="C434" s="19"/>
    </row>
    <row r="435" spans="1:3" x14ac:dyDescent="0.3">
      <c r="A435" s="19"/>
      <c r="B435" s="19"/>
      <c r="C435" s="19"/>
    </row>
    <row r="436" spans="1:3" x14ac:dyDescent="0.3">
      <c r="A436" s="19"/>
      <c r="B436" s="19"/>
      <c r="C436" s="19"/>
    </row>
    <row r="437" spans="1:3" x14ac:dyDescent="0.3">
      <c r="A437" s="19"/>
      <c r="B437" s="19"/>
      <c r="C437" s="19"/>
    </row>
    <row r="438" spans="1:3" x14ac:dyDescent="0.3">
      <c r="A438" s="19"/>
      <c r="B438" s="19"/>
      <c r="C438" s="19"/>
    </row>
    <row r="439" spans="1:3" x14ac:dyDescent="0.3">
      <c r="A439" s="19"/>
      <c r="B439" s="19"/>
      <c r="C439" s="19"/>
    </row>
    <row r="440" spans="1:3" x14ac:dyDescent="0.3">
      <c r="A440" s="19"/>
      <c r="B440" s="19"/>
      <c r="C440" s="19"/>
    </row>
    <row r="441" spans="1:3" x14ac:dyDescent="0.3">
      <c r="A441" s="19"/>
      <c r="B441" s="19"/>
      <c r="C441" s="19"/>
    </row>
    <row r="442" spans="1:3" x14ac:dyDescent="0.3">
      <c r="A442" s="19"/>
      <c r="B442" s="19"/>
      <c r="C442" s="19"/>
    </row>
    <row r="443" spans="1:3" x14ac:dyDescent="0.3">
      <c r="A443" s="19"/>
      <c r="B443" s="19"/>
      <c r="C443" s="19"/>
    </row>
    <row r="444" spans="1:3" x14ac:dyDescent="0.3">
      <c r="A444" s="19"/>
      <c r="B444" s="19"/>
      <c r="C444" s="19"/>
    </row>
    <row r="445" spans="1:3" x14ac:dyDescent="0.3">
      <c r="A445" s="19"/>
      <c r="B445" s="19"/>
      <c r="C445" s="19"/>
    </row>
    <row r="446" spans="1:3" x14ac:dyDescent="0.3">
      <c r="A446" s="19"/>
      <c r="B446" s="19"/>
      <c r="C446" s="19"/>
    </row>
    <row r="447" spans="1:3" x14ac:dyDescent="0.3">
      <c r="A447" s="19"/>
      <c r="B447" s="19"/>
      <c r="C447" s="19"/>
    </row>
    <row r="448" spans="1:3" x14ac:dyDescent="0.3">
      <c r="A448" s="19"/>
      <c r="B448" s="19"/>
      <c r="C448" s="19"/>
    </row>
    <row r="449" spans="1:3" x14ac:dyDescent="0.3">
      <c r="A449" s="19"/>
      <c r="B449" s="19"/>
      <c r="C449" s="19"/>
    </row>
    <row r="450" spans="1:3" x14ac:dyDescent="0.3">
      <c r="A450" s="19"/>
      <c r="B450" s="19"/>
      <c r="C450" s="19"/>
    </row>
    <row r="451" spans="1:3" x14ac:dyDescent="0.3">
      <c r="A451" s="19"/>
      <c r="B451" s="19"/>
      <c r="C451" s="19"/>
    </row>
    <row r="452" spans="1:3" x14ac:dyDescent="0.3">
      <c r="A452" s="19"/>
      <c r="B452" s="19"/>
      <c r="C452" s="19"/>
    </row>
    <row r="453" spans="1:3" x14ac:dyDescent="0.3">
      <c r="A453" s="19"/>
      <c r="B453" s="19"/>
      <c r="C453" s="19"/>
    </row>
    <row r="454" spans="1:3" x14ac:dyDescent="0.3">
      <c r="A454" s="19"/>
      <c r="B454" s="19"/>
      <c r="C454" s="19"/>
    </row>
    <row r="455" spans="1:3" x14ac:dyDescent="0.3">
      <c r="A455" s="19"/>
      <c r="B455" s="19"/>
      <c r="C455" s="19"/>
    </row>
    <row r="456" spans="1:3" x14ac:dyDescent="0.3">
      <c r="A456" s="19"/>
      <c r="B456" s="19"/>
      <c r="C456" s="19"/>
    </row>
    <row r="457" spans="1:3" x14ac:dyDescent="0.3">
      <c r="A457" s="19"/>
      <c r="B457" s="19"/>
      <c r="C457" s="19"/>
    </row>
    <row r="458" spans="1:3" x14ac:dyDescent="0.3">
      <c r="A458" s="19"/>
      <c r="B458" s="19"/>
      <c r="C458" s="19"/>
    </row>
    <row r="459" spans="1:3" x14ac:dyDescent="0.3">
      <c r="A459" s="19"/>
      <c r="B459" s="19"/>
      <c r="C459" s="19"/>
    </row>
    <row r="460" spans="1:3" x14ac:dyDescent="0.3">
      <c r="A460" s="19"/>
      <c r="B460" s="19"/>
      <c r="C460" s="19"/>
    </row>
    <row r="461" spans="1:3" x14ac:dyDescent="0.3">
      <c r="A461" s="19"/>
      <c r="B461" s="19"/>
      <c r="C461" s="19"/>
    </row>
    <row r="462" spans="1:3" x14ac:dyDescent="0.3">
      <c r="A462" s="19"/>
      <c r="B462" s="19"/>
      <c r="C462" s="19"/>
    </row>
    <row r="463" spans="1:3" x14ac:dyDescent="0.3">
      <c r="A463" s="19"/>
      <c r="B463" s="19"/>
      <c r="C463" s="19"/>
    </row>
    <row r="464" spans="1:3" x14ac:dyDescent="0.3">
      <c r="A464" s="19"/>
      <c r="B464" s="19"/>
      <c r="C464" s="19"/>
    </row>
    <row r="465" spans="1:3" x14ac:dyDescent="0.3">
      <c r="A465" s="19"/>
      <c r="B465" s="19"/>
      <c r="C465" s="19"/>
    </row>
    <row r="466" spans="1:3" x14ac:dyDescent="0.3">
      <c r="A466" s="19"/>
      <c r="B466" s="19"/>
      <c r="C466" s="19"/>
    </row>
    <row r="467" spans="1:3" x14ac:dyDescent="0.3">
      <c r="A467" s="19"/>
      <c r="B467" s="19"/>
      <c r="C467" s="19"/>
    </row>
    <row r="468" spans="1:3" x14ac:dyDescent="0.3">
      <c r="A468" s="19"/>
      <c r="B468" s="19"/>
      <c r="C468" s="19"/>
    </row>
    <row r="469" spans="1:3" x14ac:dyDescent="0.3">
      <c r="A469" s="19"/>
      <c r="B469" s="19"/>
      <c r="C469" s="19"/>
    </row>
    <row r="470" spans="1:3" x14ac:dyDescent="0.3">
      <c r="A470" s="19"/>
      <c r="B470" s="19"/>
      <c r="C470" s="19"/>
    </row>
    <row r="471" spans="1:3" x14ac:dyDescent="0.3">
      <c r="A471" s="19"/>
      <c r="B471" s="19"/>
      <c r="C471" s="19"/>
    </row>
    <row r="472" spans="1:3" x14ac:dyDescent="0.3">
      <c r="A472" s="19"/>
      <c r="B472" s="19"/>
      <c r="C472" s="19"/>
    </row>
    <row r="473" spans="1:3" x14ac:dyDescent="0.3">
      <c r="A473" s="19"/>
      <c r="B473" s="19"/>
      <c r="C473" s="19"/>
    </row>
    <row r="474" spans="1:3" x14ac:dyDescent="0.3">
      <c r="A474" s="19"/>
      <c r="B474" s="19"/>
      <c r="C474" s="19"/>
    </row>
    <row r="475" spans="1:3" x14ac:dyDescent="0.3">
      <c r="A475" s="19"/>
      <c r="B475" s="19"/>
      <c r="C475" s="19"/>
    </row>
    <row r="476" spans="1:3" x14ac:dyDescent="0.3">
      <c r="A476" s="19"/>
      <c r="B476" s="19"/>
      <c r="C476" s="19"/>
    </row>
    <row r="477" spans="1:3" x14ac:dyDescent="0.3">
      <c r="A477" s="19"/>
      <c r="B477" s="19"/>
      <c r="C477" s="19"/>
    </row>
    <row r="478" spans="1:3" x14ac:dyDescent="0.3">
      <c r="A478" s="19"/>
      <c r="B478" s="19"/>
      <c r="C478" s="19"/>
    </row>
    <row r="479" spans="1:3" x14ac:dyDescent="0.3">
      <c r="A479" s="19"/>
      <c r="B479" s="19"/>
      <c r="C479" s="19"/>
    </row>
    <row r="480" spans="1:3" x14ac:dyDescent="0.3">
      <c r="A480" s="19"/>
      <c r="B480" s="19"/>
      <c r="C480" s="19"/>
    </row>
    <row r="481" spans="1:3" x14ac:dyDescent="0.3">
      <c r="A481" s="19"/>
      <c r="B481" s="19"/>
      <c r="C481" s="19"/>
    </row>
    <row r="482" spans="1:3" x14ac:dyDescent="0.3">
      <c r="A482" s="19"/>
      <c r="B482" s="19"/>
      <c r="C482" s="19"/>
    </row>
    <row r="483" spans="1:3" x14ac:dyDescent="0.3">
      <c r="A483" s="19"/>
      <c r="B483" s="19"/>
      <c r="C483" s="19"/>
    </row>
    <row r="484" spans="1:3" x14ac:dyDescent="0.3">
      <c r="A484" s="19"/>
      <c r="B484" s="19"/>
      <c r="C484" s="19"/>
    </row>
    <row r="485" spans="1:3" x14ac:dyDescent="0.3">
      <c r="A485" s="19"/>
      <c r="B485" s="19"/>
      <c r="C485" s="19"/>
    </row>
    <row r="486" spans="1:3" x14ac:dyDescent="0.3">
      <c r="A486" s="19"/>
      <c r="B486" s="19"/>
      <c r="C486" s="19"/>
    </row>
    <row r="487" spans="1:3" x14ac:dyDescent="0.3">
      <c r="A487" s="19"/>
      <c r="B487" s="19"/>
      <c r="C487" s="19"/>
    </row>
    <row r="488" spans="1:3" x14ac:dyDescent="0.3">
      <c r="A488" s="19"/>
      <c r="B488" s="19"/>
      <c r="C488" s="19"/>
    </row>
    <row r="489" spans="1:3" x14ac:dyDescent="0.3">
      <c r="A489" s="19"/>
      <c r="B489" s="19"/>
      <c r="C489" s="19"/>
    </row>
    <row r="490" spans="1:3" x14ac:dyDescent="0.3">
      <c r="A490" s="19"/>
      <c r="B490" s="19"/>
      <c r="C490" s="19"/>
    </row>
    <row r="491" spans="1:3" x14ac:dyDescent="0.3">
      <c r="A491" s="19"/>
      <c r="B491" s="19"/>
      <c r="C491" s="19"/>
    </row>
    <row r="492" spans="1:3" x14ac:dyDescent="0.3">
      <c r="A492" s="19"/>
      <c r="B492" s="19"/>
      <c r="C492" s="19"/>
    </row>
    <row r="493" spans="1:3" x14ac:dyDescent="0.3">
      <c r="A493" s="19"/>
      <c r="B493" s="19"/>
      <c r="C493" s="19"/>
    </row>
    <row r="494" spans="1:3" x14ac:dyDescent="0.3">
      <c r="A494" s="19"/>
      <c r="B494" s="19"/>
      <c r="C494" s="19"/>
    </row>
    <row r="495" spans="1:3" x14ac:dyDescent="0.3">
      <c r="A495" s="19"/>
      <c r="B495" s="19"/>
      <c r="C495" s="19"/>
    </row>
    <row r="496" spans="1:3" x14ac:dyDescent="0.3">
      <c r="A496" s="19"/>
      <c r="B496" s="19"/>
      <c r="C496" s="19"/>
    </row>
    <row r="497" spans="1:3" x14ac:dyDescent="0.3">
      <c r="A497" s="19"/>
      <c r="B497" s="19"/>
      <c r="C497" s="19"/>
    </row>
    <row r="498" spans="1:3" x14ac:dyDescent="0.3">
      <c r="A498" s="19"/>
      <c r="B498" s="19"/>
      <c r="C498" s="19"/>
    </row>
    <row r="499" spans="1:3" x14ac:dyDescent="0.3">
      <c r="A499" s="19"/>
      <c r="B499" s="19"/>
      <c r="C499" s="19"/>
    </row>
    <row r="500" spans="1:3" x14ac:dyDescent="0.3">
      <c r="A500" s="19"/>
      <c r="B500" s="19"/>
      <c r="C500" s="19"/>
    </row>
    <row r="501" spans="1:3" x14ac:dyDescent="0.3">
      <c r="A501" s="19"/>
      <c r="B501" s="19"/>
      <c r="C501" s="19"/>
    </row>
    <row r="502" spans="1:3" x14ac:dyDescent="0.3">
      <c r="A502" s="19"/>
      <c r="B502" s="19"/>
      <c r="C502" s="19"/>
    </row>
    <row r="503" spans="1:3" x14ac:dyDescent="0.3">
      <c r="A503" s="19"/>
      <c r="B503" s="19"/>
      <c r="C503" s="19"/>
    </row>
    <row r="504" spans="1:3" x14ac:dyDescent="0.3">
      <c r="A504" s="19"/>
      <c r="B504" s="19"/>
      <c r="C504" s="19"/>
    </row>
    <row r="505" spans="1:3" x14ac:dyDescent="0.3">
      <c r="A505" s="19"/>
      <c r="B505" s="19"/>
      <c r="C505" s="19"/>
    </row>
    <row r="506" spans="1:3" x14ac:dyDescent="0.3">
      <c r="A506" s="19"/>
      <c r="B506" s="19"/>
      <c r="C506" s="19"/>
    </row>
    <row r="507" spans="1:3" x14ac:dyDescent="0.3">
      <c r="A507" s="19"/>
      <c r="B507" s="19"/>
      <c r="C507" s="19"/>
    </row>
    <row r="508" spans="1:3" x14ac:dyDescent="0.3">
      <c r="A508" s="19"/>
      <c r="B508" s="19"/>
      <c r="C508" s="19"/>
    </row>
    <row r="509" spans="1:3" x14ac:dyDescent="0.3">
      <c r="A509" s="19"/>
      <c r="B509" s="19"/>
      <c r="C509" s="19"/>
    </row>
    <row r="510" spans="1:3" x14ac:dyDescent="0.3">
      <c r="A510" s="19"/>
      <c r="B510" s="19"/>
      <c r="C510" s="19"/>
    </row>
    <row r="511" spans="1:3" x14ac:dyDescent="0.3">
      <c r="A511" s="19"/>
      <c r="B511" s="19"/>
      <c r="C511" s="19"/>
    </row>
    <row r="512" spans="1:3" x14ac:dyDescent="0.3">
      <c r="A512" s="19"/>
      <c r="B512" s="19"/>
      <c r="C512" s="19"/>
    </row>
    <row r="513" spans="1:3" x14ac:dyDescent="0.3">
      <c r="A513" s="19"/>
      <c r="B513" s="19"/>
      <c r="C513" s="19"/>
    </row>
    <row r="514" spans="1:3" x14ac:dyDescent="0.3">
      <c r="A514" s="19"/>
      <c r="B514" s="19"/>
      <c r="C514" s="19"/>
    </row>
    <row r="515" spans="1:3" x14ac:dyDescent="0.3">
      <c r="A515" s="19"/>
      <c r="B515" s="19"/>
      <c r="C515" s="19"/>
    </row>
    <row r="516" spans="1:3" x14ac:dyDescent="0.3">
      <c r="A516" s="19"/>
      <c r="B516" s="19"/>
      <c r="C516" s="19"/>
    </row>
    <row r="517" spans="1:3" x14ac:dyDescent="0.3">
      <c r="A517" s="19"/>
      <c r="B517" s="19"/>
      <c r="C517" s="19"/>
    </row>
    <row r="518" spans="1:3" x14ac:dyDescent="0.3">
      <c r="A518" s="19"/>
      <c r="B518" s="19"/>
      <c r="C518" s="19"/>
    </row>
    <row r="519" spans="1:3" x14ac:dyDescent="0.3">
      <c r="A519" s="19"/>
      <c r="B519" s="19"/>
      <c r="C519" s="19"/>
    </row>
    <row r="520" spans="1:3" x14ac:dyDescent="0.3">
      <c r="A520" s="19"/>
      <c r="B520" s="19"/>
      <c r="C520" s="19"/>
    </row>
    <row r="521" spans="1:3" x14ac:dyDescent="0.3">
      <c r="A521" s="19"/>
      <c r="B521" s="19"/>
      <c r="C521" s="19"/>
    </row>
    <row r="522" spans="1:3" x14ac:dyDescent="0.3">
      <c r="A522" s="19"/>
      <c r="B522" s="19"/>
      <c r="C522" s="19"/>
    </row>
    <row r="523" spans="1:3" x14ac:dyDescent="0.3">
      <c r="A523" s="19"/>
      <c r="B523" s="19"/>
      <c r="C523" s="19"/>
    </row>
    <row r="524" spans="1:3" x14ac:dyDescent="0.3">
      <c r="A524" s="19"/>
      <c r="B524" s="19"/>
      <c r="C524" s="19"/>
    </row>
    <row r="525" spans="1:3" x14ac:dyDescent="0.3">
      <c r="A525" s="19"/>
      <c r="B525" s="19"/>
      <c r="C525" s="19"/>
    </row>
    <row r="526" spans="1:3" x14ac:dyDescent="0.3">
      <c r="A526" s="19"/>
      <c r="B526" s="19"/>
      <c r="C526" s="19"/>
    </row>
    <row r="527" spans="1:3" x14ac:dyDescent="0.3">
      <c r="A527" s="19"/>
      <c r="B527" s="19"/>
      <c r="C527" s="19"/>
    </row>
    <row r="528" spans="1:3" x14ac:dyDescent="0.3">
      <c r="A528" s="19"/>
      <c r="B528" s="19"/>
      <c r="C528" s="19"/>
    </row>
    <row r="529" spans="1:3" x14ac:dyDescent="0.3">
      <c r="A529" s="19"/>
      <c r="B529" s="19"/>
      <c r="C529" s="19"/>
    </row>
    <row r="530" spans="1:3" x14ac:dyDescent="0.3">
      <c r="A530" s="19"/>
      <c r="B530" s="19"/>
      <c r="C530" s="19"/>
    </row>
    <row r="531" spans="1:3" x14ac:dyDescent="0.3">
      <c r="A531" s="19"/>
      <c r="B531" s="19"/>
      <c r="C531" s="19"/>
    </row>
    <row r="532" spans="1:3" x14ac:dyDescent="0.3">
      <c r="A532" s="19"/>
      <c r="B532" s="19"/>
      <c r="C532" s="19"/>
    </row>
    <row r="533" spans="1:3" x14ac:dyDescent="0.3">
      <c r="A533" s="19"/>
      <c r="B533" s="19"/>
      <c r="C533" s="19"/>
    </row>
    <row r="534" spans="1:3" x14ac:dyDescent="0.3">
      <c r="A534" s="19"/>
      <c r="B534" s="19"/>
      <c r="C534" s="19"/>
    </row>
    <row r="535" spans="1:3" x14ac:dyDescent="0.3">
      <c r="A535" s="19"/>
      <c r="B535" s="19"/>
      <c r="C535" s="19"/>
    </row>
    <row r="536" spans="1:3" x14ac:dyDescent="0.3">
      <c r="A536" s="19"/>
      <c r="B536" s="19"/>
      <c r="C536" s="19"/>
    </row>
    <row r="537" spans="1:3" x14ac:dyDescent="0.3">
      <c r="A537" s="19"/>
      <c r="B537" s="19"/>
      <c r="C537" s="19"/>
    </row>
    <row r="538" spans="1:3" x14ac:dyDescent="0.3">
      <c r="A538" s="19"/>
      <c r="B538" s="19"/>
      <c r="C538" s="19"/>
    </row>
    <row r="539" spans="1:3" x14ac:dyDescent="0.3">
      <c r="A539" s="19"/>
      <c r="B539" s="19"/>
      <c r="C539" s="19"/>
    </row>
    <row r="540" spans="1:3" x14ac:dyDescent="0.3">
      <c r="A540" s="19"/>
      <c r="B540" s="19"/>
      <c r="C540" s="19"/>
    </row>
    <row r="541" spans="1:3" x14ac:dyDescent="0.3">
      <c r="A541" s="19"/>
      <c r="B541" s="19"/>
      <c r="C541" s="19"/>
    </row>
    <row r="542" spans="1:3" x14ac:dyDescent="0.3">
      <c r="A542" s="19"/>
      <c r="B542" s="19"/>
      <c r="C542" s="19"/>
    </row>
    <row r="543" spans="1:3" x14ac:dyDescent="0.3">
      <c r="A543" s="19"/>
      <c r="B543" s="19"/>
      <c r="C543" s="19"/>
    </row>
    <row r="544" spans="1:3" x14ac:dyDescent="0.3">
      <c r="A544" s="19"/>
      <c r="B544" s="19"/>
      <c r="C544" s="19"/>
    </row>
    <row r="545" spans="1:3" x14ac:dyDescent="0.3">
      <c r="A545" s="19"/>
      <c r="B545" s="19"/>
      <c r="C545" s="19"/>
    </row>
    <row r="546" spans="1:3" x14ac:dyDescent="0.3">
      <c r="A546" s="19"/>
      <c r="B546" s="19"/>
      <c r="C546" s="19"/>
    </row>
    <row r="547" spans="1:3" x14ac:dyDescent="0.3">
      <c r="A547" s="19"/>
      <c r="B547" s="19"/>
      <c r="C547" s="19"/>
    </row>
    <row r="548" spans="1:3" x14ac:dyDescent="0.3">
      <c r="A548" s="19"/>
      <c r="B548" s="19"/>
      <c r="C548" s="19"/>
    </row>
    <row r="549" spans="1:3" x14ac:dyDescent="0.3">
      <c r="A549" s="19"/>
      <c r="B549" s="19"/>
      <c r="C549" s="19"/>
    </row>
    <row r="550" spans="1:3" x14ac:dyDescent="0.3">
      <c r="A550" s="19"/>
      <c r="B550" s="19"/>
      <c r="C550" s="19"/>
    </row>
    <row r="551" spans="1:3" x14ac:dyDescent="0.3">
      <c r="A551" s="19"/>
      <c r="B551" s="19"/>
      <c r="C551" s="19"/>
    </row>
    <row r="552" spans="1:3" x14ac:dyDescent="0.3">
      <c r="A552" s="19"/>
      <c r="B552" s="19"/>
      <c r="C552" s="19"/>
    </row>
    <row r="553" spans="1:3" x14ac:dyDescent="0.3">
      <c r="A553" s="19"/>
      <c r="B553" s="19"/>
      <c r="C553" s="19"/>
    </row>
    <row r="554" spans="1:3" x14ac:dyDescent="0.3">
      <c r="A554" s="19"/>
      <c r="B554" s="19"/>
      <c r="C554" s="19"/>
    </row>
    <row r="555" spans="1:3" x14ac:dyDescent="0.3">
      <c r="A555" s="19"/>
      <c r="B555" s="19"/>
      <c r="C555" s="19"/>
    </row>
    <row r="556" spans="1:3" x14ac:dyDescent="0.3">
      <c r="A556" s="19"/>
      <c r="B556" s="19"/>
      <c r="C556" s="19"/>
    </row>
    <row r="557" spans="1:3" x14ac:dyDescent="0.3">
      <c r="A557" s="19"/>
      <c r="B557" s="19"/>
      <c r="C557" s="19"/>
    </row>
    <row r="558" spans="1:3" x14ac:dyDescent="0.3">
      <c r="A558" s="19"/>
      <c r="B558" s="19"/>
      <c r="C558" s="19"/>
    </row>
    <row r="559" spans="1:3" x14ac:dyDescent="0.3">
      <c r="A559" s="19"/>
      <c r="B559" s="19"/>
      <c r="C559" s="19"/>
    </row>
    <row r="560" spans="1:3" x14ac:dyDescent="0.3">
      <c r="A560" s="19"/>
      <c r="B560" s="19"/>
      <c r="C560" s="19"/>
    </row>
    <row r="561" spans="1:3" x14ac:dyDescent="0.3">
      <c r="A561" s="19"/>
      <c r="B561" s="19"/>
      <c r="C561" s="19"/>
    </row>
    <row r="562" spans="1:3" x14ac:dyDescent="0.3">
      <c r="A562" s="19"/>
      <c r="B562" s="19"/>
      <c r="C562" s="19"/>
    </row>
    <row r="563" spans="1:3" x14ac:dyDescent="0.3">
      <c r="A563" s="19"/>
      <c r="B563" s="19"/>
      <c r="C563" s="19"/>
    </row>
    <row r="564" spans="1:3" x14ac:dyDescent="0.3">
      <c r="A564" s="19"/>
      <c r="B564" s="19"/>
      <c r="C564" s="19"/>
    </row>
    <row r="565" spans="1:3" x14ac:dyDescent="0.3">
      <c r="A565" s="19"/>
      <c r="B565" s="19"/>
      <c r="C565" s="19"/>
    </row>
    <row r="566" spans="1:3" x14ac:dyDescent="0.3">
      <c r="A566" s="19"/>
      <c r="B566" s="19"/>
      <c r="C566" s="19"/>
    </row>
    <row r="567" spans="1:3" x14ac:dyDescent="0.3">
      <c r="A567" s="19"/>
      <c r="B567" s="19"/>
      <c r="C567" s="19"/>
    </row>
    <row r="568" spans="1:3" x14ac:dyDescent="0.3">
      <c r="A568" s="19"/>
      <c r="B568" s="19"/>
      <c r="C568" s="19"/>
    </row>
    <row r="569" spans="1:3" x14ac:dyDescent="0.3">
      <c r="A569" s="19"/>
      <c r="B569" s="19"/>
      <c r="C569" s="19"/>
    </row>
    <row r="570" spans="1:3" x14ac:dyDescent="0.3">
      <c r="A570" s="19"/>
      <c r="B570" s="19"/>
      <c r="C570" s="19"/>
    </row>
    <row r="571" spans="1:3" x14ac:dyDescent="0.3">
      <c r="A571" s="19"/>
      <c r="B571" s="19"/>
      <c r="C571" s="19"/>
    </row>
    <row r="572" spans="1:3" x14ac:dyDescent="0.3">
      <c r="A572" s="19"/>
      <c r="B572" s="19"/>
      <c r="C572" s="19"/>
    </row>
    <row r="573" spans="1:3" x14ac:dyDescent="0.3">
      <c r="A573" s="19"/>
      <c r="B573" s="19"/>
      <c r="C573" s="19"/>
    </row>
    <row r="574" spans="1:3" x14ac:dyDescent="0.3">
      <c r="A574" s="19"/>
      <c r="B574" s="19"/>
      <c r="C574" s="19"/>
    </row>
    <row r="575" spans="1:3" x14ac:dyDescent="0.3">
      <c r="A575" s="19"/>
      <c r="B575" s="19"/>
      <c r="C575" s="19"/>
    </row>
    <row r="576" spans="1:3" x14ac:dyDescent="0.3">
      <c r="A576" s="19"/>
      <c r="B576" s="19"/>
      <c r="C576" s="19"/>
    </row>
    <row r="577" spans="1:3" x14ac:dyDescent="0.3">
      <c r="A577" s="19"/>
      <c r="B577" s="19"/>
      <c r="C577" s="19"/>
    </row>
    <row r="578" spans="1:3" x14ac:dyDescent="0.3">
      <c r="A578" s="19"/>
      <c r="B578" s="19"/>
      <c r="C578" s="19"/>
    </row>
    <row r="579" spans="1:3" x14ac:dyDescent="0.3">
      <c r="A579" s="19"/>
      <c r="B579" s="19"/>
      <c r="C579" s="19"/>
    </row>
    <row r="580" spans="1:3" x14ac:dyDescent="0.3">
      <c r="A580" s="19"/>
      <c r="B580" s="19"/>
      <c r="C580" s="19"/>
    </row>
    <row r="581" spans="1:3" x14ac:dyDescent="0.3">
      <c r="A581" s="19"/>
      <c r="B581" s="19"/>
      <c r="C581" s="19"/>
    </row>
    <row r="582" spans="1:3" x14ac:dyDescent="0.3">
      <c r="A582" s="19"/>
      <c r="B582" s="19"/>
      <c r="C582" s="19"/>
    </row>
    <row r="583" spans="1:3" x14ac:dyDescent="0.3">
      <c r="A583" s="19"/>
      <c r="B583" s="19"/>
      <c r="C583" s="19"/>
    </row>
    <row r="584" spans="1:3" x14ac:dyDescent="0.3">
      <c r="A584" s="19"/>
      <c r="B584" s="19"/>
      <c r="C584" s="19"/>
    </row>
    <row r="585" spans="1:3" x14ac:dyDescent="0.3">
      <c r="A585" s="19"/>
      <c r="B585" s="19"/>
      <c r="C585" s="19"/>
    </row>
    <row r="586" spans="1:3" x14ac:dyDescent="0.3">
      <c r="A586" s="19"/>
      <c r="B586" s="19"/>
      <c r="C586" s="19"/>
    </row>
    <row r="587" spans="1:3" x14ac:dyDescent="0.3">
      <c r="A587" s="19"/>
      <c r="B587" s="19"/>
      <c r="C587" s="19"/>
    </row>
    <row r="588" spans="1:3" x14ac:dyDescent="0.3">
      <c r="A588" s="19"/>
      <c r="B588" s="19"/>
      <c r="C588" s="19"/>
    </row>
    <row r="589" spans="1:3" x14ac:dyDescent="0.3">
      <c r="A589" s="19"/>
      <c r="B589" s="19"/>
      <c r="C589" s="19"/>
    </row>
    <row r="590" spans="1:3" x14ac:dyDescent="0.3">
      <c r="A590" s="19"/>
      <c r="B590" s="19"/>
      <c r="C590" s="19"/>
    </row>
    <row r="591" spans="1:3" x14ac:dyDescent="0.3">
      <c r="A591" s="19"/>
      <c r="B591" s="19"/>
      <c r="C591" s="19"/>
    </row>
    <row r="592" spans="1:3" x14ac:dyDescent="0.3">
      <c r="A592" s="19"/>
      <c r="B592" s="19"/>
      <c r="C592" s="19"/>
    </row>
    <row r="593" spans="1:3" x14ac:dyDescent="0.3">
      <c r="A593" s="19"/>
      <c r="B593" s="19"/>
      <c r="C593" s="19"/>
    </row>
    <row r="594" spans="1:3" x14ac:dyDescent="0.3">
      <c r="A594" s="19"/>
      <c r="B594" s="19"/>
      <c r="C594" s="19"/>
    </row>
    <row r="595" spans="1:3" x14ac:dyDescent="0.3">
      <c r="A595" s="19"/>
      <c r="B595" s="19"/>
      <c r="C595" s="19"/>
    </row>
    <row r="596" spans="1:3" x14ac:dyDescent="0.3">
      <c r="A596" s="19"/>
      <c r="B596" s="19"/>
      <c r="C596" s="19"/>
    </row>
    <row r="597" spans="1:3" x14ac:dyDescent="0.3">
      <c r="A597" s="19"/>
      <c r="B597" s="19"/>
      <c r="C597" s="19"/>
    </row>
    <row r="598" spans="1:3" x14ac:dyDescent="0.3">
      <c r="A598" s="19"/>
      <c r="B598" s="19"/>
      <c r="C598" s="19"/>
    </row>
    <row r="599" spans="1:3" x14ac:dyDescent="0.3">
      <c r="A599" s="19"/>
      <c r="B599" s="19"/>
      <c r="C599" s="19"/>
    </row>
    <row r="600" spans="1:3" x14ac:dyDescent="0.3">
      <c r="A600" s="19"/>
      <c r="B600" s="19"/>
      <c r="C600" s="19"/>
    </row>
    <row r="601" spans="1:3" x14ac:dyDescent="0.3">
      <c r="A601" s="19"/>
      <c r="B601" s="19"/>
      <c r="C601" s="19"/>
    </row>
    <row r="602" spans="1:3" x14ac:dyDescent="0.3">
      <c r="A602" s="19"/>
      <c r="B602" s="19"/>
      <c r="C602" s="19"/>
    </row>
    <row r="603" spans="1:3" x14ac:dyDescent="0.3">
      <c r="A603" s="19"/>
      <c r="B603" s="19"/>
      <c r="C603" s="19"/>
    </row>
    <row r="604" spans="1:3" x14ac:dyDescent="0.3">
      <c r="A604" s="19"/>
      <c r="B604" s="19"/>
      <c r="C604" s="19"/>
    </row>
    <row r="605" spans="1:3" x14ac:dyDescent="0.3">
      <c r="A605" s="19"/>
      <c r="B605" s="19"/>
      <c r="C605" s="19"/>
    </row>
    <row r="606" spans="1:3" x14ac:dyDescent="0.3">
      <c r="A606" s="19"/>
      <c r="B606" s="19"/>
      <c r="C606" s="19"/>
    </row>
    <row r="607" spans="1:3" x14ac:dyDescent="0.3">
      <c r="A607" s="19"/>
      <c r="B607" s="19"/>
      <c r="C607" s="19"/>
    </row>
    <row r="608" spans="1:3" x14ac:dyDescent="0.3">
      <c r="A608" s="19"/>
      <c r="B608" s="19"/>
      <c r="C608" s="19"/>
    </row>
    <row r="609" spans="1:3" x14ac:dyDescent="0.3">
      <c r="A609" s="19"/>
      <c r="B609" s="19"/>
      <c r="C609" s="19"/>
    </row>
    <row r="610" spans="1:3" x14ac:dyDescent="0.3">
      <c r="A610" s="19"/>
      <c r="B610" s="19"/>
      <c r="C610" s="19"/>
    </row>
    <row r="611" spans="1:3" x14ac:dyDescent="0.3">
      <c r="A611" s="19"/>
      <c r="B611" s="19"/>
      <c r="C611" s="19"/>
    </row>
    <row r="612" spans="1:3" x14ac:dyDescent="0.3">
      <c r="A612" s="19"/>
      <c r="B612" s="19"/>
      <c r="C612" s="19"/>
    </row>
    <row r="613" spans="1:3" x14ac:dyDescent="0.3">
      <c r="A613" s="19"/>
      <c r="B613" s="19"/>
      <c r="C613" s="19"/>
    </row>
    <row r="614" spans="1:3" x14ac:dyDescent="0.3">
      <c r="A614" s="19"/>
      <c r="B614" s="19"/>
      <c r="C614" s="19"/>
    </row>
    <row r="615" spans="1:3" x14ac:dyDescent="0.3">
      <c r="A615" s="19"/>
      <c r="B615" s="19"/>
      <c r="C615" s="19"/>
    </row>
    <row r="616" spans="1:3" x14ac:dyDescent="0.3">
      <c r="A616" s="19"/>
      <c r="B616" s="19"/>
      <c r="C616" s="19"/>
    </row>
    <row r="617" spans="1:3" x14ac:dyDescent="0.3">
      <c r="A617" s="19"/>
      <c r="B617" s="19"/>
      <c r="C617" s="19"/>
    </row>
    <row r="618" spans="1:3" x14ac:dyDescent="0.3">
      <c r="A618" s="19"/>
      <c r="B618" s="19"/>
      <c r="C618" s="19"/>
    </row>
    <row r="619" spans="1:3" x14ac:dyDescent="0.3">
      <c r="A619" s="19"/>
      <c r="B619" s="19"/>
      <c r="C619" s="19"/>
    </row>
    <row r="620" spans="1:3" x14ac:dyDescent="0.3">
      <c r="A620" s="19"/>
      <c r="B620" s="19"/>
      <c r="C620" s="19"/>
    </row>
    <row r="621" spans="1:3" x14ac:dyDescent="0.3">
      <c r="A621" s="19"/>
      <c r="B621" s="19"/>
      <c r="C621" s="19"/>
    </row>
    <row r="622" spans="1:3" x14ac:dyDescent="0.3">
      <c r="A622" s="19"/>
      <c r="B622" s="19"/>
      <c r="C622" s="19"/>
    </row>
    <row r="623" spans="1:3" x14ac:dyDescent="0.3">
      <c r="A623" s="19"/>
      <c r="B623" s="19"/>
      <c r="C623" s="19"/>
    </row>
    <row r="624" spans="1:3" x14ac:dyDescent="0.3">
      <c r="A624" s="19"/>
      <c r="B624" s="19"/>
      <c r="C624" s="19"/>
    </row>
    <row r="625" spans="1:3" x14ac:dyDescent="0.3">
      <c r="A625" s="19"/>
      <c r="B625" s="19"/>
      <c r="C625" s="19"/>
    </row>
    <row r="626" spans="1:3" x14ac:dyDescent="0.3">
      <c r="A626" s="19"/>
      <c r="B626" s="19"/>
      <c r="C626" s="19"/>
    </row>
    <row r="627" spans="1:3" x14ac:dyDescent="0.3">
      <c r="A627" s="19"/>
      <c r="B627" s="19"/>
      <c r="C627" s="19"/>
    </row>
    <row r="628" spans="1:3" x14ac:dyDescent="0.3">
      <c r="A628" s="19"/>
      <c r="B628" s="19"/>
      <c r="C628" s="19"/>
    </row>
    <row r="629" spans="1:3" x14ac:dyDescent="0.3">
      <c r="A629" s="19"/>
      <c r="B629" s="19"/>
      <c r="C629" s="19"/>
    </row>
    <row r="630" spans="1:3" x14ac:dyDescent="0.3">
      <c r="A630" s="19"/>
      <c r="B630" s="19"/>
      <c r="C630" s="19"/>
    </row>
    <row r="631" spans="1:3" x14ac:dyDescent="0.3">
      <c r="A631" s="19"/>
      <c r="B631" s="19"/>
      <c r="C631" s="19"/>
    </row>
    <row r="632" spans="1:3" x14ac:dyDescent="0.3">
      <c r="A632" s="19"/>
      <c r="B632" s="19"/>
      <c r="C632" s="19"/>
    </row>
    <row r="633" spans="1:3" x14ac:dyDescent="0.3">
      <c r="A633" s="19"/>
      <c r="B633" s="19"/>
      <c r="C633" s="19"/>
    </row>
    <row r="634" spans="1:3" x14ac:dyDescent="0.3">
      <c r="A634" s="19"/>
      <c r="B634" s="19"/>
      <c r="C634" s="19"/>
    </row>
    <row r="635" spans="1:3" x14ac:dyDescent="0.3">
      <c r="A635" s="19"/>
      <c r="B635" s="19"/>
      <c r="C635" s="19"/>
    </row>
    <row r="636" spans="1:3" x14ac:dyDescent="0.3">
      <c r="A636" s="19"/>
      <c r="B636" s="19"/>
      <c r="C636" s="19"/>
    </row>
    <row r="637" spans="1:3" x14ac:dyDescent="0.3">
      <c r="A637" s="19"/>
      <c r="B637" s="19"/>
      <c r="C637" s="19"/>
    </row>
    <row r="638" spans="1:3" x14ac:dyDescent="0.3">
      <c r="A638" s="19"/>
      <c r="B638" s="19"/>
      <c r="C638" s="19"/>
    </row>
    <row r="639" spans="1:3" x14ac:dyDescent="0.3">
      <c r="A639" s="19"/>
      <c r="B639" s="19"/>
      <c r="C639" s="19"/>
    </row>
    <row r="640" spans="1:3" x14ac:dyDescent="0.3">
      <c r="A640" s="19"/>
      <c r="B640" s="19"/>
      <c r="C640" s="19"/>
    </row>
    <row r="641" spans="1:3" x14ac:dyDescent="0.3">
      <c r="A641" s="19"/>
      <c r="B641" s="19"/>
      <c r="C641" s="19"/>
    </row>
    <row r="642" spans="1:3" x14ac:dyDescent="0.3">
      <c r="A642" s="19"/>
      <c r="B642" s="19"/>
      <c r="C642" s="19"/>
    </row>
    <row r="643" spans="1:3" x14ac:dyDescent="0.3">
      <c r="A643" s="19"/>
      <c r="B643" s="19"/>
      <c r="C643" s="19"/>
    </row>
    <row r="644" spans="1:3" x14ac:dyDescent="0.3">
      <c r="A644" s="19"/>
      <c r="B644" s="19"/>
      <c r="C644" s="19"/>
    </row>
    <row r="645" spans="1:3" x14ac:dyDescent="0.3">
      <c r="A645" s="19"/>
      <c r="B645" s="19"/>
      <c r="C645" s="19"/>
    </row>
    <row r="646" spans="1:3" x14ac:dyDescent="0.3">
      <c r="A646" s="19"/>
      <c r="B646" s="19"/>
      <c r="C646" s="19"/>
    </row>
    <row r="647" spans="1:3" x14ac:dyDescent="0.3">
      <c r="A647" s="19"/>
      <c r="B647" s="19"/>
      <c r="C647" s="19"/>
    </row>
    <row r="648" spans="1:3" x14ac:dyDescent="0.3">
      <c r="A648" s="19"/>
      <c r="B648" s="19"/>
      <c r="C648" s="19"/>
    </row>
    <row r="649" spans="1:3" x14ac:dyDescent="0.3">
      <c r="A649" s="19"/>
      <c r="B649" s="19"/>
      <c r="C649" s="19"/>
    </row>
    <row r="650" spans="1:3" x14ac:dyDescent="0.3">
      <c r="A650" s="19"/>
      <c r="B650" s="19"/>
      <c r="C650" s="19"/>
    </row>
    <row r="651" spans="1:3" x14ac:dyDescent="0.3">
      <c r="A651" s="19"/>
      <c r="B651" s="19"/>
      <c r="C651" s="19"/>
    </row>
    <row r="652" spans="1:3" x14ac:dyDescent="0.3">
      <c r="A652" s="19"/>
      <c r="B652" s="19"/>
      <c r="C652" s="19"/>
    </row>
    <row r="653" spans="1:3" x14ac:dyDescent="0.3">
      <c r="A653" s="19"/>
      <c r="B653" s="19"/>
      <c r="C653" s="19"/>
    </row>
    <row r="654" spans="1:3" x14ac:dyDescent="0.3">
      <c r="A654" s="19"/>
      <c r="B654" s="19"/>
      <c r="C654" s="19"/>
    </row>
    <row r="655" spans="1:3" x14ac:dyDescent="0.3">
      <c r="A655" s="19"/>
      <c r="B655" s="19"/>
      <c r="C655" s="19"/>
    </row>
    <row r="656" spans="1:3" x14ac:dyDescent="0.3">
      <c r="A656" s="19"/>
      <c r="B656" s="19"/>
      <c r="C656" s="19"/>
    </row>
    <row r="657" spans="1:3" x14ac:dyDescent="0.3">
      <c r="A657" s="19"/>
      <c r="B657" s="19"/>
      <c r="C657" s="19"/>
    </row>
    <row r="658" spans="1:3" x14ac:dyDescent="0.3">
      <c r="A658" s="19"/>
      <c r="B658" s="19"/>
      <c r="C658" s="19"/>
    </row>
    <row r="659" spans="1:3" x14ac:dyDescent="0.3">
      <c r="A659" s="19"/>
      <c r="B659" s="19"/>
      <c r="C659" s="19"/>
    </row>
    <row r="660" spans="1:3" x14ac:dyDescent="0.3">
      <c r="A660" s="19"/>
      <c r="B660" s="19"/>
      <c r="C660" s="19"/>
    </row>
    <row r="661" spans="1:3" x14ac:dyDescent="0.3">
      <c r="A661" s="19"/>
      <c r="B661" s="19"/>
      <c r="C661" s="19"/>
    </row>
    <row r="662" spans="1:3" x14ac:dyDescent="0.3">
      <c r="A662" s="19"/>
      <c r="B662" s="19"/>
      <c r="C662" s="19"/>
    </row>
    <row r="663" spans="1:3" x14ac:dyDescent="0.3">
      <c r="A663" s="19"/>
      <c r="B663" s="19"/>
      <c r="C663" s="19"/>
    </row>
    <row r="664" spans="1:3" x14ac:dyDescent="0.3">
      <c r="A664" s="19"/>
      <c r="B664" s="19"/>
      <c r="C664" s="19"/>
    </row>
    <row r="665" spans="1:3" x14ac:dyDescent="0.3">
      <c r="A665" s="19"/>
      <c r="B665" s="19"/>
      <c r="C665" s="19"/>
    </row>
    <row r="666" spans="1:3" x14ac:dyDescent="0.3">
      <c r="A666" s="19"/>
      <c r="B666" s="19"/>
      <c r="C666" s="19"/>
    </row>
    <row r="667" spans="1:3" x14ac:dyDescent="0.3">
      <c r="A667" s="19"/>
      <c r="B667" s="19"/>
      <c r="C667" s="19"/>
    </row>
    <row r="668" spans="1:3" x14ac:dyDescent="0.3">
      <c r="A668" s="19"/>
      <c r="B668" s="19"/>
      <c r="C668" s="19"/>
    </row>
    <row r="669" spans="1:3" x14ac:dyDescent="0.3">
      <c r="A669" s="19"/>
      <c r="B669" s="19"/>
      <c r="C669" s="19"/>
    </row>
    <row r="670" spans="1:3" x14ac:dyDescent="0.3">
      <c r="A670" s="19"/>
      <c r="B670" s="19"/>
      <c r="C670" s="19"/>
    </row>
    <row r="671" spans="1:3" x14ac:dyDescent="0.3">
      <c r="A671" s="19"/>
      <c r="B671" s="19"/>
      <c r="C671" s="19"/>
    </row>
    <row r="672" spans="1:3" x14ac:dyDescent="0.3">
      <c r="A672" s="19"/>
      <c r="B672" s="19"/>
      <c r="C672" s="19"/>
    </row>
    <row r="673" spans="1:3" x14ac:dyDescent="0.3">
      <c r="A673" s="19"/>
      <c r="B673" s="19"/>
      <c r="C673" s="19"/>
    </row>
    <row r="674" spans="1:3" x14ac:dyDescent="0.3">
      <c r="A674" s="19"/>
      <c r="B674" s="19"/>
      <c r="C674" s="19"/>
    </row>
    <row r="675" spans="1:3" x14ac:dyDescent="0.3">
      <c r="A675" s="19"/>
      <c r="B675" s="19"/>
      <c r="C675" s="19"/>
    </row>
    <row r="676" spans="1:3" x14ac:dyDescent="0.3">
      <c r="A676" s="19"/>
      <c r="B676" s="19"/>
      <c r="C676" s="19"/>
    </row>
    <row r="677" spans="1:3" x14ac:dyDescent="0.3">
      <c r="A677" s="19"/>
      <c r="B677" s="19"/>
      <c r="C677" s="19"/>
    </row>
    <row r="678" spans="1:3" x14ac:dyDescent="0.3">
      <c r="A678" s="19"/>
      <c r="B678" s="19"/>
      <c r="C678" s="19"/>
    </row>
    <row r="679" spans="1:3" x14ac:dyDescent="0.3">
      <c r="A679" s="19"/>
      <c r="B679" s="19"/>
      <c r="C679" s="19"/>
    </row>
    <row r="680" spans="1:3" x14ac:dyDescent="0.3">
      <c r="A680" s="19"/>
      <c r="B680" s="19"/>
      <c r="C680" s="19"/>
    </row>
    <row r="681" spans="1:3" x14ac:dyDescent="0.3">
      <c r="A681" s="19"/>
      <c r="B681" s="19"/>
      <c r="C681" s="19"/>
    </row>
    <row r="682" spans="1:3" x14ac:dyDescent="0.3">
      <c r="A682" s="19"/>
      <c r="B682" s="19"/>
      <c r="C682" s="19"/>
    </row>
    <row r="683" spans="1:3" x14ac:dyDescent="0.3">
      <c r="A683" s="19"/>
      <c r="B683" s="19"/>
      <c r="C683" s="19"/>
    </row>
    <row r="684" spans="1:3" x14ac:dyDescent="0.3">
      <c r="A684" s="19"/>
      <c r="B684" s="19"/>
      <c r="C684" s="19"/>
    </row>
    <row r="685" spans="1:3" x14ac:dyDescent="0.3">
      <c r="A685" s="19"/>
      <c r="B685" s="19"/>
      <c r="C685" s="19"/>
    </row>
    <row r="686" spans="1:3" x14ac:dyDescent="0.3">
      <c r="A686" s="19"/>
      <c r="B686" s="19"/>
      <c r="C686" s="19"/>
    </row>
    <row r="687" spans="1:3" x14ac:dyDescent="0.3">
      <c r="A687" s="19"/>
      <c r="B687" s="19"/>
      <c r="C687" s="19"/>
    </row>
    <row r="688" spans="1:3" x14ac:dyDescent="0.3">
      <c r="A688" s="19"/>
      <c r="B688" s="19"/>
      <c r="C688" s="19"/>
    </row>
    <row r="689" spans="1:3" x14ac:dyDescent="0.3">
      <c r="A689" s="19"/>
      <c r="B689" s="19"/>
      <c r="C689" s="19"/>
    </row>
    <row r="690" spans="1:3" x14ac:dyDescent="0.3">
      <c r="A690" s="19"/>
      <c r="B690" s="19"/>
      <c r="C690" s="19"/>
    </row>
    <row r="691" spans="1:3" x14ac:dyDescent="0.3">
      <c r="A691" s="19"/>
      <c r="B691" s="19"/>
      <c r="C691" s="19"/>
    </row>
    <row r="692" spans="1:3" x14ac:dyDescent="0.3">
      <c r="A692" s="19"/>
      <c r="B692" s="19"/>
      <c r="C692" s="19"/>
    </row>
    <row r="693" spans="1:3" x14ac:dyDescent="0.3">
      <c r="A693" s="19"/>
      <c r="B693" s="19"/>
      <c r="C693" s="19"/>
    </row>
    <row r="694" spans="1:3" x14ac:dyDescent="0.3">
      <c r="A694" s="19"/>
      <c r="B694" s="19"/>
      <c r="C694" s="19"/>
    </row>
    <row r="695" spans="1:3" x14ac:dyDescent="0.3">
      <c r="A695" s="19"/>
      <c r="B695" s="19"/>
      <c r="C695" s="19"/>
    </row>
    <row r="696" spans="1:3" x14ac:dyDescent="0.3">
      <c r="A696" s="19"/>
      <c r="B696" s="19"/>
      <c r="C696" s="19"/>
    </row>
    <row r="697" spans="1:3" x14ac:dyDescent="0.3">
      <c r="A697" s="19"/>
      <c r="B697" s="19"/>
      <c r="C697" s="19"/>
    </row>
    <row r="698" spans="1:3" x14ac:dyDescent="0.3">
      <c r="A698" s="19"/>
      <c r="B698" s="19"/>
      <c r="C698" s="19"/>
    </row>
    <row r="699" spans="1:3" x14ac:dyDescent="0.3">
      <c r="A699" s="19"/>
      <c r="B699" s="19"/>
      <c r="C699" s="19"/>
    </row>
    <row r="700" spans="1:3" x14ac:dyDescent="0.3">
      <c r="A700" s="19"/>
      <c r="B700" s="19"/>
      <c r="C700" s="19"/>
    </row>
    <row r="701" spans="1:3" x14ac:dyDescent="0.3">
      <c r="A701" s="19"/>
      <c r="B701" s="19"/>
      <c r="C701" s="19"/>
    </row>
    <row r="702" spans="1:3" x14ac:dyDescent="0.3">
      <c r="A702" s="19"/>
      <c r="B702" s="19"/>
      <c r="C702" s="19"/>
    </row>
    <row r="703" spans="1:3" x14ac:dyDescent="0.3">
      <c r="A703" s="19"/>
      <c r="B703" s="19"/>
      <c r="C703" s="19"/>
    </row>
    <row r="704" spans="1:3" x14ac:dyDescent="0.3">
      <c r="A704" s="19"/>
      <c r="B704" s="19"/>
      <c r="C704" s="19"/>
    </row>
    <row r="705" spans="1:3" x14ac:dyDescent="0.3">
      <c r="A705" s="19"/>
      <c r="B705" s="19"/>
      <c r="C705" s="19"/>
    </row>
    <row r="706" spans="1:3" x14ac:dyDescent="0.3">
      <c r="A706" s="19"/>
      <c r="B706" s="19"/>
      <c r="C706" s="19"/>
    </row>
    <row r="707" spans="1:3" x14ac:dyDescent="0.3">
      <c r="A707" s="19"/>
      <c r="B707" s="19"/>
      <c r="C707" s="19"/>
    </row>
    <row r="708" spans="1:3" x14ac:dyDescent="0.3">
      <c r="A708" s="19"/>
      <c r="B708" s="19"/>
      <c r="C708" s="19"/>
    </row>
    <row r="709" spans="1:3" x14ac:dyDescent="0.3">
      <c r="A709" s="19"/>
      <c r="B709" s="19"/>
      <c r="C709" s="19"/>
    </row>
    <row r="710" spans="1:3" x14ac:dyDescent="0.3">
      <c r="A710" s="19"/>
      <c r="B710" s="19"/>
      <c r="C710" s="19"/>
    </row>
    <row r="711" spans="1:3" x14ac:dyDescent="0.3">
      <c r="A711" s="19"/>
      <c r="B711" s="19"/>
      <c r="C711" s="19"/>
    </row>
    <row r="712" spans="1:3" x14ac:dyDescent="0.3">
      <c r="A712" s="19"/>
      <c r="B712" s="19"/>
      <c r="C712" s="19"/>
    </row>
    <row r="713" spans="1:3" x14ac:dyDescent="0.3">
      <c r="A713" s="19"/>
      <c r="B713" s="19"/>
      <c r="C713" s="19"/>
    </row>
    <row r="714" spans="1:3" x14ac:dyDescent="0.3">
      <c r="A714" s="19"/>
      <c r="B714" s="19"/>
      <c r="C714" s="19"/>
    </row>
    <row r="715" spans="1:3" x14ac:dyDescent="0.3">
      <c r="A715" s="19"/>
      <c r="B715" s="19"/>
      <c r="C715" s="19"/>
    </row>
    <row r="716" spans="1:3" x14ac:dyDescent="0.3">
      <c r="A716" s="19"/>
      <c r="B716" s="19"/>
      <c r="C716" s="19"/>
    </row>
    <row r="717" spans="1:3" x14ac:dyDescent="0.3">
      <c r="A717" s="19"/>
      <c r="B717" s="19"/>
      <c r="C717" s="19"/>
    </row>
    <row r="718" spans="1:3" x14ac:dyDescent="0.3">
      <c r="A718" s="19"/>
      <c r="B718" s="19"/>
      <c r="C718" s="19"/>
    </row>
    <row r="719" spans="1:3" x14ac:dyDescent="0.3">
      <c r="A719" s="19"/>
      <c r="B719" s="19"/>
      <c r="C719" s="19"/>
    </row>
    <row r="720" spans="1:3" x14ac:dyDescent="0.3">
      <c r="A720" s="19"/>
      <c r="B720" s="19"/>
      <c r="C720" s="19"/>
    </row>
    <row r="721" spans="1:3" x14ac:dyDescent="0.3">
      <c r="A721" s="19"/>
      <c r="B721" s="19"/>
      <c r="C721" s="19"/>
    </row>
    <row r="722" spans="1:3" x14ac:dyDescent="0.3">
      <c r="A722" s="19"/>
      <c r="B722" s="19"/>
      <c r="C722" s="19"/>
    </row>
    <row r="723" spans="1:3" x14ac:dyDescent="0.3">
      <c r="A723" s="19"/>
      <c r="B723" s="19"/>
      <c r="C723" s="19"/>
    </row>
    <row r="724" spans="1:3" x14ac:dyDescent="0.3">
      <c r="A724" s="19"/>
      <c r="B724" s="19"/>
      <c r="C724" s="19"/>
    </row>
    <row r="725" spans="1:3" x14ac:dyDescent="0.3">
      <c r="A725" s="19"/>
      <c r="B725" s="19"/>
      <c r="C725" s="19"/>
    </row>
    <row r="726" spans="1:3" x14ac:dyDescent="0.3">
      <c r="A726" s="19"/>
      <c r="B726" s="19"/>
      <c r="C726" s="19"/>
    </row>
    <row r="727" spans="1:3" x14ac:dyDescent="0.3">
      <c r="A727" s="19"/>
      <c r="B727" s="19"/>
      <c r="C727" s="19"/>
    </row>
    <row r="728" spans="1:3" x14ac:dyDescent="0.3">
      <c r="A728" s="19"/>
      <c r="B728" s="19"/>
      <c r="C728" s="19"/>
    </row>
    <row r="729" spans="1:3" x14ac:dyDescent="0.3">
      <c r="A729" s="19"/>
      <c r="B729" s="19"/>
      <c r="C729" s="19"/>
    </row>
    <row r="730" spans="1:3" x14ac:dyDescent="0.3">
      <c r="A730" s="19"/>
      <c r="B730" s="19"/>
      <c r="C730" s="19"/>
    </row>
    <row r="731" spans="1:3" x14ac:dyDescent="0.3">
      <c r="A731" s="19"/>
      <c r="B731" s="19"/>
      <c r="C731" s="19"/>
    </row>
    <row r="732" spans="1:3" x14ac:dyDescent="0.3">
      <c r="A732" s="19"/>
      <c r="B732" s="19"/>
      <c r="C732" s="19"/>
    </row>
    <row r="733" spans="1:3" x14ac:dyDescent="0.3">
      <c r="A733" s="19"/>
      <c r="B733" s="19"/>
      <c r="C733" s="19"/>
    </row>
    <row r="734" spans="1:3" x14ac:dyDescent="0.3">
      <c r="A734" s="19"/>
      <c r="B734" s="19"/>
      <c r="C734" s="19"/>
    </row>
    <row r="735" spans="1:3" x14ac:dyDescent="0.3">
      <c r="A735" s="19"/>
      <c r="B735" s="19"/>
      <c r="C735" s="19"/>
    </row>
    <row r="736" spans="1:3" x14ac:dyDescent="0.3">
      <c r="A736" s="19"/>
      <c r="B736" s="19"/>
      <c r="C736" s="19"/>
    </row>
    <row r="737" spans="1:3" x14ac:dyDescent="0.3">
      <c r="A737" s="19"/>
      <c r="B737" s="19"/>
      <c r="C737" s="19"/>
    </row>
    <row r="738" spans="1:3" x14ac:dyDescent="0.3">
      <c r="A738" s="19"/>
      <c r="B738" s="19"/>
      <c r="C738" s="19"/>
    </row>
    <row r="739" spans="1:3" x14ac:dyDescent="0.3">
      <c r="A739" s="19"/>
      <c r="B739" s="19"/>
      <c r="C739" s="19"/>
    </row>
    <row r="740" spans="1:3" x14ac:dyDescent="0.3">
      <c r="A740" s="19"/>
      <c r="B740" s="19"/>
      <c r="C740" s="19"/>
    </row>
    <row r="741" spans="1:3" x14ac:dyDescent="0.3">
      <c r="A741" s="19"/>
      <c r="B741" s="19"/>
      <c r="C741" s="19"/>
    </row>
    <row r="742" spans="1:3" x14ac:dyDescent="0.3">
      <c r="A742" s="19"/>
      <c r="B742" s="19"/>
      <c r="C742" s="19"/>
    </row>
    <row r="743" spans="1:3" x14ac:dyDescent="0.3">
      <c r="A743" s="19"/>
      <c r="B743" s="19"/>
      <c r="C743" s="19"/>
    </row>
    <row r="744" spans="1:3" x14ac:dyDescent="0.3">
      <c r="A744" s="19"/>
      <c r="B744" s="19"/>
      <c r="C744" s="19"/>
    </row>
    <row r="745" spans="1:3" x14ac:dyDescent="0.3">
      <c r="A745" s="19"/>
      <c r="B745" s="19"/>
      <c r="C745" s="19"/>
    </row>
    <row r="746" spans="1:3" x14ac:dyDescent="0.3">
      <c r="A746" s="19"/>
      <c r="B746" s="19"/>
      <c r="C746" s="19"/>
    </row>
    <row r="747" spans="1:3" x14ac:dyDescent="0.3">
      <c r="A747" s="19"/>
      <c r="B747" s="19"/>
      <c r="C747" s="19"/>
    </row>
    <row r="748" spans="1:3" x14ac:dyDescent="0.3">
      <c r="A748" s="19"/>
      <c r="B748" s="19"/>
      <c r="C748" s="19"/>
    </row>
    <row r="749" spans="1:3" x14ac:dyDescent="0.3">
      <c r="A749" s="19"/>
      <c r="B749" s="19"/>
      <c r="C749" s="19"/>
    </row>
    <row r="750" spans="1:3" x14ac:dyDescent="0.3">
      <c r="A750" s="19"/>
      <c r="B750" s="19"/>
      <c r="C750" s="19"/>
    </row>
    <row r="751" spans="1:3" x14ac:dyDescent="0.3">
      <c r="A751" s="19"/>
      <c r="B751" s="19"/>
      <c r="C751" s="19"/>
    </row>
    <row r="752" spans="1:3" x14ac:dyDescent="0.3">
      <c r="A752" s="19"/>
      <c r="B752" s="19"/>
      <c r="C752" s="19"/>
    </row>
    <row r="753" spans="1:3" x14ac:dyDescent="0.3">
      <c r="A753" s="19"/>
      <c r="B753" s="19"/>
      <c r="C753" s="19"/>
    </row>
    <row r="754" spans="1:3" x14ac:dyDescent="0.3">
      <c r="A754" s="19"/>
      <c r="B754" s="19"/>
      <c r="C754" s="19"/>
    </row>
    <row r="755" spans="1:3" x14ac:dyDescent="0.3">
      <c r="A755" s="19"/>
      <c r="B755" s="19"/>
      <c r="C755" s="19"/>
    </row>
    <row r="756" spans="1:3" x14ac:dyDescent="0.3">
      <c r="A756" s="19"/>
      <c r="B756" s="19"/>
      <c r="C756" s="19"/>
    </row>
    <row r="757" spans="1:3" x14ac:dyDescent="0.3">
      <c r="A757" s="19"/>
      <c r="B757" s="19"/>
      <c r="C757" s="19"/>
    </row>
    <row r="758" spans="1:3" x14ac:dyDescent="0.3">
      <c r="A758" s="19"/>
      <c r="B758" s="19"/>
      <c r="C758" s="19"/>
    </row>
    <row r="759" spans="1:3" x14ac:dyDescent="0.3">
      <c r="A759" s="19"/>
      <c r="B759" s="19"/>
      <c r="C759" s="19"/>
    </row>
    <row r="760" spans="1:3" x14ac:dyDescent="0.3">
      <c r="A760" s="19"/>
      <c r="B760" s="19"/>
      <c r="C760" s="19"/>
    </row>
    <row r="761" spans="1:3" x14ac:dyDescent="0.3">
      <c r="A761" s="19"/>
      <c r="B761" s="19"/>
      <c r="C761" s="19"/>
    </row>
    <row r="762" spans="1:3" x14ac:dyDescent="0.3">
      <c r="A762" s="19"/>
      <c r="B762" s="19"/>
      <c r="C762" s="19"/>
    </row>
    <row r="763" spans="1:3" x14ac:dyDescent="0.3">
      <c r="A763" s="19"/>
      <c r="B763" s="19"/>
      <c r="C763" s="19"/>
    </row>
    <row r="764" spans="1:3" x14ac:dyDescent="0.3">
      <c r="A764" s="19"/>
      <c r="B764" s="19"/>
      <c r="C764" s="19"/>
    </row>
    <row r="765" spans="1:3" x14ac:dyDescent="0.3">
      <c r="A765" s="19"/>
      <c r="B765" s="19"/>
      <c r="C765" s="19"/>
    </row>
    <row r="766" spans="1:3" x14ac:dyDescent="0.3">
      <c r="A766" s="19"/>
      <c r="B766" s="19"/>
      <c r="C766" s="19"/>
    </row>
    <row r="767" spans="1:3" x14ac:dyDescent="0.3">
      <c r="A767" s="19"/>
      <c r="B767" s="19"/>
      <c r="C767" s="19"/>
    </row>
    <row r="768" spans="1:3" x14ac:dyDescent="0.3">
      <c r="A768" s="19"/>
      <c r="B768" s="19"/>
      <c r="C768" s="19"/>
    </row>
    <row r="769" spans="1:3" x14ac:dyDescent="0.3">
      <c r="A769" s="19"/>
      <c r="B769" s="19"/>
      <c r="C769" s="19"/>
    </row>
    <row r="770" spans="1:3" x14ac:dyDescent="0.3">
      <c r="A770" s="19"/>
      <c r="B770" s="19"/>
      <c r="C770" s="19"/>
    </row>
    <row r="771" spans="1:3" x14ac:dyDescent="0.3">
      <c r="A771" s="19"/>
      <c r="B771" s="19"/>
      <c r="C771" s="19"/>
    </row>
    <row r="772" spans="1:3" x14ac:dyDescent="0.3">
      <c r="A772" s="19"/>
      <c r="B772" s="19"/>
      <c r="C772" s="19"/>
    </row>
    <row r="773" spans="1:3" x14ac:dyDescent="0.3">
      <c r="A773" s="19"/>
      <c r="B773" s="19"/>
      <c r="C773" s="19"/>
    </row>
    <row r="774" spans="1:3" x14ac:dyDescent="0.3">
      <c r="A774" s="19"/>
      <c r="B774" s="19"/>
      <c r="C774" s="19"/>
    </row>
    <row r="775" spans="1:3" x14ac:dyDescent="0.3">
      <c r="A775" s="19"/>
      <c r="B775" s="19"/>
      <c r="C775" s="19"/>
    </row>
    <row r="776" spans="1:3" x14ac:dyDescent="0.3">
      <c r="A776" s="19"/>
      <c r="B776" s="19"/>
      <c r="C776" s="19"/>
    </row>
    <row r="777" spans="1:3" x14ac:dyDescent="0.3">
      <c r="A777" s="19"/>
      <c r="B777" s="19"/>
      <c r="C777" s="19"/>
    </row>
    <row r="778" spans="1:3" x14ac:dyDescent="0.3">
      <c r="A778" s="19"/>
      <c r="B778" s="19"/>
      <c r="C778" s="19"/>
    </row>
    <row r="779" spans="1:3" x14ac:dyDescent="0.3">
      <c r="A779" s="19"/>
      <c r="B779" s="19"/>
      <c r="C779" s="19"/>
    </row>
    <row r="780" spans="1:3" x14ac:dyDescent="0.3">
      <c r="A780" s="19"/>
      <c r="B780" s="19"/>
      <c r="C780" s="19"/>
    </row>
    <row r="781" spans="1:3" x14ac:dyDescent="0.3">
      <c r="A781" s="19"/>
      <c r="B781" s="19"/>
      <c r="C781" s="19"/>
    </row>
    <row r="782" spans="1:3" x14ac:dyDescent="0.3">
      <c r="A782" s="19"/>
      <c r="B782" s="19"/>
      <c r="C782" s="19"/>
    </row>
    <row r="783" spans="1:3" x14ac:dyDescent="0.3">
      <c r="A783" s="19"/>
      <c r="B783" s="19"/>
      <c r="C783" s="19"/>
    </row>
    <row r="784" spans="1:3" x14ac:dyDescent="0.3">
      <c r="A784" s="19"/>
      <c r="B784" s="19"/>
      <c r="C784" s="19"/>
    </row>
    <row r="785" spans="1:3" x14ac:dyDescent="0.3">
      <c r="A785" s="19"/>
      <c r="B785" s="19"/>
      <c r="C785" s="19"/>
    </row>
    <row r="786" spans="1:3" x14ac:dyDescent="0.3">
      <c r="A786" s="19"/>
      <c r="B786" s="19"/>
      <c r="C786" s="19"/>
    </row>
    <row r="787" spans="1:3" x14ac:dyDescent="0.3">
      <c r="A787" s="19"/>
      <c r="B787" s="19"/>
      <c r="C787" s="19"/>
    </row>
    <row r="788" spans="1:3" x14ac:dyDescent="0.3">
      <c r="A788" s="19"/>
      <c r="B788" s="19"/>
      <c r="C788" s="19"/>
    </row>
    <row r="789" spans="1:3" x14ac:dyDescent="0.3">
      <c r="A789" s="19"/>
      <c r="B789" s="19"/>
      <c r="C789" s="19"/>
    </row>
    <row r="790" spans="1:3" x14ac:dyDescent="0.3">
      <c r="A790" s="19"/>
      <c r="B790" s="19"/>
      <c r="C790" s="19"/>
    </row>
    <row r="791" spans="1:3" x14ac:dyDescent="0.3">
      <c r="A791" s="19"/>
      <c r="B791" s="19"/>
      <c r="C791" s="19"/>
    </row>
    <row r="792" spans="1:3" x14ac:dyDescent="0.3">
      <c r="A792" s="19"/>
      <c r="B792" s="19"/>
      <c r="C792" s="19"/>
    </row>
    <row r="793" spans="1:3" x14ac:dyDescent="0.3">
      <c r="A793" s="19"/>
      <c r="B793" s="19"/>
      <c r="C793" s="19"/>
    </row>
    <row r="794" spans="1:3" x14ac:dyDescent="0.3">
      <c r="A794" s="19"/>
      <c r="B794" s="19"/>
      <c r="C794" s="19"/>
    </row>
    <row r="795" spans="1:3" x14ac:dyDescent="0.3">
      <c r="A795" s="19"/>
      <c r="B795" s="19"/>
      <c r="C795" s="19"/>
    </row>
    <row r="796" spans="1:3" x14ac:dyDescent="0.3">
      <c r="A796" s="19"/>
      <c r="B796" s="19"/>
      <c r="C796" s="19"/>
    </row>
    <row r="797" spans="1:3" x14ac:dyDescent="0.3">
      <c r="A797" s="19"/>
      <c r="B797" s="19"/>
      <c r="C797" s="19"/>
    </row>
    <row r="798" spans="1:3" x14ac:dyDescent="0.3">
      <c r="A798" s="19"/>
      <c r="B798" s="19"/>
      <c r="C798" s="19"/>
    </row>
    <row r="799" spans="1:3" x14ac:dyDescent="0.3">
      <c r="A799" s="19"/>
      <c r="B799" s="19"/>
      <c r="C799" s="19"/>
    </row>
    <row r="800" spans="1:3" x14ac:dyDescent="0.3">
      <c r="A800" s="19"/>
      <c r="B800" s="19"/>
      <c r="C800" s="19"/>
    </row>
    <row r="801" spans="1:3" x14ac:dyDescent="0.3">
      <c r="A801" s="19"/>
      <c r="B801" s="19"/>
      <c r="C801" s="19"/>
    </row>
    <row r="802" spans="1:3" x14ac:dyDescent="0.3">
      <c r="A802" s="19"/>
      <c r="B802" s="19"/>
      <c r="C802" s="19"/>
    </row>
    <row r="803" spans="1:3" x14ac:dyDescent="0.3">
      <c r="A803" s="19"/>
      <c r="B803" s="19"/>
      <c r="C803" s="19"/>
    </row>
    <row r="804" spans="1:3" x14ac:dyDescent="0.3">
      <c r="A804" s="19"/>
      <c r="B804" s="19"/>
      <c r="C804" s="19"/>
    </row>
    <row r="805" spans="1:3" x14ac:dyDescent="0.3">
      <c r="A805" s="19"/>
      <c r="B805" s="19"/>
      <c r="C805" s="19"/>
    </row>
    <row r="806" spans="1:3" x14ac:dyDescent="0.3">
      <c r="A806" s="19"/>
      <c r="B806" s="19"/>
      <c r="C806" s="19"/>
    </row>
    <row r="807" spans="1:3" x14ac:dyDescent="0.3">
      <c r="A807" s="19"/>
      <c r="B807" s="19"/>
      <c r="C807" s="19"/>
    </row>
    <row r="808" spans="1:3" x14ac:dyDescent="0.3">
      <c r="A808" s="19"/>
      <c r="B808" s="19"/>
      <c r="C808" s="19"/>
    </row>
    <row r="809" spans="1:3" x14ac:dyDescent="0.3">
      <c r="A809" s="19"/>
      <c r="B809" s="19"/>
      <c r="C809" s="19"/>
    </row>
    <row r="810" spans="1:3" x14ac:dyDescent="0.3">
      <c r="A810" s="19"/>
      <c r="B810" s="19"/>
      <c r="C810" s="19"/>
    </row>
    <row r="811" spans="1:3" x14ac:dyDescent="0.3">
      <c r="A811" s="19"/>
      <c r="B811" s="19"/>
      <c r="C811" s="19"/>
    </row>
    <row r="812" spans="1:3" x14ac:dyDescent="0.3">
      <c r="A812" s="19"/>
      <c r="B812" s="19"/>
      <c r="C812" s="19"/>
    </row>
    <row r="813" spans="1:3" x14ac:dyDescent="0.3">
      <c r="A813" s="19"/>
      <c r="B813" s="19"/>
      <c r="C813" s="19"/>
    </row>
    <row r="814" spans="1:3" x14ac:dyDescent="0.3">
      <c r="A814" s="19"/>
      <c r="B814" s="19"/>
      <c r="C814" s="19"/>
    </row>
    <row r="815" spans="1:3" x14ac:dyDescent="0.3">
      <c r="A815" s="19"/>
      <c r="B815" s="19"/>
      <c r="C815" s="19"/>
    </row>
    <row r="816" spans="1:3" x14ac:dyDescent="0.3">
      <c r="A816" s="19"/>
      <c r="B816" s="19"/>
      <c r="C816" s="19"/>
    </row>
    <row r="817" spans="1:3" x14ac:dyDescent="0.3">
      <c r="A817" s="19"/>
      <c r="B817" s="19"/>
      <c r="C817" s="19"/>
    </row>
    <row r="818" spans="1:3" x14ac:dyDescent="0.3">
      <c r="A818" s="19"/>
      <c r="B818" s="19"/>
      <c r="C818" s="19"/>
    </row>
    <row r="819" spans="1:3" x14ac:dyDescent="0.3">
      <c r="A819" s="19"/>
      <c r="B819" s="19"/>
      <c r="C819" s="19"/>
    </row>
    <row r="820" spans="1:3" x14ac:dyDescent="0.3">
      <c r="A820" s="19"/>
      <c r="B820" s="19"/>
      <c r="C820" s="19"/>
    </row>
    <row r="821" spans="1:3" x14ac:dyDescent="0.3">
      <c r="A821" s="19"/>
      <c r="B821" s="19"/>
      <c r="C821" s="19"/>
    </row>
    <row r="822" spans="1:3" x14ac:dyDescent="0.3">
      <c r="A822" s="19"/>
      <c r="B822" s="19"/>
      <c r="C822" s="19"/>
    </row>
    <row r="823" spans="1:3" x14ac:dyDescent="0.3">
      <c r="A823" s="19"/>
      <c r="B823" s="19"/>
      <c r="C823" s="19"/>
    </row>
    <row r="824" spans="1:3" x14ac:dyDescent="0.3">
      <c r="A824" s="19"/>
      <c r="B824" s="19"/>
      <c r="C824" s="19"/>
    </row>
    <row r="825" spans="1:3" x14ac:dyDescent="0.3">
      <c r="A825" s="19"/>
      <c r="B825" s="19"/>
      <c r="C825" s="19"/>
    </row>
    <row r="826" spans="1:3" x14ac:dyDescent="0.3">
      <c r="A826" s="19"/>
      <c r="B826" s="19"/>
      <c r="C826" s="19"/>
    </row>
    <row r="827" spans="1:3" x14ac:dyDescent="0.3">
      <c r="A827" s="19"/>
      <c r="B827" s="19"/>
      <c r="C827" s="19"/>
    </row>
    <row r="828" spans="1:3" x14ac:dyDescent="0.3">
      <c r="A828" s="19"/>
      <c r="B828" s="19"/>
      <c r="C828" s="19"/>
    </row>
    <row r="829" spans="1:3" x14ac:dyDescent="0.3">
      <c r="A829" s="19"/>
      <c r="B829" s="19"/>
      <c r="C829" s="19"/>
    </row>
    <row r="830" spans="1:3" x14ac:dyDescent="0.3">
      <c r="A830" s="19"/>
      <c r="B830" s="19"/>
      <c r="C830" s="19"/>
    </row>
    <row r="831" spans="1:3" x14ac:dyDescent="0.3">
      <c r="A831" s="19"/>
      <c r="B831" s="19"/>
      <c r="C831" s="19"/>
    </row>
    <row r="832" spans="1:3" x14ac:dyDescent="0.3">
      <c r="A832" s="19"/>
      <c r="B832" s="19"/>
      <c r="C832" s="19"/>
    </row>
    <row r="833" spans="1:3" x14ac:dyDescent="0.3">
      <c r="A833" s="19"/>
      <c r="B833" s="19"/>
      <c r="C833" s="19"/>
    </row>
    <row r="834" spans="1:3" x14ac:dyDescent="0.3">
      <c r="A834" s="19"/>
      <c r="B834" s="19"/>
      <c r="C834" s="19"/>
    </row>
    <row r="835" spans="1:3" x14ac:dyDescent="0.3">
      <c r="A835" s="19"/>
      <c r="B835" s="19"/>
      <c r="C835" s="19"/>
    </row>
    <row r="836" spans="1:3" x14ac:dyDescent="0.3">
      <c r="A836" s="19"/>
      <c r="B836" s="19"/>
      <c r="C836" s="19"/>
    </row>
    <row r="837" spans="1:3" x14ac:dyDescent="0.3">
      <c r="A837" s="19"/>
      <c r="B837" s="19"/>
      <c r="C837" s="19"/>
    </row>
    <row r="838" spans="1:3" x14ac:dyDescent="0.3">
      <c r="A838" s="19"/>
      <c r="B838" s="19"/>
      <c r="C838" s="19"/>
    </row>
    <row r="839" spans="1:3" x14ac:dyDescent="0.3">
      <c r="A839" s="19"/>
      <c r="B839" s="19"/>
      <c r="C839" s="19"/>
    </row>
    <row r="840" spans="1:3" x14ac:dyDescent="0.3">
      <c r="A840" s="19"/>
      <c r="B840" s="19"/>
      <c r="C840" s="19"/>
    </row>
    <row r="841" spans="1:3" x14ac:dyDescent="0.3">
      <c r="A841" s="19"/>
      <c r="B841" s="19"/>
      <c r="C841" s="19"/>
    </row>
    <row r="842" spans="1:3" x14ac:dyDescent="0.3">
      <c r="A842" s="19"/>
      <c r="B842" s="19"/>
      <c r="C842" s="19"/>
    </row>
    <row r="843" spans="1:3" x14ac:dyDescent="0.3">
      <c r="A843" s="19"/>
      <c r="B843" s="19"/>
      <c r="C843" s="19"/>
    </row>
    <row r="844" spans="1:3" x14ac:dyDescent="0.3">
      <c r="A844" s="19"/>
      <c r="B844" s="19"/>
      <c r="C844" s="19"/>
    </row>
    <row r="845" spans="1:3" x14ac:dyDescent="0.3">
      <c r="A845" s="19"/>
      <c r="B845" s="19"/>
      <c r="C845" s="19"/>
    </row>
    <row r="846" spans="1:3" x14ac:dyDescent="0.3">
      <c r="A846" s="19"/>
      <c r="B846" s="19"/>
      <c r="C846" s="19"/>
    </row>
    <row r="847" spans="1:3" x14ac:dyDescent="0.3">
      <c r="A847" s="19"/>
      <c r="B847" s="19"/>
      <c r="C847" s="19"/>
    </row>
    <row r="848" spans="1:3" x14ac:dyDescent="0.3">
      <c r="A848" s="19"/>
      <c r="B848" s="19"/>
      <c r="C848" s="19"/>
    </row>
    <row r="849" spans="1:3" x14ac:dyDescent="0.3">
      <c r="A849" s="19"/>
      <c r="B849" s="19"/>
      <c r="C849" s="19"/>
    </row>
    <row r="850" spans="1:3" x14ac:dyDescent="0.3">
      <c r="A850" s="19"/>
      <c r="B850" s="19"/>
      <c r="C850" s="19"/>
    </row>
    <row r="851" spans="1:3" x14ac:dyDescent="0.3">
      <c r="A851" s="19"/>
      <c r="B851" s="19"/>
      <c r="C851" s="19"/>
    </row>
    <row r="852" spans="1:3" x14ac:dyDescent="0.3">
      <c r="A852" s="19"/>
      <c r="B852" s="19"/>
      <c r="C852" s="19"/>
    </row>
    <row r="853" spans="1:3" x14ac:dyDescent="0.3">
      <c r="A853" s="19"/>
      <c r="B853" s="19"/>
      <c r="C853" s="19"/>
    </row>
    <row r="854" spans="1:3" x14ac:dyDescent="0.3">
      <c r="A854" s="19"/>
      <c r="B854" s="19"/>
      <c r="C854" s="19"/>
    </row>
    <row r="855" spans="1:3" x14ac:dyDescent="0.3">
      <c r="A855" s="19"/>
      <c r="B855" s="19"/>
      <c r="C855" s="19"/>
    </row>
    <row r="856" spans="1:3" x14ac:dyDescent="0.3">
      <c r="A856" s="19"/>
      <c r="B856" s="19"/>
      <c r="C856" s="19"/>
    </row>
    <row r="857" spans="1:3" x14ac:dyDescent="0.3">
      <c r="A857" s="19"/>
      <c r="B857" s="19"/>
      <c r="C857" s="19"/>
    </row>
    <row r="858" spans="1:3" x14ac:dyDescent="0.3">
      <c r="A858" s="19"/>
      <c r="B858" s="19"/>
      <c r="C858" s="19"/>
    </row>
    <row r="859" spans="1:3" x14ac:dyDescent="0.3">
      <c r="A859" s="19"/>
      <c r="B859" s="19"/>
      <c r="C859" s="19"/>
    </row>
    <row r="860" spans="1:3" x14ac:dyDescent="0.3">
      <c r="A860" s="19"/>
      <c r="B860" s="19"/>
      <c r="C860" s="19"/>
    </row>
    <row r="861" spans="1:3" x14ac:dyDescent="0.3">
      <c r="A861" s="19"/>
      <c r="B861" s="19"/>
      <c r="C861" s="19"/>
    </row>
    <row r="862" spans="1:3" x14ac:dyDescent="0.3">
      <c r="A862" s="19"/>
      <c r="B862" s="19"/>
      <c r="C862" s="19"/>
    </row>
    <row r="863" spans="1:3" x14ac:dyDescent="0.3">
      <c r="A863" s="19"/>
      <c r="B863" s="19"/>
      <c r="C863" s="19"/>
    </row>
    <row r="864" spans="1:3" x14ac:dyDescent="0.3">
      <c r="A864" s="19"/>
      <c r="B864" s="19"/>
      <c r="C864" s="19"/>
    </row>
    <row r="865" spans="1:3" x14ac:dyDescent="0.3">
      <c r="A865" s="19"/>
      <c r="B865" s="19"/>
      <c r="C865" s="19"/>
    </row>
    <row r="866" spans="1:3" x14ac:dyDescent="0.3">
      <c r="A866" s="19"/>
      <c r="B866" s="19"/>
      <c r="C866" s="19"/>
    </row>
    <row r="867" spans="1:3" x14ac:dyDescent="0.3">
      <c r="A867" s="19"/>
      <c r="B867" s="19"/>
      <c r="C867" s="19"/>
    </row>
    <row r="868" spans="1:3" x14ac:dyDescent="0.3">
      <c r="A868" s="19"/>
      <c r="B868" s="19"/>
      <c r="C868" s="19"/>
    </row>
    <row r="869" spans="1:3" x14ac:dyDescent="0.3">
      <c r="A869" s="19"/>
      <c r="B869" s="19"/>
      <c r="C869" s="19"/>
    </row>
    <row r="870" spans="1:3" x14ac:dyDescent="0.3">
      <c r="A870" s="19"/>
      <c r="B870" s="19"/>
      <c r="C870" s="19"/>
    </row>
    <row r="871" spans="1:3" x14ac:dyDescent="0.3">
      <c r="A871" s="19"/>
      <c r="B871" s="19"/>
      <c r="C871" s="19"/>
    </row>
    <row r="872" spans="1:3" x14ac:dyDescent="0.3">
      <c r="A872" s="19"/>
      <c r="B872" s="19"/>
      <c r="C872" s="19"/>
    </row>
    <row r="873" spans="1:3" x14ac:dyDescent="0.3">
      <c r="A873" s="19"/>
      <c r="B873" s="19"/>
      <c r="C873" s="19"/>
    </row>
    <row r="874" spans="1:3" x14ac:dyDescent="0.3">
      <c r="A874" s="19"/>
      <c r="B874" s="19"/>
      <c r="C874" s="19"/>
    </row>
    <row r="875" spans="1:3" x14ac:dyDescent="0.3">
      <c r="A875" s="19"/>
      <c r="B875" s="19"/>
      <c r="C875" s="19"/>
    </row>
    <row r="876" spans="1:3" x14ac:dyDescent="0.3">
      <c r="A876" s="19"/>
      <c r="B876" s="19"/>
      <c r="C876" s="19"/>
    </row>
    <row r="877" spans="1:3" x14ac:dyDescent="0.3">
      <c r="A877" s="19"/>
      <c r="B877" s="19"/>
      <c r="C877" s="19"/>
    </row>
    <row r="878" spans="1:3" x14ac:dyDescent="0.3">
      <c r="A878" s="19"/>
      <c r="B878" s="19"/>
      <c r="C878" s="19"/>
    </row>
    <row r="879" spans="1:3" x14ac:dyDescent="0.3">
      <c r="A879" s="19"/>
      <c r="B879" s="19"/>
      <c r="C879" s="19"/>
    </row>
    <row r="880" spans="1:3" x14ac:dyDescent="0.3">
      <c r="A880" s="19"/>
      <c r="B880" s="19"/>
      <c r="C880" s="19"/>
    </row>
    <row r="881" spans="1:3" x14ac:dyDescent="0.3">
      <c r="A881" s="19"/>
      <c r="B881" s="19"/>
      <c r="C881" s="19"/>
    </row>
    <row r="882" spans="1:3" x14ac:dyDescent="0.3">
      <c r="A882" s="19"/>
      <c r="B882" s="19"/>
      <c r="C882" s="19"/>
    </row>
    <row r="883" spans="1:3" x14ac:dyDescent="0.3">
      <c r="A883" s="19"/>
      <c r="B883" s="19"/>
      <c r="C883" s="19"/>
    </row>
    <row r="884" spans="1:3" x14ac:dyDescent="0.3">
      <c r="A884" s="19"/>
      <c r="B884" s="19"/>
      <c r="C884" s="19"/>
    </row>
    <row r="885" spans="1:3" x14ac:dyDescent="0.3">
      <c r="A885" s="19"/>
      <c r="B885" s="19"/>
      <c r="C885" s="19"/>
    </row>
    <row r="886" spans="1:3" x14ac:dyDescent="0.3">
      <c r="A886" s="19"/>
      <c r="B886" s="19"/>
      <c r="C886" s="19"/>
    </row>
    <row r="887" spans="1:3" x14ac:dyDescent="0.3">
      <c r="A887" s="19"/>
      <c r="B887" s="19"/>
      <c r="C887" s="19"/>
    </row>
    <row r="888" spans="1:3" x14ac:dyDescent="0.3">
      <c r="A888" s="19"/>
      <c r="B888" s="19"/>
      <c r="C888" s="19"/>
    </row>
    <row r="889" spans="1:3" x14ac:dyDescent="0.3">
      <c r="A889" s="19"/>
      <c r="B889" s="19"/>
      <c r="C889" s="19"/>
    </row>
    <row r="890" spans="1:3" x14ac:dyDescent="0.3">
      <c r="A890" s="19"/>
      <c r="B890" s="19"/>
      <c r="C890" s="19"/>
    </row>
    <row r="891" spans="1:3" x14ac:dyDescent="0.3">
      <c r="A891" s="19"/>
      <c r="B891" s="19"/>
      <c r="C891" s="19"/>
    </row>
    <row r="892" spans="1:3" x14ac:dyDescent="0.3">
      <c r="A892" s="19"/>
      <c r="B892" s="19"/>
      <c r="C892" s="19"/>
    </row>
    <row r="893" spans="1:3" x14ac:dyDescent="0.3">
      <c r="A893" s="19"/>
      <c r="B893" s="19"/>
      <c r="C893" s="19"/>
    </row>
    <row r="894" spans="1:3" x14ac:dyDescent="0.3">
      <c r="A894" s="19"/>
      <c r="B894" s="19"/>
      <c r="C894" s="19"/>
    </row>
    <row r="895" spans="1:3" x14ac:dyDescent="0.3">
      <c r="A895" s="19"/>
      <c r="B895" s="19"/>
      <c r="C895" s="19"/>
    </row>
    <row r="896" spans="1:3" x14ac:dyDescent="0.3">
      <c r="A896" s="19"/>
      <c r="B896" s="19"/>
      <c r="C896" s="19"/>
    </row>
    <row r="897" spans="1:3" x14ac:dyDescent="0.3">
      <c r="A897" s="19"/>
      <c r="B897" s="19"/>
      <c r="C897" s="19"/>
    </row>
    <row r="898" spans="1:3" x14ac:dyDescent="0.3">
      <c r="A898" s="19"/>
      <c r="B898" s="19"/>
      <c r="C898" s="19"/>
    </row>
    <row r="899" spans="1:3" x14ac:dyDescent="0.3">
      <c r="A899" s="19"/>
      <c r="B899" s="19"/>
      <c r="C899" s="19"/>
    </row>
    <row r="900" spans="1:3" x14ac:dyDescent="0.3">
      <c r="A900" s="19"/>
      <c r="B900" s="19"/>
      <c r="C900" s="19"/>
    </row>
    <row r="901" spans="1:3" x14ac:dyDescent="0.3">
      <c r="A901" s="19"/>
      <c r="B901" s="19"/>
      <c r="C901" s="19"/>
    </row>
    <row r="902" spans="1:3" x14ac:dyDescent="0.3">
      <c r="A902" s="19"/>
      <c r="B902" s="19"/>
      <c r="C902" s="19"/>
    </row>
    <row r="903" spans="1:3" x14ac:dyDescent="0.3">
      <c r="A903" s="19"/>
      <c r="B903" s="19"/>
      <c r="C903" s="19"/>
    </row>
    <row r="904" spans="1:3" x14ac:dyDescent="0.3">
      <c r="A904" s="19"/>
      <c r="B904" s="19"/>
      <c r="C904" s="19"/>
    </row>
    <row r="905" spans="1:3" x14ac:dyDescent="0.3">
      <c r="A905" s="19"/>
      <c r="B905" s="19"/>
      <c r="C905" s="19"/>
    </row>
    <row r="906" spans="1:3" x14ac:dyDescent="0.3">
      <c r="A906" s="19"/>
      <c r="B906" s="19"/>
      <c r="C906" s="19"/>
    </row>
    <row r="907" spans="1:3" x14ac:dyDescent="0.3">
      <c r="A907" s="19"/>
      <c r="B907" s="19"/>
      <c r="C907" s="19"/>
    </row>
    <row r="908" spans="1:3" x14ac:dyDescent="0.3">
      <c r="A908" s="19"/>
      <c r="B908" s="19"/>
      <c r="C908" s="19"/>
    </row>
    <row r="909" spans="1:3" x14ac:dyDescent="0.3">
      <c r="A909" s="19"/>
      <c r="B909" s="19"/>
      <c r="C909" s="19"/>
    </row>
    <row r="910" spans="1:3" x14ac:dyDescent="0.3">
      <c r="A910" s="19"/>
      <c r="B910" s="19"/>
      <c r="C910" s="19"/>
    </row>
    <row r="911" spans="1:3" x14ac:dyDescent="0.3">
      <c r="A911" s="19"/>
      <c r="B911" s="19"/>
      <c r="C911" s="19"/>
    </row>
    <row r="912" spans="1:3" x14ac:dyDescent="0.3">
      <c r="A912" s="19"/>
      <c r="B912" s="19"/>
      <c r="C912" s="19"/>
    </row>
    <row r="913" spans="1:3" x14ac:dyDescent="0.3">
      <c r="A913" s="19"/>
      <c r="B913" s="19"/>
      <c r="C913" s="19"/>
    </row>
    <row r="914" spans="1:3" x14ac:dyDescent="0.3">
      <c r="A914" s="19"/>
      <c r="B914" s="19"/>
      <c r="C914" s="19"/>
    </row>
    <row r="915" spans="1:3" x14ac:dyDescent="0.3">
      <c r="A915" s="19"/>
      <c r="B915" s="19"/>
      <c r="C915" s="19"/>
    </row>
    <row r="916" spans="1:3" x14ac:dyDescent="0.3">
      <c r="A916" s="19"/>
      <c r="B916" s="19"/>
      <c r="C916" s="19"/>
    </row>
    <row r="917" spans="1:3" x14ac:dyDescent="0.3">
      <c r="A917" s="19"/>
      <c r="B917" s="19"/>
      <c r="C917" s="19"/>
    </row>
    <row r="918" spans="1:3" x14ac:dyDescent="0.3">
      <c r="A918" s="19"/>
      <c r="B918" s="19"/>
      <c r="C918" s="19"/>
    </row>
    <row r="919" spans="1:3" x14ac:dyDescent="0.3">
      <c r="A919" s="19"/>
      <c r="B919" s="19"/>
      <c r="C919" s="19"/>
    </row>
    <row r="920" spans="1:3" x14ac:dyDescent="0.3">
      <c r="A920" s="19"/>
      <c r="B920" s="19"/>
      <c r="C920" s="19"/>
    </row>
    <row r="921" spans="1:3" x14ac:dyDescent="0.3">
      <c r="A921" s="19"/>
      <c r="B921" s="19"/>
      <c r="C921" s="19"/>
    </row>
    <row r="922" spans="1:3" x14ac:dyDescent="0.3">
      <c r="A922" s="19"/>
      <c r="B922" s="19"/>
      <c r="C922" s="19"/>
    </row>
    <row r="923" spans="1:3" x14ac:dyDescent="0.3">
      <c r="A923" s="19"/>
      <c r="B923" s="19"/>
      <c r="C923" s="19"/>
    </row>
    <row r="924" spans="1:3" x14ac:dyDescent="0.3">
      <c r="A924" s="19"/>
      <c r="B924" s="19"/>
      <c r="C924" s="19"/>
    </row>
    <row r="925" spans="1:3" x14ac:dyDescent="0.3">
      <c r="A925" s="19"/>
      <c r="B925" s="19"/>
      <c r="C925" s="19"/>
    </row>
    <row r="926" spans="1:3" x14ac:dyDescent="0.3">
      <c r="A926" s="19"/>
      <c r="B926" s="19"/>
      <c r="C926" s="19"/>
    </row>
    <row r="927" spans="1:3" x14ac:dyDescent="0.3">
      <c r="A927" s="19"/>
      <c r="B927" s="19"/>
      <c r="C927" s="19"/>
    </row>
    <row r="928" spans="1:3" x14ac:dyDescent="0.3">
      <c r="A928" s="19"/>
      <c r="B928" s="19"/>
      <c r="C928" s="19"/>
    </row>
    <row r="929" spans="1:3" x14ac:dyDescent="0.3">
      <c r="A929" s="19"/>
      <c r="B929" s="19"/>
      <c r="C929" s="19"/>
    </row>
    <row r="930" spans="1:3" x14ac:dyDescent="0.3">
      <c r="A930" s="19"/>
      <c r="B930" s="19"/>
      <c r="C930" s="19"/>
    </row>
    <row r="931" spans="1:3" x14ac:dyDescent="0.3">
      <c r="A931" s="19"/>
      <c r="B931" s="19"/>
      <c r="C931" s="19"/>
    </row>
    <row r="932" spans="1:3" x14ac:dyDescent="0.3">
      <c r="A932" s="19"/>
      <c r="B932" s="19"/>
      <c r="C932" s="19"/>
    </row>
    <row r="933" spans="1:3" x14ac:dyDescent="0.3">
      <c r="A933" s="19"/>
      <c r="B933" s="19"/>
      <c r="C933" s="19"/>
    </row>
    <row r="934" spans="1:3" x14ac:dyDescent="0.3">
      <c r="A934" s="19"/>
      <c r="B934" s="19"/>
      <c r="C934" s="19"/>
    </row>
    <row r="935" spans="1:3" x14ac:dyDescent="0.3">
      <c r="A935" s="19"/>
      <c r="B935" s="19"/>
      <c r="C935" s="19"/>
    </row>
    <row r="936" spans="1:3" x14ac:dyDescent="0.3">
      <c r="A936" s="19"/>
      <c r="B936" s="19"/>
      <c r="C936" s="19"/>
    </row>
    <row r="937" spans="1:3" x14ac:dyDescent="0.3">
      <c r="A937" s="19"/>
      <c r="B937" s="19"/>
      <c r="C937" s="19"/>
    </row>
    <row r="938" spans="1:3" x14ac:dyDescent="0.3">
      <c r="A938" s="19"/>
      <c r="B938" s="19"/>
      <c r="C938" s="19"/>
    </row>
    <row r="939" spans="1:3" x14ac:dyDescent="0.3">
      <c r="A939" s="19"/>
      <c r="B939" s="19"/>
      <c r="C939" s="19"/>
    </row>
    <row r="940" spans="1:3" x14ac:dyDescent="0.3">
      <c r="A940" s="19"/>
      <c r="B940" s="19"/>
      <c r="C940" s="19"/>
    </row>
    <row r="941" spans="1:3" x14ac:dyDescent="0.3">
      <c r="A941" s="19"/>
      <c r="B941" s="19"/>
      <c r="C941" s="19"/>
    </row>
    <row r="942" spans="1:3" x14ac:dyDescent="0.3">
      <c r="A942" s="19"/>
      <c r="B942" s="19"/>
      <c r="C942" s="19"/>
    </row>
    <row r="943" spans="1:3" x14ac:dyDescent="0.3">
      <c r="A943" s="19"/>
      <c r="B943" s="19"/>
      <c r="C943" s="19"/>
    </row>
    <row r="944" spans="1:3" x14ac:dyDescent="0.3">
      <c r="A944" s="19"/>
      <c r="B944" s="19"/>
      <c r="C944" s="19"/>
    </row>
    <row r="945" spans="1:3" x14ac:dyDescent="0.3">
      <c r="A945" s="19"/>
      <c r="B945" s="19"/>
      <c r="C945" s="19"/>
    </row>
    <row r="946" spans="1:3" x14ac:dyDescent="0.3">
      <c r="A946" s="19"/>
      <c r="B946" s="19"/>
      <c r="C946" s="19"/>
    </row>
    <row r="947" spans="1:3" x14ac:dyDescent="0.3">
      <c r="A947" s="19"/>
      <c r="B947" s="19"/>
      <c r="C947" s="19"/>
    </row>
    <row r="948" spans="1:3" x14ac:dyDescent="0.3">
      <c r="A948" s="19"/>
      <c r="B948" s="19"/>
      <c r="C948" s="19"/>
    </row>
    <row r="949" spans="1:3" x14ac:dyDescent="0.3">
      <c r="A949" s="19"/>
      <c r="B949" s="19"/>
      <c r="C949" s="19"/>
    </row>
    <row r="950" spans="1:3" x14ac:dyDescent="0.3">
      <c r="A950" s="19"/>
      <c r="B950" s="19"/>
      <c r="C950" s="19"/>
    </row>
    <row r="951" spans="1:3" x14ac:dyDescent="0.3">
      <c r="A951" s="19"/>
      <c r="B951" s="19"/>
      <c r="C951" s="19"/>
    </row>
    <row r="952" spans="1:3" x14ac:dyDescent="0.3">
      <c r="A952" s="19"/>
      <c r="B952" s="19"/>
      <c r="C952" s="19"/>
    </row>
    <row r="953" spans="1:3" x14ac:dyDescent="0.3">
      <c r="A953" s="19"/>
      <c r="B953" s="19"/>
      <c r="C953" s="19"/>
    </row>
    <row r="954" spans="1:3" x14ac:dyDescent="0.3">
      <c r="A954" s="19"/>
      <c r="B954" s="19"/>
      <c r="C954" s="19"/>
    </row>
    <row r="955" spans="1:3" x14ac:dyDescent="0.3">
      <c r="A955" s="19"/>
      <c r="B955" s="19"/>
      <c r="C955" s="19"/>
    </row>
    <row r="956" spans="1:3" x14ac:dyDescent="0.3">
      <c r="A956" s="19"/>
      <c r="B956" s="19"/>
      <c r="C956" s="19"/>
    </row>
    <row r="957" spans="1:3" x14ac:dyDescent="0.3">
      <c r="A957" s="19"/>
      <c r="B957" s="19"/>
      <c r="C957" s="19"/>
    </row>
    <row r="958" spans="1:3" x14ac:dyDescent="0.3">
      <c r="A958" s="19"/>
      <c r="B958" s="19"/>
      <c r="C958" s="19"/>
    </row>
    <row r="959" spans="1:3" x14ac:dyDescent="0.3">
      <c r="A959" s="19"/>
      <c r="B959" s="19"/>
      <c r="C959" s="19"/>
    </row>
    <row r="960" spans="1:3" x14ac:dyDescent="0.3">
      <c r="A960" s="19"/>
      <c r="B960" s="19"/>
      <c r="C960" s="19"/>
    </row>
    <row r="961" spans="1:3" x14ac:dyDescent="0.3">
      <c r="A961" s="19"/>
      <c r="B961" s="19"/>
      <c r="C961" s="19"/>
    </row>
    <row r="962" spans="1:3" x14ac:dyDescent="0.3">
      <c r="A962" s="19"/>
      <c r="B962" s="19"/>
      <c r="C962" s="19"/>
    </row>
    <row r="963" spans="1:3" x14ac:dyDescent="0.3">
      <c r="A963" s="19"/>
      <c r="B963" s="19"/>
      <c r="C963" s="19"/>
    </row>
    <row r="964" spans="1:3" x14ac:dyDescent="0.3">
      <c r="A964" s="19"/>
      <c r="B964" s="19"/>
      <c r="C964" s="19"/>
    </row>
    <row r="965" spans="1:3" x14ac:dyDescent="0.3">
      <c r="A965" s="19"/>
      <c r="B965" s="19"/>
      <c r="C965" s="19"/>
    </row>
    <row r="966" spans="1:3" x14ac:dyDescent="0.3">
      <c r="A966" s="19"/>
      <c r="B966" s="19"/>
      <c r="C966" s="19"/>
    </row>
    <row r="967" spans="1:3" x14ac:dyDescent="0.3">
      <c r="A967" s="19"/>
      <c r="B967" s="19"/>
      <c r="C967" s="19"/>
    </row>
    <row r="968" spans="1:3" x14ac:dyDescent="0.3">
      <c r="A968" s="19"/>
      <c r="B968" s="19"/>
      <c r="C968" s="19"/>
    </row>
    <row r="969" spans="1:3" x14ac:dyDescent="0.3">
      <c r="A969" s="19"/>
      <c r="B969" s="19"/>
      <c r="C969" s="19"/>
    </row>
    <row r="970" spans="1:3" x14ac:dyDescent="0.3">
      <c r="A970" s="19"/>
      <c r="B970" s="19"/>
      <c r="C970" s="19"/>
    </row>
    <row r="971" spans="1:3" x14ac:dyDescent="0.3">
      <c r="A971" s="19"/>
      <c r="B971" s="19"/>
      <c r="C971" s="19"/>
    </row>
    <row r="972" spans="1:3" x14ac:dyDescent="0.3">
      <c r="A972" s="19"/>
      <c r="B972" s="19"/>
      <c r="C972" s="19"/>
    </row>
    <row r="973" spans="1:3" x14ac:dyDescent="0.3">
      <c r="A973" s="19"/>
      <c r="B973" s="19"/>
      <c r="C973" s="19"/>
    </row>
    <row r="974" spans="1:3" x14ac:dyDescent="0.3">
      <c r="A974" s="19"/>
      <c r="B974" s="19"/>
      <c r="C974" s="19"/>
    </row>
    <row r="975" spans="1:3" x14ac:dyDescent="0.3">
      <c r="A975" s="19"/>
      <c r="B975" s="19"/>
      <c r="C975" s="19"/>
    </row>
    <row r="976" spans="1:3" x14ac:dyDescent="0.3">
      <c r="A976" s="19"/>
      <c r="B976" s="19"/>
      <c r="C976" s="19"/>
    </row>
    <row r="977" spans="1:3" x14ac:dyDescent="0.3">
      <c r="A977" s="19"/>
      <c r="B977" s="19"/>
      <c r="C977" s="19"/>
    </row>
    <row r="978" spans="1:3" x14ac:dyDescent="0.3">
      <c r="A978" s="19"/>
      <c r="B978" s="19"/>
      <c r="C978" s="19"/>
    </row>
    <row r="979" spans="1:3" x14ac:dyDescent="0.3">
      <c r="A979" s="19"/>
      <c r="B979" s="19"/>
      <c r="C979" s="19"/>
    </row>
    <row r="980" spans="1:3" x14ac:dyDescent="0.3">
      <c r="A980" s="19"/>
      <c r="B980" s="19"/>
      <c r="C980" s="19"/>
    </row>
    <row r="981" spans="1:3" x14ac:dyDescent="0.3">
      <c r="A981" s="19"/>
      <c r="B981" s="19"/>
      <c r="C981" s="19"/>
    </row>
    <row r="982" spans="1:3" x14ac:dyDescent="0.3">
      <c r="A982" s="19"/>
      <c r="B982" s="19"/>
      <c r="C982" s="19"/>
    </row>
    <row r="983" spans="1:3" x14ac:dyDescent="0.3">
      <c r="A983" s="19"/>
      <c r="B983" s="19"/>
      <c r="C983" s="19"/>
    </row>
    <row r="984" spans="1:3" x14ac:dyDescent="0.3">
      <c r="A984" s="19"/>
      <c r="B984" s="19"/>
      <c r="C984" s="19"/>
    </row>
    <row r="985" spans="1:3" x14ac:dyDescent="0.3">
      <c r="A985" s="19"/>
      <c r="B985" s="19"/>
      <c r="C985" s="19"/>
    </row>
    <row r="986" spans="1:3" x14ac:dyDescent="0.3">
      <c r="A986" s="19"/>
      <c r="B986" s="19"/>
      <c r="C986" s="19"/>
    </row>
    <row r="987" spans="1:3" x14ac:dyDescent="0.3">
      <c r="A987" s="19"/>
      <c r="B987" s="19"/>
      <c r="C987" s="19"/>
    </row>
    <row r="988" spans="1:3" x14ac:dyDescent="0.3">
      <c r="A988" s="19"/>
      <c r="B988" s="19"/>
      <c r="C988" s="19"/>
    </row>
    <row r="989" spans="1:3" x14ac:dyDescent="0.3">
      <c r="A989" s="19"/>
      <c r="B989" s="19"/>
      <c r="C989" s="19"/>
    </row>
    <row r="990" spans="1:3" x14ac:dyDescent="0.3">
      <c r="A990" s="19"/>
      <c r="B990" s="19"/>
      <c r="C990" s="19"/>
    </row>
    <row r="991" spans="1:3" x14ac:dyDescent="0.3">
      <c r="A991" s="19"/>
      <c r="B991" s="19"/>
      <c r="C991" s="19"/>
    </row>
    <row r="992" spans="1:3" x14ac:dyDescent="0.3">
      <c r="A992" s="19"/>
      <c r="B992" s="19"/>
      <c r="C992" s="19"/>
    </row>
    <row r="993" spans="1:3" x14ac:dyDescent="0.3">
      <c r="A993" s="19"/>
      <c r="B993" s="19"/>
      <c r="C993" s="19"/>
    </row>
    <row r="994" spans="1:3" x14ac:dyDescent="0.3">
      <c r="A994" s="19"/>
      <c r="B994" s="19"/>
      <c r="C994" s="19"/>
    </row>
    <row r="995" spans="1:3" x14ac:dyDescent="0.3">
      <c r="A995" s="19"/>
      <c r="B995" s="19"/>
      <c r="C995" s="19"/>
    </row>
    <row r="996" spans="1:3" x14ac:dyDescent="0.3">
      <c r="A996" s="19"/>
      <c r="B996" s="19"/>
      <c r="C996" s="19"/>
    </row>
    <row r="997" spans="1:3" x14ac:dyDescent="0.3">
      <c r="A997" s="19"/>
      <c r="B997" s="19"/>
      <c r="C997" s="19"/>
    </row>
    <row r="998" spans="1:3" x14ac:dyDescent="0.3">
      <c r="A998" s="19"/>
      <c r="B998" s="19"/>
      <c r="C998" s="19"/>
    </row>
    <row r="999" spans="1:3" x14ac:dyDescent="0.3">
      <c r="A999" s="19"/>
      <c r="B999" s="19"/>
      <c r="C999" s="19"/>
    </row>
    <row r="1000" spans="1:3" x14ac:dyDescent="0.3">
      <c r="A1000" s="19"/>
      <c r="B1000" s="19"/>
      <c r="C1000" s="19"/>
    </row>
    <row r="1001" spans="1:3" x14ac:dyDescent="0.3">
      <c r="A1001" s="19"/>
      <c r="B1001" s="19"/>
      <c r="C1001" s="19"/>
    </row>
    <row r="1002" spans="1:3" x14ac:dyDescent="0.3">
      <c r="A1002" s="19"/>
      <c r="B1002" s="19"/>
      <c r="C1002" s="19"/>
    </row>
    <row r="1003" spans="1:3" x14ac:dyDescent="0.3">
      <c r="A1003" s="19"/>
      <c r="B1003" s="19"/>
      <c r="C1003" s="19"/>
    </row>
    <row r="1004" spans="1:3" x14ac:dyDescent="0.3">
      <c r="A1004" s="19"/>
      <c r="B1004" s="19"/>
      <c r="C1004" s="19"/>
    </row>
    <row r="1005" spans="1:3" x14ac:dyDescent="0.3">
      <c r="A1005" s="19"/>
      <c r="B1005" s="19"/>
      <c r="C1005" s="19"/>
    </row>
    <row r="1006" spans="1:3" x14ac:dyDescent="0.3">
      <c r="A1006" s="19"/>
      <c r="B1006" s="19"/>
      <c r="C1006" s="19"/>
    </row>
    <row r="1007" spans="1:3" x14ac:dyDescent="0.3">
      <c r="A1007" s="19"/>
      <c r="B1007" s="19"/>
      <c r="C1007" s="19"/>
    </row>
    <row r="1008" spans="1:3" x14ac:dyDescent="0.3">
      <c r="A1008" s="19"/>
      <c r="B1008" s="19"/>
      <c r="C1008" s="19"/>
    </row>
    <row r="1009" spans="1:3" x14ac:dyDescent="0.3">
      <c r="A1009" s="19"/>
      <c r="B1009" s="19"/>
      <c r="C1009" s="19"/>
    </row>
    <row r="1010" spans="1:3" x14ac:dyDescent="0.3">
      <c r="A1010" s="19"/>
      <c r="B1010" s="19"/>
      <c r="C1010" s="19"/>
    </row>
    <row r="1011" spans="1:3" x14ac:dyDescent="0.3">
      <c r="A1011" s="19"/>
      <c r="B1011" s="19"/>
      <c r="C1011" s="19"/>
    </row>
    <row r="1012" spans="1:3" x14ac:dyDescent="0.3">
      <c r="A1012" s="19"/>
      <c r="B1012" s="19"/>
      <c r="C1012" s="19"/>
    </row>
    <row r="1013" spans="1:3" x14ac:dyDescent="0.3">
      <c r="A1013" s="19"/>
      <c r="B1013" s="19"/>
      <c r="C1013" s="19"/>
    </row>
    <row r="1014" spans="1:3" x14ac:dyDescent="0.3">
      <c r="A1014" s="19"/>
      <c r="B1014" s="19"/>
      <c r="C1014" s="19"/>
    </row>
    <row r="1015" spans="1:3" x14ac:dyDescent="0.3">
      <c r="A1015" s="19"/>
      <c r="B1015" s="19"/>
      <c r="C1015" s="19"/>
    </row>
    <row r="1016" spans="1:3" x14ac:dyDescent="0.3">
      <c r="A1016" s="19"/>
      <c r="B1016" s="19"/>
      <c r="C1016" s="19"/>
    </row>
    <row r="1017" spans="1:3" x14ac:dyDescent="0.3">
      <c r="A1017" s="19"/>
      <c r="B1017" s="19"/>
      <c r="C1017" s="19"/>
    </row>
    <row r="1018" spans="1:3" x14ac:dyDescent="0.3">
      <c r="A1018" s="19"/>
      <c r="B1018" s="19"/>
      <c r="C1018" s="19"/>
    </row>
    <row r="1019" spans="1:3" x14ac:dyDescent="0.3">
      <c r="A1019" s="19"/>
      <c r="B1019" s="19"/>
      <c r="C1019" s="19"/>
    </row>
    <row r="1020" spans="1:3" x14ac:dyDescent="0.3">
      <c r="A1020" s="19"/>
      <c r="B1020" s="19"/>
      <c r="C1020" s="19"/>
    </row>
    <row r="1021" spans="1:3" x14ac:dyDescent="0.3">
      <c r="A1021" s="19"/>
      <c r="B1021" s="19"/>
      <c r="C1021" s="19"/>
    </row>
    <row r="1022" spans="1:3" x14ac:dyDescent="0.3">
      <c r="A1022" s="19"/>
      <c r="B1022" s="19"/>
      <c r="C1022" s="19"/>
    </row>
    <row r="1023" spans="1:3" x14ac:dyDescent="0.3">
      <c r="A1023" s="19"/>
      <c r="B1023" s="19"/>
      <c r="C1023" s="19"/>
    </row>
    <row r="1024" spans="1:3" x14ac:dyDescent="0.3">
      <c r="A1024" s="19"/>
      <c r="B1024" s="19"/>
      <c r="C1024" s="19"/>
    </row>
    <row r="1025" spans="1:3" x14ac:dyDescent="0.3">
      <c r="A1025" s="19"/>
      <c r="B1025" s="19"/>
      <c r="C1025" s="19"/>
    </row>
    <row r="1026" spans="1:3" x14ac:dyDescent="0.3">
      <c r="A1026" s="19"/>
      <c r="B1026" s="19"/>
      <c r="C1026" s="19"/>
    </row>
    <row r="1027" spans="1:3" x14ac:dyDescent="0.3">
      <c r="A1027" s="19"/>
      <c r="B1027" s="19"/>
      <c r="C1027" s="19"/>
    </row>
    <row r="1028" spans="1:3" x14ac:dyDescent="0.3">
      <c r="A1028" s="19"/>
      <c r="B1028" s="19"/>
      <c r="C1028" s="19"/>
    </row>
    <row r="1029" spans="1:3" x14ac:dyDescent="0.3">
      <c r="A1029" s="19"/>
      <c r="B1029" s="19"/>
      <c r="C1029" s="19"/>
    </row>
    <row r="1030" spans="1:3" x14ac:dyDescent="0.3">
      <c r="A1030" s="19"/>
      <c r="B1030" s="19"/>
      <c r="C1030" s="19"/>
    </row>
    <row r="1031" spans="1:3" x14ac:dyDescent="0.3">
      <c r="A1031" s="19"/>
      <c r="B1031" s="19"/>
      <c r="C1031" s="19"/>
    </row>
    <row r="1032" spans="1:3" x14ac:dyDescent="0.3">
      <c r="A1032" s="19"/>
      <c r="B1032" s="19"/>
      <c r="C1032" s="19"/>
    </row>
    <row r="1033" spans="1:3" x14ac:dyDescent="0.3">
      <c r="A1033" s="19"/>
      <c r="B1033" s="19"/>
      <c r="C1033" s="19"/>
    </row>
    <row r="1034" spans="1:3" x14ac:dyDescent="0.3">
      <c r="A1034" s="19"/>
      <c r="B1034" s="19"/>
      <c r="C1034" s="19"/>
    </row>
    <row r="1035" spans="1:3" x14ac:dyDescent="0.3">
      <c r="A1035" s="19"/>
      <c r="B1035" s="19"/>
      <c r="C1035" s="19"/>
    </row>
    <row r="1036" spans="1:3" x14ac:dyDescent="0.3">
      <c r="A1036" s="19"/>
      <c r="B1036" s="19"/>
      <c r="C1036" s="19"/>
    </row>
    <row r="1037" spans="1:3" x14ac:dyDescent="0.3">
      <c r="A1037" s="19"/>
      <c r="B1037" s="19"/>
      <c r="C1037" s="19"/>
    </row>
    <row r="1038" spans="1:3" x14ac:dyDescent="0.3">
      <c r="A1038" s="19"/>
      <c r="B1038" s="19"/>
      <c r="C1038" s="19"/>
    </row>
    <row r="1039" spans="1:3" x14ac:dyDescent="0.3">
      <c r="A1039" s="19"/>
      <c r="B1039" s="19"/>
      <c r="C1039" s="19"/>
    </row>
    <row r="1040" spans="1:3" x14ac:dyDescent="0.3">
      <c r="A1040" s="19"/>
      <c r="B1040" s="19"/>
      <c r="C1040" s="19"/>
    </row>
    <row r="1041" spans="1:3" x14ac:dyDescent="0.3">
      <c r="A1041" s="19"/>
      <c r="B1041" s="19"/>
      <c r="C1041" s="19"/>
    </row>
    <row r="1042" spans="1:3" x14ac:dyDescent="0.3">
      <c r="A1042" s="19"/>
      <c r="B1042" s="19"/>
      <c r="C1042" s="19"/>
    </row>
    <row r="1043" spans="1:3" x14ac:dyDescent="0.3">
      <c r="A1043" s="19"/>
      <c r="B1043" s="19"/>
      <c r="C1043" s="19"/>
    </row>
    <row r="1044" spans="1:3" x14ac:dyDescent="0.3">
      <c r="A1044" s="19"/>
      <c r="B1044" s="19"/>
      <c r="C1044" s="19"/>
    </row>
    <row r="1045" spans="1:3" x14ac:dyDescent="0.3">
      <c r="A1045" s="19"/>
      <c r="B1045" s="19"/>
      <c r="C1045" s="19"/>
    </row>
    <row r="1046" spans="1:3" x14ac:dyDescent="0.3">
      <c r="A1046" s="19"/>
      <c r="B1046" s="19"/>
      <c r="C1046" s="19"/>
    </row>
    <row r="1047" spans="1:3" x14ac:dyDescent="0.3">
      <c r="A1047" s="19"/>
      <c r="B1047" s="19"/>
      <c r="C1047" s="19"/>
    </row>
    <row r="1048" spans="1:3" x14ac:dyDescent="0.3">
      <c r="A1048" s="19"/>
      <c r="B1048" s="19"/>
      <c r="C1048" s="19"/>
    </row>
    <row r="1049" spans="1:3" x14ac:dyDescent="0.3">
      <c r="A1049" s="19"/>
      <c r="B1049" s="19"/>
      <c r="C1049" s="19"/>
    </row>
    <row r="1050" spans="1:3" x14ac:dyDescent="0.3">
      <c r="A1050" s="19"/>
      <c r="B1050" s="19"/>
      <c r="C1050" s="19"/>
    </row>
    <row r="1051" spans="1:3" x14ac:dyDescent="0.3">
      <c r="A1051" s="19"/>
      <c r="B1051" s="19"/>
      <c r="C1051" s="19"/>
    </row>
    <row r="1052" spans="1:3" x14ac:dyDescent="0.3">
      <c r="A1052" s="19"/>
      <c r="B1052" s="19"/>
      <c r="C1052" s="19"/>
    </row>
    <row r="1053" spans="1:3" x14ac:dyDescent="0.3">
      <c r="A1053" s="19"/>
      <c r="B1053" s="19"/>
      <c r="C1053" s="19"/>
    </row>
    <row r="1054" spans="1:3" x14ac:dyDescent="0.3">
      <c r="A1054" s="19"/>
      <c r="B1054" s="19"/>
      <c r="C1054" s="19"/>
    </row>
    <row r="1055" spans="1:3" x14ac:dyDescent="0.3">
      <c r="A1055" s="19"/>
      <c r="B1055" s="19"/>
      <c r="C1055" s="19"/>
    </row>
    <row r="1056" spans="1:3" x14ac:dyDescent="0.3">
      <c r="A1056" s="19"/>
      <c r="B1056" s="19"/>
      <c r="C1056" s="19"/>
    </row>
    <row r="1057" spans="1:3" x14ac:dyDescent="0.3">
      <c r="A1057" s="19"/>
      <c r="B1057" s="19"/>
      <c r="C1057" s="19"/>
    </row>
    <row r="1058" spans="1:3" x14ac:dyDescent="0.3">
      <c r="A1058" s="19"/>
      <c r="B1058" s="19"/>
      <c r="C1058" s="19"/>
    </row>
    <row r="1059" spans="1:3" x14ac:dyDescent="0.3">
      <c r="A1059" s="19"/>
      <c r="B1059" s="19"/>
      <c r="C1059" s="19"/>
    </row>
    <row r="1060" spans="1:3" x14ac:dyDescent="0.3">
      <c r="A1060" s="19"/>
      <c r="B1060" s="19"/>
      <c r="C1060" s="19"/>
    </row>
    <row r="1061" spans="1:3" x14ac:dyDescent="0.3">
      <c r="A1061" s="19"/>
      <c r="B1061" s="19"/>
      <c r="C1061" s="19"/>
    </row>
    <row r="1062" spans="1:3" x14ac:dyDescent="0.3">
      <c r="A1062" s="19"/>
      <c r="B1062" s="19"/>
      <c r="C1062" s="19"/>
    </row>
    <row r="1063" spans="1:3" x14ac:dyDescent="0.3">
      <c r="A1063" s="19"/>
      <c r="B1063" s="19"/>
      <c r="C1063" s="19"/>
    </row>
    <row r="1064" spans="1:3" x14ac:dyDescent="0.3">
      <c r="A1064" s="19"/>
      <c r="B1064" s="19"/>
      <c r="C1064" s="19"/>
    </row>
    <row r="1065" spans="1:3" x14ac:dyDescent="0.3">
      <c r="A1065" s="19"/>
      <c r="B1065" s="19"/>
      <c r="C1065" s="19"/>
    </row>
    <row r="1066" spans="1:3" x14ac:dyDescent="0.3">
      <c r="A1066" s="19"/>
      <c r="B1066" s="19"/>
      <c r="C1066" s="19"/>
    </row>
    <row r="1067" spans="1:3" x14ac:dyDescent="0.3">
      <c r="A1067" s="19"/>
      <c r="B1067" s="19"/>
      <c r="C1067" s="19"/>
    </row>
    <row r="1068" spans="1:3" x14ac:dyDescent="0.3">
      <c r="A1068" s="19"/>
      <c r="B1068" s="19"/>
      <c r="C1068" s="19"/>
    </row>
    <row r="1069" spans="1:3" x14ac:dyDescent="0.3">
      <c r="A1069" s="19"/>
      <c r="B1069" s="19"/>
      <c r="C1069" s="19"/>
    </row>
    <row r="1070" spans="1:3" x14ac:dyDescent="0.3">
      <c r="A1070" s="19"/>
      <c r="B1070" s="19"/>
      <c r="C1070" s="19"/>
    </row>
    <row r="1071" spans="1:3" x14ac:dyDescent="0.3">
      <c r="A1071" s="19"/>
      <c r="B1071" s="19"/>
      <c r="C1071" s="19"/>
    </row>
    <row r="1072" spans="1:3" x14ac:dyDescent="0.3">
      <c r="A1072" s="19"/>
      <c r="B1072" s="19"/>
      <c r="C1072" s="19"/>
    </row>
    <row r="1073" spans="1:3" x14ac:dyDescent="0.3">
      <c r="A1073" s="19"/>
      <c r="B1073" s="19"/>
      <c r="C1073" s="19"/>
    </row>
    <row r="1074" spans="1:3" x14ac:dyDescent="0.3">
      <c r="A1074" s="19"/>
      <c r="B1074" s="19"/>
      <c r="C1074" s="19"/>
    </row>
    <row r="1075" spans="1:3" x14ac:dyDescent="0.3">
      <c r="A1075" s="19"/>
      <c r="B1075" s="19"/>
      <c r="C1075" s="19"/>
    </row>
    <row r="1076" spans="1:3" x14ac:dyDescent="0.3">
      <c r="A1076" s="19"/>
      <c r="B1076" s="19"/>
      <c r="C1076" s="19"/>
    </row>
    <row r="1077" spans="1:3" x14ac:dyDescent="0.3">
      <c r="A1077" s="19"/>
      <c r="B1077" s="19"/>
      <c r="C1077" s="19"/>
    </row>
    <row r="1078" spans="1:3" x14ac:dyDescent="0.3">
      <c r="A1078" s="19"/>
      <c r="B1078" s="19"/>
      <c r="C1078" s="19"/>
    </row>
    <row r="1079" spans="1:3" x14ac:dyDescent="0.3">
      <c r="A1079" s="19"/>
      <c r="B1079" s="19"/>
      <c r="C1079" s="19"/>
    </row>
    <row r="1080" spans="1:3" x14ac:dyDescent="0.3">
      <c r="A1080" s="19"/>
      <c r="B1080" s="19"/>
      <c r="C1080" s="19"/>
    </row>
    <row r="1081" spans="1:3" x14ac:dyDescent="0.3">
      <c r="A1081" s="19"/>
      <c r="B1081" s="19"/>
      <c r="C1081" s="19"/>
    </row>
    <row r="1082" spans="1:3" x14ac:dyDescent="0.3">
      <c r="A1082" s="19"/>
      <c r="B1082" s="19"/>
      <c r="C1082" s="19"/>
    </row>
    <row r="1083" spans="1:3" x14ac:dyDescent="0.3">
      <c r="A1083" s="19"/>
      <c r="B1083" s="19"/>
      <c r="C1083" s="19"/>
    </row>
    <row r="1084" spans="1:3" x14ac:dyDescent="0.3">
      <c r="A1084" s="19"/>
      <c r="B1084" s="19"/>
      <c r="C1084" s="19"/>
    </row>
    <row r="1085" spans="1:3" x14ac:dyDescent="0.3">
      <c r="A1085" s="19"/>
      <c r="B1085" s="19"/>
      <c r="C1085" s="19"/>
    </row>
    <row r="1086" spans="1:3" x14ac:dyDescent="0.3">
      <c r="A1086" s="19"/>
      <c r="B1086" s="19"/>
      <c r="C1086" s="19"/>
    </row>
    <row r="1087" spans="1:3" x14ac:dyDescent="0.3">
      <c r="A1087" s="19"/>
      <c r="B1087" s="19"/>
      <c r="C1087" s="19"/>
    </row>
    <row r="1088" spans="1:3" x14ac:dyDescent="0.3">
      <c r="A1088" s="19"/>
      <c r="B1088" s="19"/>
      <c r="C1088" s="19"/>
    </row>
    <row r="1089" spans="1:3" x14ac:dyDescent="0.3">
      <c r="A1089" s="19"/>
      <c r="B1089" s="19"/>
      <c r="C1089" s="19"/>
    </row>
    <row r="1090" spans="1:3" x14ac:dyDescent="0.3">
      <c r="A1090" s="19"/>
      <c r="B1090" s="19"/>
      <c r="C1090" s="19"/>
    </row>
    <row r="1091" spans="1:3" x14ac:dyDescent="0.3">
      <c r="A1091" s="19"/>
      <c r="B1091" s="19"/>
      <c r="C1091" s="19"/>
    </row>
    <row r="1092" spans="1:3" x14ac:dyDescent="0.3">
      <c r="A1092" s="19"/>
      <c r="B1092" s="19"/>
      <c r="C1092" s="19"/>
    </row>
    <row r="1093" spans="1:3" x14ac:dyDescent="0.3">
      <c r="A1093" s="19"/>
      <c r="B1093" s="19"/>
      <c r="C1093" s="19"/>
    </row>
    <row r="1094" spans="1:3" x14ac:dyDescent="0.3">
      <c r="A1094" s="19"/>
      <c r="B1094" s="19"/>
      <c r="C1094" s="19"/>
    </row>
    <row r="1095" spans="1:3" x14ac:dyDescent="0.3">
      <c r="A1095" s="19"/>
      <c r="B1095" s="19"/>
      <c r="C1095" s="19"/>
    </row>
    <row r="1096" spans="1:3" x14ac:dyDescent="0.3">
      <c r="A1096" s="19"/>
      <c r="B1096" s="19"/>
      <c r="C1096" s="19"/>
    </row>
    <row r="1097" spans="1:3" x14ac:dyDescent="0.3">
      <c r="A1097" s="19"/>
      <c r="B1097" s="19"/>
      <c r="C1097" s="19"/>
    </row>
    <row r="1098" spans="1:3" x14ac:dyDescent="0.3">
      <c r="A1098" s="19"/>
      <c r="B1098" s="19"/>
      <c r="C1098" s="19"/>
    </row>
    <row r="1099" spans="1:3" x14ac:dyDescent="0.3">
      <c r="A1099" s="19"/>
      <c r="B1099" s="19"/>
      <c r="C1099" s="19"/>
    </row>
    <row r="1100" spans="1:3" x14ac:dyDescent="0.3">
      <c r="A1100" s="19"/>
      <c r="B1100" s="19"/>
      <c r="C1100" s="19"/>
    </row>
    <row r="1101" spans="1:3" x14ac:dyDescent="0.3">
      <c r="A1101" s="19"/>
      <c r="B1101" s="19"/>
      <c r="C1101" s="19"/>
    </row>
    <row r="1102" spans="1:3" x14ac:dyDescent="0.3">
      <c r="A1102" s="19"/>
      <c r="B1102" s="19"/>
      <c r="C1102" s="19"/>
    </row>
    <row r="1103" spans="1:3" x14ac:dyDescent="0.3">
      <c r="A1103" s="19"/>
      <c r="B1103" s="19"/>
      <c r="C1103" s="19"/>
    </row>
    <row r="1104" spans="1:3" x14ac:dyDescent="0.3">
      <c r="A1104" s="19"/>
      <c r="B1104" s="19"/>
      <c r="C1104" s="19"/>
    </row>
    <row r="1105" spans="1:3" x14ac:dyDescent="0.3">
      <c r="A1105" s="19"/>
      <c r="B1105" s="19"/>
      <c r="C1105" s="19"/>
    </row>
    <row r="1106" spans="1:3" x14ac:dyDescent="0.3">
      <c r="A1106" s="19"/>
      <c r="B1106" s="19"/>
      <c r="C1106" s="19"/>
    </row>
    <row r="1107" spans="1:3" x14ac:dyDescent="0.3">
      <c r="A1107" s="19"/>
      <c r="B1107" s="19"/>
      <c r="C1107" s="19"/>
    </row>
    <row r="1108" spans="1:3" x14ac:dyDescent="0.3">
      <c r="A1108" s="19"/>
      <c r="B1108" s="19"/>
      <c r="C1108" s="19"/>
    </row>
    <row r="1109" spans="1:3" x14ac:dyDescent="0.3">
      <c r="A1109" s="19"/>
      <c r="B1109" s="19"/>
      <c r="C1109" s="19"/>
    </row>
    <row r="1110" spans="1:3" x14ac:dyDescent="0.3">
      <c r="A1110" s="19"/>
      <c r="B1110" s="19"/>
      <c r="C1110" s="19"/>
    </row>
    <row r="1111" spans="1:3" x14ac:dyDescent="0.3">
      <c r="A1111" s="19"/>
      <c r="B1111" s="19"/>
      <c r="C1111" s="19"/>
    </row>
    <row r="1112" spans="1:3" x14ac:dyDescent="0.3">
      <c r="A1112" s="19"/>
      <c r="B1112" s="19"/>
      <c r="C1112" s="19"/>
    </row>
    <row r="1113" spans="1:3" x14ac:dyDescent="0.3">
      <c r="A1113" s="19"/>
      <c r="B1113" s="19"/>
      <c r="C1113" s="19"/>
    </row>
    <row r="1114" spans="1:3" x14ac:dyDescent="0.3">
      <c r="A1114" s="19"/>
      <c r="B1114" s="19"/>
      <c r="C1114" s="19"/>
    </row>
    <row r="1115" spans="1:3" x14ac:dyDescent="0.3">
      <c r="A1115" s="19"/>
      <c r="B1115" s="19"/>
      <c r="C1115" s="19"/>
    </row>
    <row r="1116" spans="1:3" x14ac:dyDescent="0.3">
      <c r="A1116" s="19"/>
      <c r="B1116" s="19"/>
      <c r="C1116" s="19"/>
    </row>
    <row r="1117" spans="1:3" x14ac:dyDescent="0.3">
      <c r="A1117" s="19"/>
      <c r="B1117" s="19"/>
      <c r="C1117" s="19"/>
    </row>
    <row r="1118" spans="1:3" x14ac:dyDescent="0.3">
      <c r="A1118" s="19"/>
      <c r="B1118" s="19"/>
      <c r="C1118" s="19"/>
    </row>
    <row r="1119" spans="1:3" x14ac:dyDescent="0.3">
      <c r="A1119" s="19"/>
      <c r="B1119" s="19"/>
      <c r="C1119" s="19"/>
    </row>
    <row r="1120" spans="1:3" x14ac:dyDescent="0.3">
      <c r="A1120" s="19"/>
      <c r="B1120" s="19"/>
      <c r="C1120" s="19"/>
    </row>
    <row r="1121" spans="1:3" x14ac:dyDescent="0.3">
      <c r="A1121" s="19"/>
      <c r="B1121" s="19"/>
      <c r="C1121" s="19"/>
    </row>
    <row r="1122" spans="1:3" x14ac:dyDescent="0.3">
      <c r="A1122" s="19"/>
      <c r="B1122" s="19"/>
      <c r="C1122" s="19"/>
    </row>
    <row r="1123" spans="1:3" x14ac:dyDescent="0.3">
      <c r="A1123" s="19"/>
      <c r="B1123" s="19"/>
      <c r="C1123" s="19"/>
    </row>
    <row r="1124" spans="1:3" x14ac:dyDescent="0.3">
      <c r="A1124" s="19"/>
      <c r="B1124" s="19"/>
      <c r="C1124" s="19"/>
    </row>
    <row r="1125" spans="1:3" x14ac:dyDescent="0.3">
      <c r="A1125" s="19"/>
      <c r="B1125" s="19"/>
      <c r="C1125" s="19"/>
    </row>
    <row r="1126" spans="1:3" x14ac:dyDescent="0.3">
      <c r="A1126" s="19"/>
      <c r="B1126" s="19"/>
      <c r="C1126" s="19"/>
    </row>
    <row r="1127" spans="1:3" x14ac:dyDescent="0.3">
      <c r="A1127" s="19"/>
      <c r="B1127" s="19"/>
      <c r="C1127" s="19"/>
    </row>
    <row r="1128" spans="1:3" x14ac:dyDescent="0.3">
      <c r="A1128" s="19"/>
      <c r="B1128" s="19"/>
      <c r="C1128" s="19"/>
    </row>
    <row r="1129" spans="1:3" x14ac:dyDescent="0.3">
      <c r="A1129" s="19"/>
      <c r="B1129" s="19"/>
      <c r="C1129" s="19"/>
    </row>
    <row r="1130" spans="1:3" x14ac:dyDescent="0.3">
      <c r="A1130" s="19"/>
      <c r="B1130" s="19"/>
      <c r="C1130" s="19"/>
    </row>
    <row r="1131" spans="1:3" x14ac:dyDescent="0.3">
      <c r="A1131" s="19"/>
      <c r="B1131" s="19"/>
      <c r="C1131" s="19"/>
    </row>
    <row r="1132" spans="1:3" x14ac:dyDescent="0.3">
      <c r="A1132" s="19"/>
      <c r="B1132" s="19"/>
      <c r="C1132" s="19"/>
    </row>
    <row r="1133" spans="1:3" x14ac:dyDescent="0.3">
      <c r="A1133" s="19"/>
      <c r="B1133" s="19"/>
      <c r="C1133" s="19"/>
    </row>
    <row r="1134" spans="1:3" x14ac:dyDescent="0.3">
      <c r="A1134" s="19"/>
      <c r="B1134" s="19"/>
      <c r="C1134" s="19"/>
    </row>
    <row r="1135" spans="1:3" x14ac:dyDescent="0.3">
      <c r="A1135" s="19"/>
      <c r="B1135" s="19"/>
      <c r="C1135" s="19"/>
    </row>
    <row r="1136" spans="1:3" x14ac:dyDescent="0.3">
      <c r="A1136" s="19"/>
      <c r="B1136" s="19"/>
      <c r="C1136" s="19"/>
    </row>
    <row r="1137" spans="1:3" x14ac:dyDescent="0.3">
      <c r="A1137" s="19"/>
      <c r="B1137" s="19"/>
      <c r="C1137" s="19"/>
    </row>
    <row r="1138" spans="1:3" x14ac:dyDescent="0.3">
      <c r="A1138" s="19"/>
      <c r="B1138" s="19"/>
      <c r="C1138" s="19"/>
    </row>
    <row r="1139" spans="1:3" x14ac:dyDescent="0.3">
      <c r="A1139" s="19"/>
      <c r="B1139" s="19"/>
      <c r="C1139" s="19"/>
    </row>
    <row r="1140" spans="1:3" x14ac:dyDescent="0.3">
      <c r="A1140" s="19"/>
      <c r="B1140" s="19"/>
      <c r="C1140" s="19"/>
    </row>
    <row r="1141" spans="1:3" x14ac:dyDescent="0.3">
      <c r="A1141" s="19"/>
      <c r="B1141" s="19"/>
      <c r="C1141" s="19"/>
    </row>
    <row r="1142" spans="1:3" x14ac:dyDescent="0.3">
      <c r="A1142" s="19"/>
      <c r="B1142" s="19"/>
      <c r="C1142" s="19"/>
    </row>
    <row r="1143" spans="1:3" x14ac:dyDescent="0.3">
      <c r="A1143" s="19"/>
      <c r="B1143" s="19"/>
      <c r="C1143" s="19"/>
    </row>
    <row r="1144" spans="1:3" x14ac:dyDescent="0.3">
      <c r="A1144" s="19"/>
      <c r="B1144" s="19"/>
      <c r="C1144" s="19"/>
    </row>
    <row r="1145" spans="1:3" x14ac:dyDescent="0.3">
      <c r="A1145" s="19"/>
      <c r="B1145" s="19"/>
      <c r="C1145" s="19"/>
    </row>
    <row r="1146" spans="1:3" x14ac:dyDescent="0.3">
      <c r="A1146" s="19"/>
      <c r="B1146" s="19"/>
      <c r="C1146" s="19"/>
    </row>
    <row r="1147" spans="1:3" x14ac:dyDescent="0.3">
      <c r="A1147" s="19"/>
      <c r="B1147" s="19"/>
      <c r="C1147" s="19"/>
    </row>
    <row r="1148" spans="1:3" x14ac:dyDescent="0.3">
      <c r="A1148" s="19"/>
      <c r="B1148" s="19"/>
      <c r="C1148" s="19"/>
    </row>
    <row r="1149" spans="1:3" x14ac:dyDescent="0.3">
      <c r="A1149" s="19"/>
      <c r="B1149" s="19"/>
      <c r="C1149" s="19"/>
    </row>
    <row r="1150" spans="1:3" x14ac:dyDescent="0.3">
      <c r="A1150" s="19"/>
      <c r="B1150" s="19"/>
      <c r="C1150" s="19"/>
    </row>
    <row r="1151" spans="1:3" x14ac:dyDescent="0.3">
      <c r="A1151" s="19"/>
      <c r="B1151" s="19"/>
      <c r="C1151" s="19"/>
    </row>
    <row r="1152" spans="1:3" x14ac:dyDescent="0.3">
      <c r="A1152" s="19"/>
      <c r="B1152" s="19"/>
      <c r="C1152" s="19"/>
    </row>
    <row r="1153" spans="1:3" x14ac:dyDescent="0.3">
      <c r="A1153" s="19"/>
      <c r="B1153" s="19"/>
      <c r="C1153" s="19"/>
    </row>
    <row r="1154" spans="1:3" x14ac:dyDescent="0.3">
      <c r="A1154" s="19"/>
      <c r="B1154" s="19"/>
      <c r="C1154" s="19"/>
    </row>
    <row r="1155" spans="1:3" x14ac:dyDescent="0.3">
      <c r="A1155" s="19"/>
      <c r="B1155" s="19"/>
      <c r="C1155" s="19"/>
    </row>
    <row r="1156" spans="1:3" x14ac:dyDescent="0.3">
      <c r="A1156" s="19"/>
      <c r="B1156" s="19"/>
      <c r="C1156" s="19"/>
    </row>
    <row r="1157" spans="1:3" x14ac:dyDescent="0.3">
      <c r="A1157" s="19"/>
      <c r="B1157" s="19"/>
      <c r="C1157" s="19"/>
    </row>
    <row r="1158" spans="1:3" x14ac:dyDescent="0.3">
      <c r="A1158" s="19"/>
      <c r="B1158" s="19"/>
      <c r="C1158" s="19"/>
    </row>
    <row r="1159" spans="1:3" x14ac:dyDescent="0.3">
      <c r="A1159" s="19"/>
      <c r="B1159" s="19"/>
      <c r="C1159" s="19"/>
    </row>
    <row r="1160" spans="1:3" x14ac:dyDescent="0.3">
      <c r="A1160" s="19"/>
      <c r="B1160" s="19"/>
      <c r="C1160" s="19"/>
    </row>
    <row r="1161" spans="1:3" x14ac:dyDescent="0.3">
      <c r="A1161" s="19"/>
      <c r="B1161" s="19"/>
      <c r="C1161" s="19"/>
    </row>
    <row r="1162" spans="1:3" x14ac:dyDescent="0.3">
      <c r="A1162" s="19"/>
      <c r="B1162" s="19"/>
      <c r="C1162" s="19"/>
    </row>
    <row r="1163" spans="1:3" x14ac:dyDescent="0.3">
      <c r="A1163" s="19"/>
      <c r="B1163" s="19"/>
      <c r="C1163" s="19"/>
    </row>
    <row r="1164" spans="1:3" x14ac:dyDescent="0.3">
      <c r="A1164" s="19"/>
      <c r="B1164" s="19"/>
      <c r="C1164" s="19"/>
    </row>
    <row r="1165" spans="1:3" x14ac:dyDescent="0.3">
      <c r="A1165" s="19"/>
      <c r="B1165" s="19"/>
      <c r="C1165" s="19"/>
    </row>
    <row r="1166" spans="1:3" x14ac:dyDescent="0.3">
      <c r="A1166" s="19"/>
      <c r="B1166" s="19"/>
      <c r="C1166" s="19"/>
    </row>
    <row r="1167" spans="1:3" x14ac:dyDescent="0.3">
      <c r="A1167" s="19"/>
      <c r="B1167" s="19"/>
      <c r="C1167" s="19"/>
    </row>
    <row r="1168" spans="1:3" x14ac:dyDescent="0.3">
      <c r="A1168" s="19"/>
      <c r="B1168" s="19"/>
      <c r="C1168" s="19"/>
    </row>
    <row r="1169" spans="1:3" x14ac:dyDescent="0.3">
      <c r="A1169" s="19"/>
      <c r="B1169" s="19"/>
      <c r="C1169" s="19"/>
    </row>
    <row r="1170" spans="1:3" x14ac:dyDescent="0.3">
      <c r="A1170" s="19"/>
      <c r="B1170" s="19"/>
      <c r="C1170" s="19"/>
    </row>
    <row r="1171" spans="1:3" x14ac:dyDescent="0.3">
      <c r="A1171" s="19"/>
      <c r="B1171" s="19"/>
      <c r="C1171" s="19"/>
    </row>
    <row r="1172" spans="1:3" x14ac:dyDescent="0.3">
      <c r="A1172" s="19"/>
      <c r="B1172" s="19"/>
      <c r="C1172" s="19"/>
    </row>
    <row r="1173" spans="1:3" x14ac:dyDescent="0.3">
      <c r="A1173" s="19"/>
      <c r="B1173" s="19"/>
      <c r="C1173" s="19"/>
    </row>
    <row r="1174" spans="1:3" x14ac:dyDescent="0.3">
      <c r="A1174" s="19"/>
      <c r="B1174" s="19"/>
      <c r="C1174" s="19"/>
    </row>
    <row r="1175" spans="1:3" x14ac:dyDescent="0.3">
      <c r="A1175" s="19"/>
      <c r="B1175" s="19"/>
      <c r="C1175" s="19"/>
    </row>
    <row r="1176" spans="1:3" x14ac:dyDescent="0.3">
      <c r="A1176" s="19"/>
      <c r="B1176" s="19"/>
      <c r="C1176" s="19"/>
    </row>
    <row r="1177" spans="1:3" x14ac:dyDescent="0.3">
      <c r="A1177" s="19"/>
      <c r="B1177" s="19"/>
      <c r="C1177" s="19"/>
    </row>
    <row r="1178" spans="1:3" x14ac:dyDescent="0.3">
      <c r="A1178" s="19"/>
      <c r="B1178" s="19"/>
      <c r="C1178" s="19"/>
    </row>
    <row r="1179" spans="1:3" x14ac:dyDescent="0.3">
      <c r="A1179" s="19"/>
      <c r="B1179" s="19"/>
      <c r="C1179" s="19"/>
    </row>
    <row r="1180" spans="1:3" x14ac:dyDescent="0.3">
      <c r="A1180" s="19"/>
      <c r="B1180" s="19"/>
      <c r="C1180" s="19"/>
    </row>
    <row r="1181" spans="1:3" x14ac:dyDescent="0.3">
      <c r="A1181" s="19"/>
      <c r="B1181" s="19"/>
      <c r="C1181" s="19"/>
    </row>
    <row r="1182" spans="1:3" x14ac:dyDescent="0.3">
      <c r="A1182" s="19"/>
      <c r="B1182" s="19"/>
      <c r="C1182" s="19"/>
    </row>
    <row r="1183" spans="1:3" x14ac:dyDescent="0.3">
      <c r="A1183" s="19"/>
      <c r="B1183" s="19"/>
      <c r="C1183" s="19"/>
    </row>
    <row r="1184" spans="1:3" x14ac:dyDescent="0.3">
      <c r="A1184" s="19"/>
      <c r="B1184" s="19"/>
      <c r="C1184" s="19"/>
    </row>
    <row r="1185" spans="1:3" x14ac:dyDescent="0.3">
      <c r="A1185" s="19"/>
      <c r="B1185" s="19"/>
      <c r="C1185" s="19"/>
    </row>
    <row r="1186" spans="1:3" x14ac:dyDescent="0.3">
      <c r="A1186" s="19"/>
      <c r="B1186" s="19"/>
      <c r="C1186" s="19"/>
    </row>
    <row r="1187" spans="1:3" x14ac:dyDescent="0.3">
      <c r="A1187" s="19"/>
      <c r="B1187" s="19"/>
      <c r="C1187" s="19"/>
    </row>
    <row r="1188" spans="1:3" x14ac:dyDescent="0.3">
      <c r="A1188" s="19"/>
      <c r="B1188" s="19"/>
      <c r="C1188" s="19"/>
    </row>
    <row r="1189" spans="1:3" x14ac:dyDescent="0.3">
      <c r="A1189" s="19"/>
      <c r="B1189" s="19"/>
      <c r="C1189" s="19"/>
    </row>
    <row r="1190" spans="1:3" x14ac:dyDescent="0.3">
      <c r="A1190" s="19"/>
      <c r="B1190" s="19"/>
      <c r="C1190" s="19"/>
    </row>
    <row r="1191" spans="1:3" x14ac:dyDescent="0.3">
      <c r="A1191" s="19"/>
      <c r="B1191" s="19"/>
      <c r="C1191" s="19"/>
    </row>
    <row r="1192" spans="1:3" x14ac:dyDescent="0.3">
      <c r="A1192" s="19"/>
      <c r="B1192" s="19"/>
      <c r="C1192" s="19"/>
    </row>
    <row r="1193" spans="1:3" x14ac:dyDescent="0.3">
      <c r="A1193" s="19"/>
      <c r="B1193" s="19"/>
      <c r="C1193" s="19"/>
    </row>
    <row r="1194" spans="1:3" x14ac:dyDescent="0.3">
      <c r="A1194" s="19"/>
      <c r="B1194" s="19"/>
      <c r="C1194" s="19"/>
    </row>
    <row r="1195" spans="1:3" x14ac:dyDescent="0.3">
      <c r="A1195" s="19"/>
      <c r="B1195" s="19"/>
      <c r="C1195" s="19"/>
    </row>
    <row r="1196" spans="1:3" x14ac:dyDescent="0.3">
      <c r="A1196" s="19"/>
      <c r="B1196" s="19"/>
      <c r="C1196" s="19"/>
    </row>
    <row r="1197" spans="1:3" x14ac:dyDescent="0.3">
      <c r="A1197" s="19"/>
      <c r="B1197" s="19"/>
      <c r="C1197" s="19"/>
    </row>
    <row r="1198" spans="1:3" x14ac:dyDescent="0.3">
      <c r="A1198" s="19"/>
      <c r="B1198" s="19"/>
      <c r="C1198" s="19"/>
    </row>
    <row r="1199" spans="1:3" x14ac:dyDescent="0.3">
      <c r="A1199" s="19"/>
      <c r="B1199" s="19"/>
      <c r="C1199" s="19"/>
    </row>
    <row r="1200" spans="1:3" x14ac:dyDescent="0.3">
      <c r="A1200" s="19"/>
      <c r="B1200" s="19"/>
      <c r="C1200" s="19"/>
    </row>
    <row r="1201" spans="1:3" x14ac:dyDescent="0.3">
      <c r="A1201" s="19"/>
      <c r="B1201" s="19"/>
      <c r="C1201" s="19"/>
    </row>
    <row r="1202" spans="1:3" x14ac:dyDescent="0.3">
      <c r="A1202" s="19"/>
      <c r="B1202" s="19"/>
      <c r="C1202" s="19"/>
    </row>
    <row r="1203" spans="1:3" x14ac:dyDescent="0.3">
      <c r="A1203" s="19"/>
      <c r="B1203" s="19"/>
      <c r="C1203" s="19"/>
    </row>
    <row r="1204" spans="1:3" x14ac:dyDescent="0.3">
      <c r="A1204" s="19"/>
      <c r="B1204" s="19"/>
      <c r="C1204" s="19"/>
    </row>
    <row r="1205" spans="1:3" x14ac:dyDescent="0.3">
      <c r="A1205" s="19"/>
      <c r="B1205" s="19"/>
      <c r="C1205" s="19"/>
    </row>
    <row r="1206" spans="1:3" x14ac:dyDescent="0.3">
      <c r="A1206" s="19"/>
      <c r="B1206" s="19"/>
      <c r="C1206" s="19"/>
    </row>
    <row r="1207" spans="1:3" x14ac:dyDescent="0.3">
      <c r="A1207" s="19"/>
      <c r="B1207" s="19"/>
      <c r="C1207" s="19"/>
    </row>
    <row r="1208" spans="1:3" x14ac:dyDescent="0.3">
      <c r="A1208" s="19"/>
      <c r="B1208" s="19"/>
      <c r="C1208" s="19"/>
    </row>
    <row r="1209" spans="1:3" x14ac:dyDescent="0.3">
      <c r="A1209" s="19"/>
      <c r="B1209" s="19"/>
      <c r="C1209" s="19"/>
    </row>
    <row r="1210" spans="1:3" x14ac:dyDescent="0.3">
      <c r="A1210" s="19"/>
      <c r="B1210" s="19"/>
      <c r="C1210" s="19"/>
    </row>
    <row r="1211" spans="1:3" x14ac:dyDescent="0.3">
      <c r="A1211" s="19"/>
      <c r="B1211" s="19"/>
      <c r="C1211" s="19"/>
    </row>
    <row r="1212" spans="1:3" x14ac:dyDescent="0.3">
      <c r="A1212" s="19"/>
      <c r="B1212" s="19"/>
      <c r="C1212" s="19"/>
    </row>
    <row r="1213" spans="1:3" x14ac:dyDescent="0.3">
      <c r="A1213" s="19"/>
      <c r="B1213" s="19"/>
      <c r="C1213" s="19"/>
    </row>
    <row r="1214" spans="1:3" x14ac:dyDescent="0.3">
      <c r="A1214" s="19"/>
      <c r="B1214" s="19"/>
      <c r="C1214" s="19"/>
    </row>
    <row r="1215" spans="1:3" x14ac:dyDescent="0.3">
      <c r="A1215" s="19"/>
      <c r="B1215" s="19"/>
      <c r="C1215" s="19"/>
    </row>
    <row r="1216" spans="1:3" x14ac:dyDescent="0.3">
      <c r="A1216" s="19"/>
      <c r="B1216" s="19"/>
      <c r="C1216" s="19"/>
    </row>
    <row r="1217" spans="1:3" x14ac:dyDescent="0.3">
      <c r="A1217" s="19"/>
      <c r="B1217" s="19"/>
      <c r="C1217" s="19"/>
    </row>
    <row r="1218" spans="1:3" x14ac:dyDescent="0.3">
      <c r="A1218" s="19"/>
      <c r="B1218" s="19"/>
      <c r="C1218" s="19"/>
    </row>
    <row r="1219" spans="1:3" x14ac:dyDescent="0.3">
      <c r="A1219" s="19"/>
      <c r="B1219" s="19"/>
      <c r="C1219" s="19"/>
    </row>
    <row r="1220" spans="1:3" x14ac:dyDescent="0.3">
      <c r="A1220" s="19"/>
      <c r="B1220" s="19"/>
      <c r="C1220" s="19"/>
    </row>
    <row r="1221" spans="1:3" x14ac:dyDescent="0.3">
      <c r="A1221" s="19"/>
      <c r="B1221" s="19"/>
      <c r="C1221" s="19"/>
    </row>
    <row r="1222" spans="1:3" x14ac:dyDescent="0.3">
      <c r="A1222" s="19"/>
      <c r="B1222" s="19"/>
      <c r="C1222" s="19"/>
    </row>
    <row r="1223" spans="1:3" x14ac:dyDescent="0.3">
      <c r="A1223" s="19"/>
      <c r="B1223" s="19"/>
      <c r="C1223" s="19"/>
    </row>
    <row r="1224" spans="1:3" x14ac:dyDescent="0.3">
      <c r="A1224" s="19"/>
      <c r="B1224" s="19"/>
      <c r="C1224" s="19"/>
    </row>
    <row r="1225" spans="1:3" x14ac:dyDescent="0.3">
      <c r="A1225" s="19"/>
      <c r="B1225" s="19"/>
      <c r="C1225" s="19"/>
    </row>
    <row r="1226" spans="1:3" x14ac:dyDescent="0.3">
      <c r="A1226" s="19"/>
      <c r="B1226" s="19"/>
      <c r="C1226" s="19"/>
    </row>
    <row r="1227" spans="1:3" x14ac:dyDescent="0.3">
      <c r="A1227" s="19"/>
      <c r="B1227" s="19"/>
      <c r="C1227" s="19"/>
    </row>
    <row r="1228" spans="1:3" x14ac:dyDescent="0.3">
      <c r="A1228" s="19"/>
      <c r="B1228" s="19"/>
      <c r="C1228" s="19"/>
    </row>
    <row r="1229" spans="1:3" x14ac:dyDescent="0.3">
      <c r="A1229" s="19"/>
      <c r="B1229" s="19"/>
      <c r="C1229" s="19"/>
    </row>
    <row r="1230" spans="1:3" x14ac:dyDescent="0.3">
      <c r="A1230" s="19"/>
      <c r="B1230" s="19"/>
      <c r="C1230" s="19"/>
    </row>
    <row r="1231" spans="1:3" x14ac:dyDescent="0.3">
      <c r="A1231" s="19"/>
      <c r="B1231" s="19"/>
      <c r="C1231" s="19"/>
    </row>
    <row r="1232" spans="1:3" x14ac:dyDescent="0.3">
      <c r="A1232" s="19"/>
      <c r="B1232" s="19"/>
      <c r="C1232" s="19"/>
    </row>
    <row r="1233" spans="1:3" x14ac:dyDescent="0.3">
      <c r="A1233" s="19"/>
      <c r="B1233" s="19"/>
      <c r="C1233" s="19"/>
    </row>
    <row r="1234" spans="1:3" x14ac:dyDescent="0.3">
      <c r="A1234" s="19"/>
      <c r="B1234" s="19"/>
      <c r="C1234" s="19"/>
    </row>
    <row r="1235" spans="1:3" x14ac:dyDescent="0.3">
      <c r="A1235" s="19"/>
      <c r="B1235" s="19"/>
      <c r="C1235" s="19"/>
    </row>
    <row r="1236" spans="1:3" x14ac:dyDescent="0.3">
      <c r="A1236" s="19"/>
      <c r="B1236" s="19"/>
      <c r="C1236" s="19"/>
    </row>
    <row r="1237" spans="1:3" x14ac:dyDescent="0.3">
      <c r="A1237" s="19"/>
      <c r="B1237" s="19"/>
      <c r="C1237" s="19"/>
    </row>
    <row r="1238" spans="1:3" x14ac:dyDescent="0.3">
      <c r="A1238" s="19"/>
      <c r="B1238" s="19"/>
      <c r="C1238" s="19"/>
    </row>
    <row r="1239" spans="1:3" x14ac:dyDescent="0.3">
      <c r="A1239" s="19"/>
      <c r="B1239" s="19"/>
      <c r="C1239" s="19"/>
    </row>
    <row r="1240" spans="1:3" x14ac:dyDescent="0.3">
      <c r="A1240" s="19"/>
      <c r="B1240" s="19"/>
      <c r="C1240" s="19"/>
    </row>
    <row r="1241" spans="1:3" x14ac:dyDescent="0.3">
      <c r="A1241" s="19"/>
      <c r="B1241" s="19"/>
      <c r="C1241" s="19"/>
    </row>
    <row r="1242" spans="1:3" x14ac:dyDescent="0.3">
      <c r="A1242" s="19"/>
      <c r="B1242" s="19"/>
      <c r="C1242" s="19"/>
    </row>
    <row r="1243" spans="1:3" x14ac:dyDescent="0.3">
      <c r="A1243" s="19"/>
      <c r="B1243" s="19"/>
      <c r="C1243" s="19"/>
    </row>
    <row r="1244" spans="1:3" x14ac:dyDescent="0.3">
      <c r="A1244" s="19"/>
      <c r="B1244" s="19"/>
      <c r="C1244" s="19"/>
    </row>
    <row r="1245" spans="1:3" x14ac:dyDescent="0.3">
      <c r="A1245" s="19"/>
      <c r="B1245" s="19"/>
      <c r="C1245" s="19"/>
    </row>
    <row r="1246" spans="1:3" x14ac:dyDescent="0.3">
      <c r="A1246" s="19"/>
      <c r="B1246" s="19"/>
      <c r="C1246" s="19"/>
    </row>
    <row r="1247" spans="1:3" x14ac:dyDescent="0.3">
      <c r="A1247" s="19"/>
      <c r="B1247" s="19"/>
      <c r="C1247" s="19"/>
    </row>
    <row r="1248" spans="1:3" x14ac:dyDescent="0.3">
      <c r="A1248" s="19"/>
      <c r="B1248" s="19"/>
      <c r="C1248" s="19"/>
    </row>
    <row r="1249" spans="1:3" x14ac:dyDescent="0.3">
      <c r="A1249" s="19"/>
      <c r="B1249" s="19"/>
      <c r="C1249" s="19"/>
    </row>
    <row r="1250" spans="1:3" x14ac:dyDescent="0.3">
      <c r="A1250" s="19"/>
      <c r="B1250" s="19"/>
      <c r="C1250" s="19"/>
    </row>
    <row r="1251" spans="1:3" x14ac:dyDescent="0.3">
      <c r="A1251" s="19"/>
      <c r="B1251" s="19"/>
      <c r="C1251" s="19"/>
    </row>
    <row r="1252" spans="1:3" x14ac:dyDescent="0.3">
      <c r="A1252" s="19"/>
      <c r="B1252" s="19"/>
      <c r="C1252" s="19"/>
    </row>
    <row r="1253" spans="1:3" x14ac:dyDescent="0.3">
      <c r="A1253" s="19"/>
      <c r="B1253" s="19"/>
      <c r="C1253" s="19"/>
    </row>
    <row r="1254" spans="1:3" x14ac:dyDescent="0.3">
      <c r="A1254" s="19"/>
      <c r="B1254" s="19"/>
      <c r="C1254" s="19"/>
    </row>
    <row r="1255" spans="1:3" x14ac:dyDescent="0.3">
      <c r="A1255" s="19"/>
      <c r="B1255" s="19"/>
      <c r="C1255" s="19"/>
    </row>
    <row r="1256" spans="1:3" x14ac:dyDescent="0.3">
      <c r="A1256" s="19"/>
      <c r="B1256" s="19"/>
      <c r="C1256" s="19"/>
    </row>
    <row r="1257" spans="1:3" x14ac:dyDescent="0.3">
      <c r="A1257" s="19"/>
      <c r="B1257" s="19"/>
      <c r="C1257" s="19"/>
    </row>
    <row r="1258" spans="1:3" x14ac:dyDescent="0.3">
      <c r="A1258" s="19"/>
      <c r="B1258" s="19"/>
      <c r="C1258" s="19"/>
    </row>
    <row r="1259" spans="1:3" x14ac:dyDescent="0.3">
      <c r="A1259" s="19"/>
      <c r="B1259" s="19"/>
      <c r="C1259" s="19"/>
    </row>
    <row r="1260" spans="1:3" x14ac:dyDescent="0.3">
      <c r="A1260" s="19"/>
      <c r="B1260" s="19"/>
      <c r="C1260" s="19"/>
    </row>
    <row r="1261" spans="1:3" x14ac:dyDescent="0.3">
      <c r="A1261" s="19"/>
      <c r="B1261" s="19"/>
      <c r="C1261" s="19"/>
    </row>
    <row r="1262" spans="1:3" x14ac:dyDescent="0.3">
      <c r="A1262" s="19"/>
      <c r="B1262" s="19"/>
      <c r="C1262" s="19"/>
    </row>
    <row r="1263" spans="1:3" x14ac:dyDescent="0.3">
      <c r="A1263" s="19"/>
      <c r="B1263" s="19"/>
      <c r="C1263" s="19"/>
    </row>
    <row r="1264" spans="1:3" x14ac:dyDescent="0.3">
      <c r="A1264" s="19"/>
      <c r="B1264" s="19"/>
      <c r="C1264" s="19"/>
    </row>
    <row r="1265" spans="1:3" x14ac:dyDescent="0.3">
      <c r="A1265" s="19"/>
      <c r="B1265" s="19"/>
      <c r="C1265" s="19"/>
    </row>
    <row r="1266" spans="1:3" x14ac:dyDescent="0.3">
      <c r="A1266" s="19"/>
      <c r="B1266" s="19"/>
      <c r="C1266" s="19"/>
    </row>
    <row r="1267" spans="1:3" x14ac:dyDescent="0.3">
      <c r="A1267" s="19"/>
      <c r="B1267" s="19"/>
      <c r="C1267" s="19"/>
    </row>
    <row r="1268" spans="1:3" x14ac:dyDescent="0.3">
      <c r="A1268" s="19"/>
      <c r="B1268" s="19"/>
      <c r="C1268" s="19"/>
    </row>
    <row r="1269" spans="1:3" x14ac:dyDescent="0.3">
      <c r="A1269" s="19"/>
      <c r="B1269" s="19"/>
      <c r="C1269" s="19"/>
    </row>
    <row r="1270" spans="1:3" x14ac:dyDescent="0.3">
      <c r="A1270" s="19"/>
      <c r="B1270" s="19"/>
      <c r="C1270" s="19"/>
    </row>
    <row r="1271" spans="1:3" x14ac:dyDescent="0.3">
      <c r="A1271" s="19"/>
      <c r="B1271" s="19"/>
      <c r="C1271" s="19"/>
    </row>
    <row r="1272" spans="1:3" x14ac:dyDescent="0.3">
      <c r="A1272" s="19"/>
      <c r="B1272" s="19"/>
      <c r="C1272" s="19"/>
    </row>
    <row r="1273" spans="1:3" x14ac:dyDescent="0.3">
      <c r="A1273" s="19"/>
      <c r="B1273" s="19"/>
      <c r="C1273" s="19"/>
    </row>
    <row r="1274" spans="1:3" x14ac:dyDescent="0.3">
      <c r="A1274" s="19"/>
      <c r="B1274" s="19"/>
      <c r="C1274" s="19"/>
    </row>
    <row r="1275" spans="1:3" x14ac:dyDescent="0.3">
      <c r="A1275" s="19"/>
      <c r="B1275" s="19"/>
      <c r="C1275" s="19"/>
    </row>
    <row r="1276" spans="1:3" x14ac:dyDescent="0.3">
      <c r="A1276" s="19"/>
      <c r="B1276" s="19"/>
      <c r="C1276" s="19"/>
    </row>
    <row r="1277" spans="1:3" x14ac:dyDescent="0.3">
      <c r="A1277" s="19"/>
      <c r="B1277" s="19"/>
      <c r="C1277" s="19"/>
    </row>
    <row r="1278" spans="1:3" x14ac:dyDescent="0.3">
      <c r="A1278" s="19"/>
      <c r="B1278" s="19"/>
      <c r="C1278" s="19"/>
    </row>
    <row r="1279" spans="1:3" x14ac:dyDescent="0.3">
      <c r="A1279" s="19"/>
      <c r="B1279" s="19"/>
      <c r="C1279" s="19"/>
    </row>
    <row r="1280" spans="1:3" x14ac:dyDescent="0.3">
      <c r="A1280" s="19"/>
      <c r="B1280" s="19"/>
      <c r="C1280" s="19"/>
    </row>
    <row r="1281" spans="1:3" x14ac:dyDescent="0.3">
      <c r="A1281" s="19"/>
      <c r="B1281" s="19"/>
      <c r="C1281" s="19"/>
    </row>
    <row r="1282" spans="1:3" x14ac:dyDescent="0.3">
      <c r="A1282" s="19"/>
      <c r="B1282" s="19"/>
      <c r="C1282" s="19"/>
    </row>
    <row r="1283" spans="1:3" x14ac:dyDescent="0.3">
      <c r="A1283" s="19"/>
      <c r="B1283" s="19"/>
      <c r="C1283" s="19"/>
    </row>
    <row r="1284" spans="1:3" x14ac:dyDescent="0.3">
      <c r="A1284" s="19"/>
      <c r="B1284" s="19"/>
      <c r="C1284" s="19"/>
    </row>
    <row r="1285" spans="1:3" x14ac:dyDescent="0.3">
      <c r="A1285" s="19"/>
      <c r="B1285" s="19"/>
      <c r="C1285" s="19"/>
    </row>
    <row r="1286" spans="1:3" x14ac:dyDescent="0.3">
      <c r="A1286" s="19"/>
      <c r="B1286" s="19"/>
      <c r="C1286" s="19"/>
    </row>
    <row r="1287" spans="1:3" x14ac:dyDescent="0.3">
      <c r="A1287" s="19"/>
      <c r="B1287" s="19"/>
      <c r="C1287" s="19"/>
    </row>
    <row r="1288" spans="1:3" x14ac:dyDescent="0.3">
      <c r="A1288" s="19"/>
      <c r="B1288" s="19"/>
      <c r="C1288" s="19"/>
    </row>
    <row r="1289" spans="1:3" x14ac:dyDescent="0.3">
      <c r="A1289" s="19"/>
      <c r="B1289" s="19"/>
      <c r="C1289" s="19"/>
    </row>
    <row r="1290" spans="1:3" x14ac:dyDescent="0.3">
      <c r="A1290" s="19"/>
      <c r="B1290" s="19"/>
      <c r="C1290" s="19"/>
    </row>
    <row r="1291" spans="1:3" x14ac:dyDescent="0.3">
      <c r="A1291" s="19"/>
      <c r="B1291" s="19"/>
      <c r="C1291" s="19"/>
    </row>
    <row r="1292" spans="1:3" x14ac:dyDescent="0.3">
      <c r="A1292" s="19"/>
      <c r="B1292" s="19"/>
      <c r="C1292" s="19"/>
    </row>
    <row r="1293" spans="1:3" x14ac:dyDescent="0.3">
      <c r="A1293" s="19"/>
      <c r="B1293" s="19"/>
      <c r="C1293" s="19"/>
    </row>
    <row r="1294" spans="1:3" x14ac:dyDescent="0.3">
      <c r="A1294" s="19"/>
      <c r="B1294" s="19"/>
      <c r="C1294" s="19"/>
    </row>
    <row r="1295" spans="1:3" x14ac:dyDescent="0.3">
      <c r="A1295" s="19"/>
      <c r="B1295" s="19"/>
      <c r="C1295" s="19"/>
    </row>
    <row r="1296" spans="1:3" x14ac:dyDescent="0.3">
      <c r="A1296" s="19"/>
      <c r="B1296" s="19"/>
      <c r="C1296" s="19"/>
    </row>
    <row r="1297" spans="1:3" x14ac:dyDescent="0.3">
      <c r="A1297" s="19"/>
      <c r="B1297" s="19"/>
      <c r="C1297" s="19"/>
    </row>
    <row r="1298" spans="1:3" x14ac:dyDescent="0.3">
      <c r="A1298" s="19"/>
      <c r="B1298" s="19"/>
      <c r="C1298" s="19"/>
    </row>
    <row r="1299" spans="1:3" x14ac:dyDescent="0.3">
      <c r="A1299" s="19"/>
      <c r="B1299" s="19"/>
      <c r="C1299" s="19"/>
    </row>
    <row r="1300" spans="1:3" x14ac:dyDescent="0.3">
      <c r="A1300" s="19"/>
      <c r="B1300" s="19"/>
      <c r="C1300" s="19"/>
    </row>
    <row r="1301" spans="1:3" x14ac:dyDescent="0.3">
      <c r="A1301" s="19"/>
      <c r="B1301" s="19"/>
      <c r="C1301" s="19"/>
    </row>
    <row r="1302" spans="1:3" x14ac:dyDescent="0.3">
      <c r="A1302" s="19"/>
      <c r="B1302" s="19"/>
      <c r="C1302" s="19"/>
    </row>
    <row r="1303" spans="1:3" x14ac:dyDescent="0.3">
      <c r="A1303" s="19"/>
      <c r="B1303" s="19"/>
      <c r="C1303" s="19"/>
    </row>
    <row r="1304" spans="1:3" x14ac:dyDescent="0.3">
      <c r="A1304" s="19"/>
      <c r="B1304" s="19"/>
      <c r="C1304" s="19"/>
    </row>
    <row r="1305" spans="1:3" x14ac:dyDescent="0.3">
      <c r="A1305" s="19"/>
      <c r="B1305" s="19"/>
      <c r="C1305" s="19"/>
    </row>
    <row r="1306" spans="1:3" x14ac:dyDescent="0.3">
      <c r="A1306" s="19"/>
      <c r="B1306" s="19"/>
      <c r="C1306" s="19"/>
    </row>
    <row r="1307" spans="1:3" x14ac:dyDescent="0.3">
      <c r="A1307" s="19"/>
      <c r="B1307" s="19"/>
      <c r="C1307" s="19"/>
    </row>
    <row r="1308" spans="1:3" x14ac:dyDescent="0.3">
      <c r="A1308" s="19"/>
      <c r="B1308" s="19"/>
      <c r="C1308" s="19"/>
    </row>
    <row r="1309" spans="1:3" x14ac:dyDescent="0.3">
      <c r="A1309" s="19"/>
      <c r="B1309" s="19"/>
      <c r="C1309" s="19"/>
    </row>
    <row r="1310" spans="1:3" x14ac:dyDescent="0.3">
      <c r="A1310" s="19"/>
      <c r="B1310" s="19"/>
      <c r="C1310" s="19"/>
    </row>
    <row r="1311" spans="1:3" x14ac:dyDescent="0.3">
      <c r="A1311" s="19"/>
      <c r="B1311" s="19"/>
      <c r="C1311" s="19"/>
    </row>
    <row r="1312" spans="1:3" x14ac:dyDescent="0.3">
      <c r="A1312" s="19"/>
      <c r="B1312" s="19"/>
      <c r="C1312" s="19"/>
    </row>
    <row r="1313" spans="1:3" x14ac:dyDescent="0.3">
      <c r="A1313" s="19"/>
      <c r="B1313" s="19"/>
      <c r="C1313" s="19"/>
    </row>
    <row r="1314" spans="1:3" x14ac:dyDescent="0.3">
      <c r="A1314" s="19"/>
      <c r="B1314" s="19"/>
      <c r="C1314" s="19"/>
    </row>
    <row r="1315" spans="1:3" x14ac:dyDescent="0.3">
      <c r="A1315" s="19"/>
      <c r="B1315" s="19"/>
      <c r="C1315" s="19"/>
    </row>
    <row r="1316" spans="1:3" x14ac:dyDescent="0.3">
      <c r="A1316" s="19"/>
      <c r="B1316" s="19"/>
      <c r="C1316" s="19"/>
    </row>
    <row r="1317" spans="1:3" x14ac:dyDescent="0.3">
      <c r="A1317" s="19"/>
      <c r="B1317" s="19"/>
      <c r="C1317" s="19"/>
    </row>
    <row r="1318" spans="1:3" x14ac:dyDescent="0.3">
      <c r="A1318" s="19"/>
      <c r="B1318" s="19"/>
      <c r="C1318" s="19"/>
    </row>
    <row r="1319" spans="1:3" x14ac:dyDescent="0.3">
      <c r="A1319" s="19"/>
      <c r="B1319" s="19"/>
      <c r="C1319" s="19"/>
    </row>
    <row r="1320" spans="1:3" x14ac:dyDescent="0.3">
      <c r="A1320" s="19"/>
      <c r="B1320" s="19"/>
      <c r="C1320" s="19"/>
    </row>
    <row r="1321" spans="1:3" x14ac:dyDescent="0.3">
      <c r="A1321" s="19"/>
      <c r="B1321" s="19"/>
      <c r="C1321" s="19"/>
    </row>
    <row r="1322" spans="1:3" x14ac:dyDescent="0.3">
      <c r="A1322" s="19"/>
      <c r="B1322" s="19"/>
      <c r="C1322" s="19"/>
    </row>
    <row r="1323" spans="1:3" x14ac:dyDescent="0.3">
      <c r="A1323" s="19"/>
      <c r="B1323" s="19"/>
      <c r="C1323" s="19"/>
    </row>
    <row r="1324" spans="1:3" x14ac:dyDescent="0.3">
      <c r="A1324" s="19"/>
      <c r="B1324" s="19"/>
      <c r="C1324" s="19"/>
    </row>
    <row r="1325" spans="1:3" x14ac:dyDescent="0.3">
      <c r="A1325" s="19"/>
      <c r="B1325" s="19"/>
      <c r="C1325" s="19"/>
    </row>
    <row r="1326" spans="1:3" x14ac:dyDescent="0.3">
      <c r="A1326" s="19"/>
      <c r="B1326" s="19"/>
      <c r="C1326" s="19"/>
    </row>
    <row r="1327" spans="1:3" x14ac:dyDescent="0.3">
      <c r="A1327" s="19"/>
      <c r="B1327" s="19"/>
      <c r="C1327" s="19"/>
    </row>
    <row r="1328" spans="1:3" x14ac:dyDescent="0.3">
      <c r="A1328" s="19"/>
      <c r="B1328" s="19"/>
      <c r="C1328" s="19"/>
    </row>
    <row r="1329" spans="1:3" x14ac:dyDescent="0.3">
      <c r="A1329" s="19"/>
      <c r="B1329" s="19"/>
      <c r="C1329" s="19"/>
    </row>
    <row r="1330" spans="1:3" x14ac:dyDescent="0.3">
      <c r="A1330" s="19"/>
      <c r="B1330" s="19"/>
      <c r="C1330" s="19"/>
    </row>
    <row r="1331" spans="1:3" x14ac:dyDescent="0.3">
      <c r="A1331" s="19"/>
      <c r="B1331" s="19"/>
      <c r="C1331" s="19"/>
    </row>
    <row r="1332" spans="1:3" x14ac:dyDescent="0.3">
      <c r="A1332" s="19"/>
      <c r="B1332" s="19"/>
      <c r="C1332" s="19"/>
    </row>
    <row r="1333" spans="1:3" x14ac:dyDescent="0.3">
      <c r="A1333" s="19"/>
      <c r="B1333" s="19"/>
      <c r="C1333" s="19"/>
    </row>
    <row r="1334" spans="1:3" x14ac:dyDescent="0.3">
      <c r="A1334" s="19"/>
      <c r="B1334" s="19"/>
      <c r="C1334" s="19"/>
    </row>
    <row r="1335" spans="1:3" x14ac:dyDescent="0.3">
      <c r="A1335" s="19"/>
      <c r="B1335" s="19"/>
      <c r="C1335" s="19"/>
    </row>
    <row r="1336" spans="1:3" x14ac:dyDescent="0.3">
      <c r="A1336" s="19"/>
      <c r="B1336" s="19"/>
      <c r="C1336" s="19"/>
    </row>
    <row r="1337" spans="1:3" x14ac:dyDescent="0.3">
      <c r="A1337" s="19"/>
      <c r="B1337" s="19"/>
      <c r="C1337" s="19"/>
    </row>
    <row r="1338" spans="1:3" x14ac:dyDescent="0.3">
      <c r="A1338" s="19"/>
      <c r="B1338" s="19"/>
      <c r="C1338" s="19"/>
    </row>
    <row r="1339" spans="1:3" x14ac:dyDescent="0.3">
      <c r="A1339" s="19"/>
      <c r="B1339" s="19"/>
      <c r="C1339" s="19"/>
    </row>
    <row r="1340" spans="1:3" x14ac:dyDescent="0.3">
      <c r="A1340" s="19"/>
      <c r="B1340" s="19"/>
      <c r="C1340" s="19"/>
    </row>
    <row r="1341" spans="1:3" x14ac:dyDescent="0.3">
      <c r="A1341" s="19"/>
      <c r="B1341" s="19"/>
      <c r="C1341" s="19"/>
    </row>
    <row r="1342" spans="1:3" x14ac:dyDescent="0.3">
      <c r="A1342" s="19"/>
      <c r="B1342" s="19"/>
      <c r="C1342" s="19"/>
    </row>
    <row r="1343" spans="1:3" x14ac:dyDescent="0.3">
      <c r="A1343" s="19"/>
      <c r="B1343" s="19"/>
      <c r="C1343" s="19"/>
    </row>
    <row r="1344" spans="1:3" x14ac:dyDescent="0.3">
      <c r="A1344" s="19"/>
      <c r="B1344" s="19"/>
      <c r="C1344" s="19"/>
    </row>
    <row r="1345" spans="1:3" x14ac:dyDescent="0.3">
      <c r="A1345" s="19"/>
      <c r="B1345" s="19"/>
      <c r="C1345" s="19"/>
    </row>
    <row r="1346" spans="1:3" x14ac:dyDescent="0.3">
      <c r="A1346" s="19"/>
      <c r="B1346" s="19"/>
      <c r="C1346" s="19"/>
    </row>
    <row r="1347" spans="1:3" x14ac:dyDescent="0.3">
      <c r="A1347" s="19"/>
      <c r="B1347" s="19"/>
      <c r="C1347" s="19"/>
    </row>
    <row r="1348" spans="1:3" x14ac:dyDescent="0.3">
      <c r="A1348" s="19"/>
      <c r="B1348" s="19"/>
      <c r="C1348" s="19"/>
    </row>
    <row r="1349" spans="1:3" x14ac:dyDescent="0.3">
      <c r="A1349" s="19"/>
      <c r="B1349" s="19"/>
      <c r="C1349" s="19"/>
    </row>
    <row r="1350" spans="1:3" x14ac:dyDescent="0.3">
      <c r="A1350" s="19"/>
      <c r="B1350" s="19"/>
      <c r="C1350" s="19"/>
    </row>
    <row r="1351" spans="1:3" x14ac:dyDescent="0.3">
      <c r="A1351" s="19"/>
      <c r="B1351" s="19"/>
      <c r="C1351" s="19"/>
    </row>
    <row r="1352" spans="1:3" x14ac:dyDescent="0.3">
      <c r="A1352" s="19"/>
      <c r="B1352" s="19"/>
      <c r="C1352" s="19"/>
    </row>
    <row r="1353" spans="1:3" x14ac:dyDescent="0.3">
      <c r="A1353" s="19"/>
      <c r="B1353" s="19"/>
      <c r="C1353" s="19"/>
    </row>
    <row r="1354" spans="1:3" x14ac:dyDescent="0.3">
      <c r="A1354" s="19"/>
      <c r="B1354" s="19"/>
      <c r="C1354" s="19"/>
    </row>
    <row r="1355" spans="1:3" x14ac:dyDescent="0.3">
      <c r="A1355" s="19"/>
      <c r="B1355" s="19"/>
      <c r="C1355" s="19"/>
    </row>
    <row r="1356" spans="1:3" x14ac:dyDescent="0.3">
      <c r="A1356" s="19"/>
      <c r="B1356" s="19"/>
      <c r="C1356" s="19"/>
    </row>
    <row r="1357" spans="1:3" x14ac:dyDescent="0.3">
      <c r="A1357" s="19"/>
      <c r="B1357" s="19"/>
      <c r="C1357" s="19"/>
    </row>
    <row r="1358" spans="1:3" x14ac:dyDescent="0.3">
      <c r="A1358" s="19"/>
      <c r="B1358" s="19"/>
      <c r="C1358" s="19"/>
    </row>
    <row r="1359" spans="1:3" x14ac:dyDescent="0.3">
      <c r="A1359" s="19"/>
      <c r="B1359" s="19"/>
      <c r="C1359" s="19"/>
    </row>
    <row r="1360" spans="1:3" x14ac:dyDescent="0.3">
      <c r="A1360" s="19"/>
      <c r="B1360" s="19"/>
      <c r="C1360" s="19"/>
    </row>
    <row r="1361" spans="1:3" x14ac:dyDescent="0.3">
      <c r="A1361" s="19"/>
      <c r="B1361" s="19"/>
      <c r="C1361" s="19"/>
    </row>
    <row r="1362" spans="1:3" x14ac:dyDescent="0.3">
      <c r="A1362" s="19"/>
      <c r="B1362" s="19"/>
      <c r="C1362" s="19"/>
    </row>
    <row r="1363" spans="1:3" x14ac:dyDescent="0.3">
      <c r="A1363" s="19"/>
      <c r="B1363" s="19"/>
      <c r="C1363" s="19"/>
    </row>
    <row r="1364" spans="1:3" x14ac:dyDescent="0.3">
      <c r="A1364" s="19"/>
      <c r="B1364" s="19"/>
      <c r="C1364" s="19"/>
    </row>
    <row r="1365" spans="1:3" x14ac:dyDescent="0.3">
      <c r="A1365" s="19"/>
      <c r="B1365" s="19"/>
      <c r="C1365" s="19"/>
    </row>
    <row r="1366" spans="1:3" x14ac:dyDescent="0.3">
      <c r="A1366" s="19"/>
      <c r="B1366" s="19"/>
      <c r="C1366" s="19"/>
    </row>
    <row r="1367" spans="1:3" x14ac:dyDescent="0.3">
      <c r="A1367" s="19"/>
      <c r="B1367" s="19"/>
      <c r="C1367" s="19"/>
    </row>
    <row r="1368" spans="1:3" x14ac:dyDescent="0.3">
      <c r="A1368" s="19"/>
      <c r="B1368" s="19"/>
      <c r="C1368" s="19"/>
    </row>
    <row r="1369" spans="1:3" x14ac:dyDescent="0.3">
      <c r="A1369" s="19"/>
      <c r="B1369" s="19"/>
      <c r="C1369" s="19"/>
    </row>
    <row r="1370" spans="1:3" x14ac:dyDescent="0.3">
      <c r="A1370" s="19"/>
      <c r="B1370" s="19"/>
      <c r="C1370" s="19"/>
    </row>
    <row r="1371" spans="1:3" x14ac:dyDescent="0.3">
      <c r="A1371" s="19"/>
      <c r="B1371" s="19"/>
      <c r="C1371" s="19"/>
    </row>
    <row r="1372" spans="1:3" x14ac:dyDescent="0.3">
      <c r="A1372" s="19"/>
      <c r="B1372" s="19"/>
      <c r="C1372" s="19"/>
    </row>
    <row r="1373" spans="1:3" x14ac:dyDescent="0.3">
      <c r="A1373" s="19"/>
      <c r="B1373" s="19"/>
      <c r="C1373" s="19"/>
    </row>
    <row r="1374" spans="1:3" x14ac:dyDescent="0.3">
      <c r="A1374" s="19"/>
      <c r="B1374" s="19"/>
      <c r="C1374" s="19"/>
    </row>
    <row r="1375" spans="1:3" x14ac:dyDescent="0.3">
      <c r="A1375" s="19"/>
      <c r="B1375" s="19"/>
      <c r="C1375" s="19"/>
    </row>
    <row r="1376" spans="1:3" x14ac:dyDescent="0.3">
      <c r="A1376" s="19"/>
      <c r="B1376" s="19"/>
      <c r="C1376" s="19"/>
    </row>
    <row r="1377" spans="1:3" x14ac:dyDescent="0.3">
      <c r="A1377" s="19"/>
      <c r="B1377" s="19"/>
      <c r="C1377" s="19"/>
    </row>
    <row r="1378" spans="1:3" x14ac:dyDescent="0.3">
      <c r="A1378" s="19"/>
      <c r="B1378" s="19"/>
      <c r="C1378" s="19"/>
    </row>
    <row r="1379" spans="1:3" x14ac:dyDescent="0.3">
      <c r="A1379" s="19"/>
      <c r="B1379" s="19"/>
      <c r="C1379" s="19"/>
    </row>
    <row r="1380" spans="1:3" x14ac:dyDescent="0.3">
      <c r="A1380" s="19"/>
      <c r="B1380" s="19"/>
      <c r="C1380" s="19"/>
    </row>
    <row r="1381" spans="1:3" x14ac:dyDescent="0.3">
      <c r="A1381" s="19"/>
      <c r="B1381" s="19"/>
      <c r="C1381" s="19"/>
    </row>
    <row r="1382" spans="1:3" x14ac:dyDescent="0.3">
      <c r="A1382" s="19"/>
      <c r="B1382" s="19"/>
      <c r="C1382" s="19"/>
    </row>
    <row r="1383" spans="1:3" x14ac:dyDescent="0.3">
      <c r="A1383" s="19"/>
      <c r="B1383" s="19"/>
      <c r="C1383" s="19"/>
    </row>
    <row r="1384" spans="1:3" x14ac:dyDescent="0.3">
      <c r="A1384" s="19"/>
      <c r="B1384" s="19"/>
      <c r="C1384" s="19"/>
    </row>
    <row r="1385" spans="1:3" x14ac:dyDescent="0.3">
      <c r="A1385" s="19"/>
      <c r="B1385" s="19"/>
      <c r="C1385" s="19"/>
    </row>
    <row r="1386" spans="1:3" x14ac:dyDescent="0.3">
      <c r="A1386" s="19"/>
      <c r="B1386" s="19"/>
      <c r="C1386" s="19"/>
    </row>
    <row r="1387" spans="1:3" x14ac:dyDescent="0.3">
      <c r="A1387" s="19"/>
      <c r="B1387" s="19"/>
      <c r="C1387" s="19"/>
    </row>
    <row r="1388" spans="1:3" x14ac:dyDescent="0.3">
      <c r="A1388" s="19"/>
      <c r="B1388" s="19"/>
      <c r="C1388" s="19"/>
    </row>
    <row r="1389" spans="1:3" x14ac:dyDescent="0.3">
      <c r="A1389" s="19"/>
      <c r="B1389" s="19"/>
      <c r="C1389" s="19"/>
    </row>
    <row r="1390" spans="1:3" x14ac:dyDescent="0.3">
      <c r="A1390" s="19"/>
      <c r="B1390" s="19"/>
      <c r="C1390" s="19"/>
    </row>
    <row r="1391" spans="1:3" x14ac:dyDescent="0.3">
      <c r="A1391" s="19"/>
      <c r="B1391" s="19"/>
      <c r="C1391" s="19"/>
    </row>
    <row r="1392" spans="1:3" x14ac:dyDescent="0.3">
      <c r="A1392" s="19"/>
      <c r="B1392" s="19"/>
      <c r="C1392" s="19"/>
    </row>
    <row r="1393" spans="1:3" x14ac:dyDescent="0.3">
      <c r="A1393" s="19"/>
      <c r="B1393" s="19"/>
      <c r="C1393" s="19"/>
    </row>
    <row r="1394" spans="1:3" x14ac:dyDescent="0.3">
      <c r="A1394" s="19"/>
      <c r="B1394" s="19"/>
      <c r="C1394" s="19"/>
    </row>
    <row r="1395" spans="1:3" x14ac:dyDescent="0.3">
      <c r="A1395" s="19"/>
      <c r="B1395" s="19"/>
      <c r="C1395" s="19"/>
    </row>
    <row r="1396" spans="1:3" x14ac:dyDescent="0.3">
      <c r="A1396" s="19"/>
      <c r="B1396" s="19"/>
      <c r="C1396" s="19"/>
    </row>
    <row r="1397" spans="1:3" x14ac:dyDescent="0.3">
      <c r="A1397" s="19"/>
      <c r="B1397" s="19"/>
      <c r="C1397" s="19"/>
    </row>
    <row r="1398" spans="1:3" x14ac:dyDescent="0.3">
      <c r="A1398" s="19"/>
      <c r="B1398" s="19"/>
      <c r="C1398" s="19"/>
    </row>
    <row r="1399" spans="1:3" x14ac:dyDescent="0.3">
      <c r="A1399" s="19"/>
      <c r="B1399" s="19"/>
      <c r="C1399" s="19"/>
    </row>
    <row r="1400" spans="1:3" x14ac:dyDescent="0.3">
      <c r="A1400" s="19"/>
      <c r="B1400" s="19"/>
      <c r="C1400" s="19"/>
    </row>
    <row r="1401" spans="1:3" x14ac:dyDescent="0.3">
      <c r="A1401" s="19"/>
      <c r="B1401" s="19"/>
      <c r="C1401" s="19"/>
    </row>
    <row r="1402" spans="1:3" x14ac:dyDescent="0.3">
      <c r="A1402" s="19"/>
      <c r="B1402" s="19"/>
      <c r="C1402" s="19"/>
    </row>
    <row r="1403" spans="1:3" x14ac:dyDescent="0.3">
      <c r="A1403" s="19"/>
      <c r="B1403" s="19"/>
      <c r="C1403" s="19"/>
    </row>
    <row r="1404" spans="1:3" x14ac:dyDescent="0.3">
      <c r="A1404" s="19"/>
      <c r="B1404" s="19"/>
      <c r="C1404" s="19"/>
    </row>
    <row r="1405" spans="1:3" x14ac:dyDescent="0.3">
      <c r="A1405" s="19"/>
      <c r="B1405" s="19"/>
      <c r="C1405" s="19"/>
    </row>
    <row r="1406" spans="1:3" x14ac:dyDescent="0.3">
      <c r="A1406" s="19"/>
      <c r="B1406" s="19"/>
      <c r="C1406" s="19"/>
    </row>
    <row r="1407" spans="1:3" x14ac:dyDescent="0.3">
      <c r="A1407" s="19"/>
      <c r="B1407" s="19"/>
      <c r="C1407" s="19"/>
    </row>
    <row r="1408" spans="1:3" x14ac:dyDescent="0.3">
      <c r="A1408" s="19"/>
      <c r="B1408" s="19"/>
      <c r="C1408" s="19"/>
    </row>
    <row r="1409" spans="1:3" x14ac:dyDescent="0.3">
      <c r="A1409" s="19"/>
      <c r="B1409" s="19"/>
      <c r="C1409" s="19"/>
    </row>
    <row r="1410" spans="1:3" x14ac:dyDescent="0.3">
      <c r="A1410" s="19"/>
      <c r="B1410" s="19"/>
      <c r="C1410" s="19"/>
    </row>
    <row r="1411" spans="1:3" x14ac:dyDescent="0.3">
      <c r="A1411" s="19"/>
      <c r="B1411" s="19"/>
      <c r="C1411" s="19"/>
    </row>
    <row r="1412" spans="1:3" x14ac:dyDescent="0.3">
      <c r="A1412" s="19"/>
      <c r="B1412" s="19"/>
      <c r="C1412" s="19"/>
    </row>
    <row r="1413" spans="1:3" x14ac:dyDescent="0.3">
      <c r="A1413" s="19"/>
      <c r="B1413" s="19"/>
      <c r="C1413" s="19"/>
    </row>
    <row r="1414" spans="1:3" x14ac:dyDescent="0.3">
      <c r="A1414" s="19"/>
      <c r="B1414" s="19"/>
      <c r="C1414" s="19"/>
    </row>
    <row r="1415" spans="1:3" x14ac:dyDescent="0.3">
      <c r="A1415" s="19"/>
      <c r="B1415" s="19"/>
      <c r="C1415" s="19"/>
    </row>
    <row r="1416" spans="1:3" x14ac:dyDescent="0.3">
      <c r="A1416" s="19"/>
      <c r="B1416" s="19"/>
      <c r="C1416" s="19"/>
    </row>
    <row r="1417" spans="1:3" x14ac:dyDescent="0.3">
      <c r="A1417" s="19"/>
      <c r="B1417" s="19"/>
      <c r="C1417" s="19"/>
    </row>
    <row r="1418" spans="1:3" x14ac:dyDescent="0.3">
      <c r="A1418" s="19"/>
      <c r="B1418" s="19"/>
      <c r="C1418" s="19"/>
    </row>
    <row r="1419" spans="1:3" x14ac:dyDescent="0.3">
      <c r="A1419" s="19"/>
      <c r="B1419" s="19"/>
      <c r="C1419" s="19"/>
    </row>
    <row r="1420" spans="1:3" x14ac:dyDescent="0.3">
      <c r="A1420" s="19"/>
      <c r="B1420" s="19"/>
      <c r="C1420" s="19"/>
    </row>
    <row r="1421" spans="1:3" x14ac:dyDescent="0.3">
      <c r="A1421" s="19"/>
      <c r="B1421" s="19"/>
      <c r="C1421" s="19"/>
    </row>
    <row r="1422" spans="1:3" x14ac:dyDescent="0.3">
      <c r="A1422" s="19"/>
      <c r="B1422" s="19"/>
      <c r="C1422" s="19"/>
    </row>
    <row r="1423" spans="1:3" x14ac:dyDescent="0.3">
      <c r="A1423" s="19"/>
      <c r="B1423" s="19"/>
      <c r="C1423" s="19"/>
    </row>
    <row r="1424" spans="1:3" x14ac:dyDescent="0.3">
      <c r="A1424" s="19"/>
      <c r="B1424" s="19"/>
      <c r="C1424" s="19"/>
    </row>
    <row r="1425" spans="1:3" x14ac:dyDescent="0.3">
      <c r="A1425" s="19"/>
      <c r="B1425" s="19"/>
      <c r="C1425" s="19"/>
    </row>
    <row r="1426" spans="1:3" x14ac:dyDescent="0.3">
      <c r="A1426" s="19"/>
      <c r="B1426" s="19"/>
      <c r="C1426" s="19"/>
    </row>
    <row r="1427" spans="1:3" x14ac:dyDescent="0.3">
      <c r="A1427" s="19"/>
      <c r="B1427" s="19"/>
      <c r="C1427" s="19"/>
    </row>
    <row r="1428" spans="1:3" x14ac:dyDescent="0.3">
      <c r="A1428" s="19"/>
      <c r="B1428" s="19"/>
      <c r="C1428" s="19"/>
    </row>
    <row r="1429" spans="1:3" x14ac:dyDescent="0.3">
      <c r="A1429" s="19"/>
      <c r="B1429" s="19"/>
      <c r="C1429" s="19"/>
    </row>
    <row r="1430" spans="1:3" x14ac:dyDescent="0.3">
      <c r="A1430" s="19"/>
      <c r="B1430" s="19"/>
      <c r="C1430" s="19"/>
    </row>
    <row r="1431" spans="1:3" x14ac:dyDescent="0.3">
      <c r="A1431" s="19"/>
      <c r="B1431" s="19"/>
      <c r="C1431" s="19"/>
    </row>
    <row r="1432" spans="1:3" x14ac:dyDescent="0.3">
      <c r="A1432" s="19"/>
      <c r="B1432" s="19"/>
      <c r="C1432" s="19"/>
    </row>
    <row r="1433" spans="1:3" x14ac:dyDescent="0.3">
      <c r="A1433" s="19"/>
      <c r="B1433" s="19"/>
      <c r="C1433" s="19"/>
    </row>
    <row r="1434" spans="1:3" x14ac:dyDescent="0.3">
      <c r="A1434" s="19"/>
      <c r="B1434" s="19"/>
      <c r="C1434" s="19"/>
    </row>
    <row r="1435" spans="1:3" x14ac:dyDescent="0.3">
      <c r="A1435" s="19"/>
      <c r="B1435" s="19"/>
      <c r="C1435" s="19"/>
    </row>
    <row r="1436" spans="1:3" x14ac:dyDescent="0.3">
      <c r="A1436" s="19"/>
      <c r="B1436" s="19"/>
      <c r="C1436" s="19"/>
    </row>
    <row r="1437" spans="1:3" x14ac:dyDescent="0.3">
      <c r="A1437" s="19"/>
      <c r="B1437" s="19"/>
      <c r="C1437" s="19"/>
    </row>
    <row r="1438" spans="1:3" x14ac:dyDescent="0.3">
      <c r="A1438" s="19"/>
      <c r="B1438" s="19"/>
      <c r="C1438" s="19"/>
    </row>
    <row r="1439" spans="1:3" x14ac:dyDescent="0.3">
      <c r="A1439" s="19"/>
      <c r="B1439" s="19"/>
      <c r="C1439" s="19"/>
    </row>
    <row r="1440" spans="1:3" x14ac:dyDescent="0.3">
      <c r="A1440" s="19"/>
      <c r="B1440" s="19"/>
      <c r="C1440" s="19"/>
    </row>
    <row r="1441" spans="1:3" x14ac:dyDescent="0.3">
      <c r="A1441" s="19"/>
      <c r="B1441" s="19"/>
      <c r="C1441" s="19"/>
    </row>
    <row r="1442" spans="1:3" x14ac:dyDescent="0.3">
      <c r="A1442" s="19"/>
      <c r="B1442" s="19"/>
      <c r="C1442" s="19"/>
    </row>
    <row r="1443" spans="1:3" x14ac:dyDescent="0.3">
      <c r="A1443" s="19"/>
      <c r="B1443" s="19"/>
      <c r="C1443" s="19"/>
    </row>
    <row r="1444" spans="1:3" x14ac:dyDescent="0.3">
      <c r="A1444" s="19"/>
      <c r="B1444" s="19"/>
      <c r="C1444" s="19"/>
    </row>
    <row r="1445" spans="1:3" x14ac:dyDescent="0.3">
      <c r="A1445" s="19"/>
      <c r="B1445" s="19"/>
      <c r="C1445" s="19"/>
    </row>
    <row r="1446" spans="1:3" x14ac:dyDescent="0.3">
      <c r="A1446" s="19"/>
      <c r="B1446" s="19"/>
      <c r="C1446" s="19"/>
    </row>
    <row r="1447" spans="1:3" x14ac:dyDescent="0.3">
      <c r="A1447" s="19"/>
      <c r="B1447" s="19"/>
      <c r="C1447" s="19"/>
    </row>
    <row r="1448" spans="1:3" x14ac:dyDescent="0.3">
      <c r="A1448" s="19"/>
      <c r="B1448" s="19"/>
      <c r="C1448" s="19"/>
    </row>
    <row r="1449" spans="1:3" x14ac:dyDescent="0.3">
      <c r="A1449" s="19"/>
      <c r="B1449" s="19"/>
      <c r="C1449" s="19"/>
    </row>
    <row r="1450" spans="1:3" x14ac:dyDescent="0.3">
      <c r="A1450" s="19"/>
      <c r="B1450" s="19"/>
      <c r="C1450" s="19"/>
    </row>
    <row r="1451" spans="1:3" x14ac:dyDescent="0.3">
      <c r="A1451" s="19"/>
      <c r="B1451" s="19"/>
      <c r="C1451" s="19"/>
    </row>
    <row r="1452" spans="1:3" x14ac:dyDescent="0.3">
      <c r="A1452" s="19"/>
      <c r="B1452" s="19"/>
      <c r="C1452" s="19"/>
    </row>
    <row r="1453" spans="1:3" x14ac:dyDescent="0.3">
      <c r="A1453" s="19"/>
      <c r="B1453" s="19"/>
      <c r="C1453" s="19"/>
    </row>
    <row r="1454" spans="1:3" x14ac:dyDescent="0.3">
      <c r="A1454" s="19"/>
      <c r="B1454" s="19"/>
      <c r="C1454" s="19"/>
    </row>
    <row r="1455" spans="1:3" x14ac:dyDescent="0.3">
      <c r="A1455" s="19"/>
      <c r="B1455" s="19"/>
      <c r="C1455" s="19"/>
    </row>
    <row r="1456" spans="1:3" x14ac:dyDescent="0.3">
      <c r="A1456" s="19"/>
      <c r="B1456" s="19"/>
      <c r="C1456" s="19"/>
    </row>
    <row r="1457" spans="1:3" x14ac:dyDescent="0.3">
      <c r="A1457" s="19"/>
      <c r="B1457" s="19"/>
      <c r="C1457" s="19"/>
    </row>
    <row r="1458" spans="1:3" x14ac:dyDescent="0.3">
      <c r="A1458" s="19"/>
      <c r="B1458" s="19"/>
      <c r="C1458" s="19"/>
    </row>
    <row r="1459" spans="1:3" x14ac:dyDescent="0.3">
      <c r="A1459" s="19"/>
      <c r="B1459" s="19"/>
      <c r="C1459" s="19"/>
    </row>
    <row r="1460" spans="1:3" x14ac:dyDescent="0.3">
      <c r="A1460" s="19"/>
      <c r="B1460" s="19"/>
      <c r="C1460" s="19"/>
    </row>
    <row r="1461" spans="1:3" x14ac:dyDescent="0.3">
      <c r="A1461" s="19"/>
      <c r="B1461" s="19"/>
      <c r="C1461" s="19"/>
    </row>
    <row r="1462" spans="1:3" x14ac:dyDescent="0.3">
      <c r="A1462" s="19"/>
      <c r="B1462" s="19"/>
      <c r="C1462" s="19"/>
    </row>
    <row r="1463" spans="1:3" x14ac:dyDescent="0.3">
      <c r="A1463" s="19"/>
      <c r="B1463" s="19"/>
      <c r="C1463" s="19"/>
    </row>
    <row r="1464" spans="1:3" x14ac:dyDescent="0.3">
      <c r="A1464" s="19"/>
      <c r="B1464" s="19"/>
      <c r="C1464" s="19"/>
    </row>
    <row r="1465" spans="1:3" x14ac:dyDescent="0.3">
      <c r="A1465" s="19"/>
      <c r="B1465" s="19"/>
      <c r="C1465" s="19"/>
    </row>
    <row r="1466" spans="1:3" x14ac:dyDescent="0.3">
      <c r="A1466" s="19"/>
      <c r="B1466" s="19"/>
      <c r="C1466" s="19"/>
    </row>
    <row r="1467" spans="1:3" x14ac:dyDescent="0.3">
      <c r="A1467" s="19"/>
      <c r="B1467" s="19"/>
      <c r="C1467" s="19"/>
    </row>
    <row r="1468" spans="1:3" x14ac:dyDescent="0.3">
      <c r="A1468" s="19"/>
      <c r="B1468" s="19"/>
      <c r="C1468" s="19"/>
    </row>
    <row r="1469" spans="1:3" x14ac:dyDescent="0.3">
      <c r="A1469" s="19"/>
      <c r="B1469" s="19"/>
      <c r="C1469" s="19"/>
    </row>
    <row r="1470" spans="1:3" x14ac:dyDescent="0.3">
      <c r="A1470" s="19"/>
      <c r="B1470" s="19"/>
      <c r="C1470" s="19"/>
    </row>
    <row r="1471" spans="1:3" x14ac:dyDescent="0.3">
      <c r="A1471" s="19"/>
      <c r="B1471" s="19"/>
      <c r="C1471" s="19"/>
    </row>
    <row r="1472" spans="1:3" x14ac:dyDescent="0.3">
      <c r="A1472" s="19"/>
      <c r="B1472" s="19"/>
      <c r="C1472" s="19"/>
    </row>
    <row r="1473" spans="1:3" x14ac:dyDescent="0.3">
      <c r="A1473" s="19"/>
      <c r="B1473" s="19"/>
      <c r="C1473" s="19"/>
    </row>
    <row r="1474" spans="1:3" x14ac:dyDescent="0.3">
      <c r="A1474" s="19"/>
      <c r="B1474" s="19"/>
      <c r="C1474" s="19"/>
    </row>
    <row r="1475" spans="1:3" x14ac:dyDescent="0.3">
      <c r="A1475" s="19"/>
      <c r="B1475" s="19"/>
      <c r="C1475" s="19"/>
    </row>
    <row r="1476" spans="1:3" x14ac:dyDescent="0.3">
      <c r="A1476" s="19"/>
      <c r="B1476" s="19"/>
      <c r="C1476" s="19"/>
    </row>
    <row r="1477" spans="1:3" x14ac:dyDescent="0.3">
      <c r="A1477" s="19"/>
      <c r="B1477" s="19"/>
      <c r="C1477" s="19"/>
    </row>
    <row r="1478" spans="1:3" x14ac:dyDescent="0.3">
      <c r="A1478" s="19"/>
      <c r="B1478" s="19"/>
      <c r="C1478" s="19"/>
    </row>
    <row r="1479" spans="1:3" x14ac:dyDescent="0.3">
      <c r="A1479" s="19"/>
      <c r="B1479" s="19"/>
      <c r="C1479" s="19"/>
    </row>
    <row r="1480" spans="1:3" x14ac:dyDescent="0.3">
      <c r="A1480" s="19"/>
      <c r="B1480" s="19"/>
      <c r="C1480" s="19"/>
    </row>
    <row r="1481" spans="1:3" x14ac:dyDescent="0.3">
      <c r="A1481" s="19"/>
      <c r="B1481" s="19"/>
      <c r="C1481" s="19"/>
    </row>
    <row r="1482" spans="1:3" x14ac:dyDescent="0.3">
      <c r="A1482" s="19"/>
      <c r="B1482" s="19"/>
      <c r="C1482" s="19"/>
    </row>
    <row r="1483" spans="1:3" x14ac:dyDescent="0.3">
      <c r="A1483" s="19"/>
      <c r="B1483" s="19"/>
      <c r="C1483" s="19"/>
    </row>
    <row r="1484" spans="1:3" x14ac:dyDescent="0.3">
      <c r="A1484" s="19"/>
      <c r="B1484" s="19"/>
      <c r="C1484" s="19"/>
    </row>
    <row r="1485" spans="1:3" x14ac:dyDescent="0.3">
      <c r="A1485" s="19"/>
      <c r="B1485" s="19"/>
      <c r="C1485" s="19"/>
    </row>
    <row r="1486" spans="1:3" x14ac:dyDescent="0.3">
      <c r="A1486" s="19"/>
      <c r="B1486" s="19"/>
      <c r="C1486" s="19"/>
    </row>
    <row r="1487" spans="1:3" x14ac:dyDescent="0.3">
      <c r="A1487" s="19"/>
      <c r="B1487" s="19"/>
      <c r="C1487" s="19"/>
    </row>
    <row r="1488" spans="1:3" x14ac:dyDescent="0.3">
      <c r="A1488" s="19"/>
      <c r="B1488" s="19"/>
      <c r="C1488" s="19"/>
    </row>
    <row r="1489" spans="1:3" x14ac:dyDescent="0.3">
      <c r="A1489" s="19"/>
      <c r="B1489" s="19"/>
      <c r="C1489" s="19"/>
    </row>
    <row r="1490" spans="1:3" x14ac:dyDescent="0.3">
      <c r="A1490" s="19"/>
      <c r="B1490" s="19"/>
      <c r="C1490" s="19"/>
    </row>
    <row r="1491" spans="1:3" x14ac:dyDescent="0.3">
      <c r="A1491" s="19"/>
      <c r="B1491" s="19"/>
      <c r="C1491" s="19"/>
    </row>
    <row r="1492" spans="1:3" x14ac:dyDescent="0.3">
      <c r="A1492" s="19"/>
      <c r="B1492" s="19"/>
      <c r="C1492" s="19"/>
    </row>
    <row r="1493" spans="1:3" x14ac:dyDescent="0.3">
      <c r="A1493" s="19"/>
      <c r="B1493" s="19"/>
      <c r="C1493" s="19"/>
    </row>
    <row r="1494" spans="1:3" x14ac:dyDescent="0.3">
      <c r="A1494" s="19"/>
      <c r="B1494" s="19"/>
      <c r="C1494" s="19"/>
    </row>
    <row r="1495" spans="1:3" x14ac:dyDescent="0.3">
      <c r="A1495" s="19"/>
      <c r="B1495" s="19"/>
      <c r="C1495" s="19"/>
    </row>
    <row r="1496" spans="1:3" x14ac:dyDescent="0.3">
      <c r="A1496" s="19"/>
      <c r="B1496" s="19"/>
      <c r="C1496" s="19"/>
    </row>
    <row r="1497" spans="1:3" x14ac:dyDescent="0.3">
      <c r="A1497" s="19"/>
      <c r="B1497" s="19"/>
      <c r="C1497" s="19"/>
    </row>
    <row r="1498" spans="1:3" x14ac:dyDescent="0.3">
      <c r="A1498" s="19"/>
      <c r="B1498" s="19"/>
      <c r="C1498" s="19"/>
    </row>
    <row r="1499" spans="1:3" x14ac:dyDescent="0.3">
      <c r="A1499" s="19"/>
      <c r="B1499" s="19"/>
      <c r="C1499" s="19"/>
    </row>
    <row r="1500" spans="1:3" x14ac:dyDescent="0.3">
      <c r="A1500" s="19"/>
      <c r="B1500" s="19"/>
      <c r="C1500" s="19"/>
    </row>
    <row r="1501" spans="1:3" x14ac:dyDescent="0.3">
      <c r="A1501" s="19"/>
      <c r="B1501" s="19"/>
      <c r="C1501" s="19"/>
    </row>
    <row r="1502" spans="1:3" x14ac:dyDescent="0.3">
      <c r="A1502" s="19"/>
      <c r="B1502" s="19"/>
      <c r="C1502" s="19"/>
    </row>
    <row r="1503" spans="1:3" x14ac:dyDescent="0.3">
      <c r="A1503" s="19"/>
      <c r="B1503" s="19"/>
      <c r="C1503" s="19"/>
    </row>
    <row r="1504" spans="1:3" x14ac:dyDescent="0.3">
      <c r="A1504" s="19"/>
      <c r="B1504" s="19"/>
      <c r="C1504" s="19"/>
    </row>
    <row r="1505" spans="1:3" x14ac:dyDescent="0.3">
      <c r="A1505" s="19"/>
      <c r="B1505" s="19"/>
      <c r="C1505" s="19"/>
    </row>
    <row r="1506" spans="1:3" x14ac:dyDescent="0.3">
      <c r="A1506" s="19"/>
      <c r="B1506" s="19"/>
      <c r="C1506" s="19"/>
    </row>
    <row r="1507" spans="1:3" x14ac:dyDescent="0.3">
      <c r="A1507" s="19"/>
      <c r="B1507" s="19"/>
      <c r="C1507" s="19"/>
    </row>
    <row r="1508" spans="1:3" x14ac:dyDescent="0.3">
      <c r="A1508" s="19"/>
      <c r="B1508" s="19"/>
      <c r="C1508" s="19"/>
    </row>
    <row r="1509" spans="1:3" x14ac:dyDescent="0.3">
      <c r="A1509" s="19"/>
      <c r="B1509" s="19"/>
      <c r="C1509" s="19"/>
    </row>
    <row r="1510" spans="1:3" x14ac:dyDescent="0.3">
      <c r="A1510" s="19"/>
      <c r="B1510" s="19"/>
      <c r="C1510" s="19"/>
    </row>
    <row r="1511" spans="1:3" x14ac:dyDescent="0.3">
      <c r="A1511" s="19"/>
      <c r="B1511" s="19"/>
      <c r="C1511" s="19"/>
    </row>
    <row r="1512" spans="1:3" x14ac:dyDescent="0.3">
      <c r="A1512" s="19"/>
      <c r="B1512" s="19"/>
      <c r="C1512" s="19"/>
    </row>
    <row r="1513" spans="1:3" x14ac:dyDescent="0.3">
      <c r="A1513" s="19"/>
      <c r="B1513" s="19"/>
      <c r="C1513" s="19"/>
    </row>
    <row r="1514" spans="1:3" x14ac:dyDescent="0.3">
      <c r="A1514" s="19"/>
      <c r="B1514" s="19"/>
      <c r="C1514" s="19"/>
    </row>
    <row r="1515" spans="1:3" x14ac:dyDescent="0.3">
      <c r="A1515" s="19"/>
      <c r="B1515" s="19"/>
      <c r="C1515" s="19"/>
    </row>
    <row r="1516" spans="1:3" x14ac:dyDescent="0.3">
      <c r="A1516" s="19"/>
      <c r="B1516" s="19"/>
      <c r="C1516" s="19"/>
    </row>
    <row r="1517" spans="1:3" x14ac:dyDescent="0.3">
      <c r="A1517" s="19"/>
      <c r="B1517" s="19"/>
      <c r="C1517" s="19"/>
    </row>
    <row r="1518" spans="1:3" x14ac:dyDescent="0.3">
      <c r="A1518" s="19"/>
      <c r="B1518" s="19"/>
      <c r="C1518" s="19"/>
    </row>
    <row r="1519" spans="1:3" x14ac:dyDescent="0.3">
      <c r="A1519" s="19"/>
      <c r="B1519" s="19"/>
      <c r="C1519" s="19"/>
    </row>
    <row r="1520" spans="1:3" x14ac:dyDescent="0.3">
      <c r="A1520" s="19"/>
      <c r="B1520" s="19"/>
      <c r="C1520" s="19"/>
    </row>
    <row r="1521" spans="1:3" x14ac:dyDescent="0.3">
      <c r="A1521" s="19"/>
      <c r="B1521" s="19"/>
      <c r="C1521" s="19"/>
    </row>
    <row r="1522" spans="1:3" x14ac:dyDescent="0.3">
      <c r="A1522" s="19"/>
      <c r="B1522" s="19"/>
      <c r="C1522" s="19"/>
    </row>
    <row r="1523" spans="1:3" x14ac:dyDescent="0.3">
      <c r="A1523" s="19"/>
      <c r="B1523" s="19"/>
      <c r="C1523" s="19"/>
    </row>
    <row r="1524" spans="1:3" x14ac:dyDescent="0.3">
      <c r="A1524" s="19"/>
      <c r="B1524" s="19"/>
      <c r="C1524" s="19"/>
    </row>
    <row r="1525" spans="1:3" x14ac:dyDescent="0.3">
      <c r="A1525" s="19"/>
      <c r="B1525" s="19"/>
      <c r="C1525" s="19"/>
    </row>
    <row r="1526" spans="1:3" x14ac:dyDescent="0.3">
      <c r="A1526" s="19"/>
      <c r="B1526" s="19"/>
      <c r="C1526" s="19"/>
    </row>
    <row r="1527" spans="1:3" x14ac:dyDescent="0.3">
      <c r="A1527" s="19"/>
      <c r="B1527" s="19"/>
      <c r="C1527" s="19"/>
    </row>
    <row r="1528" spans="1:3" x14ac:dyDescent="0.3">
      <c r="A1528" s="19"/>
      <c r="B1528" s="19"/>
      <c r="C1528" s="19"/>
    </row>
    <row r="1529" spans="1:3" x14ac:dyDescent="0.3">
      <c r="A1529" s="19"/>
      <c r="B1529" s="19"/>
      <c r="C1529" s="19"/>
    </row>
    <row r="1530" spans="1:3" x14ac:dyDescent="0.3">
      <c r="A1530" s="19"/>
      <c r="B1530" s="19"/>
      <c r="C1530" s="19"/>
    </row>
    <row r="1531" spans="1:3" x14ac:dyDescent="0.3">
      <c r="A1531" s="19"/>
      <c r="B1531" s="19"/>
      <c r="C1531" s="19"/>
    </row>
    <row r="1532" spans="1:3" x14ac:dyDescent="0.3">
      <c r="A1532" s="19"/>
      <c r="B1532" s="19"/>
      <c r="C1532" s="19"/>
    </row>
    <row r="1533" spans="1:3" x14ac:dyDescent="0.3">
      <c r="A1533" s="19"/>
      <c r="B1533" s="19"/>
      <c r="C1533" s="19"/>
    </row>
    <row r="1534" spans="1:3" x14ac:dyDescent="0.3">
      <c r="A1534" s="19"/>
      <c r="B1534" s="19"/>
      <c r="C1534" s="19"/>
    </row>
    <row r="1535" spans="1:3" x14ac:dyDescent="0.3">
      <c r="A1535" s="19"/>
      <c r="B1535" s="19"/>
      <c r="C1535" s="19"/>
    </row>
    <row r="1536" spans="1:3" x14ac:dyDescent="0.3">
      <c r="A1536" s="19"/>
      <c r="B1536" s="19"/>
      <c r="C1536" s="19"/>
    </row>
    <row r="1537" spans="1:3" x14ac:dyDescent="0.3">
      <c r="A1537" s="19"/>
      <c r="B1537" s="19"/>
      <c r="C1537" s="19"/>
    </row>
    <row r="1538" spans="1:3" x14ac:dyDescent="0.3">
      <c r="A1538" s="19"/>
      <c r="B1538" s="19"/>
      <c r="C1538" s="19"/>
    </row>
    <row r="1539" spans="1:3" x14ac:dyDescent="0.3">
      <c r="A1539" s="19"/>
      <c r="B1539" s="19"/>
      <c r="C1539" s="19"/>
    </row>
    <row r="1540" spans="1:3" x14ac:dyDescent="0.3">
      <c r="A1540" s="19"/>
      <c r="B1540" s="19"/>
      <c r="C1540" s="19"/>
    </row>
    <row r="1541" spans="1:3" x14ac:dyDescent="0.3">
      <c r="A1541" s="19"/>
      <c r="B1541" s="19"/>
      <c r="C1541" s="19"/>
    </row>
    <row r="1542" spans="1:3" x14ac:dyDescent="0.3">
      <c r="A1542" s="19"/>
      <c r="B1542" s="19"/>
      <c r="C1542" s="19"/>
    </row>
    <row r="1543" spans="1:3" x14ac:dyDescent="0.3">
      <c r="A1543" s="19"/>
      <c r="B1543" s="19"/>
      <c r="C1543" s="19"/>
    </row>
    <row r="1544" spans="1:3" x14ac:dyDescent="0.3">
      <c r="A1544" s="19"/>
      <c r="B1544" s="19"/>
      <c r="C1544" s="19"/>
    </row>
    <row r="1545" spans="1:3" x14ac:dyDescent="0.3">
      <c r="A1545" s="19"/>
      <c r="B1545" s="19"/>
      <c r="C1545" s="19"/>
    </row>
    <row r="1546" spans="1:3" x14ac:dyDescent="0.3">
      <c r="A1546" s="19"/>
      <c r="B1546" s="19"/>
      <c r="C1546" s="19"/>
    </row>
    <row r="1547" spans="1:3" x14ac:dyDescent="0.3">
      <c r="A1547" s="19"/>
      <c r="B1547" s="19"/>
      <c r="C1547" s="19"/>
    </row>
    <row r="1548" spans="1:3" x14ac:dyDescent="0.3">
      <c r="A1548" s="19"/>
      <c r="B1548" s="19"/>
      <c r="C1548" s="19"/>
    </row>
    <row r="1549" spans="1:3" x14ac:dyDescent="0.3">
      <c r="A1549" s="19"/>
      <c r="B1549" s="19"/>
      <c r="C1549" s="19"/>
    </row>
    <row r="1550" spans="1:3" x14ac:dyDescent="0.3">
      <c r="A1550" s="19"/>
      <c r="B1550" s="19"/>
      <c r="C1550" s="19"/>
    </row>
    <row r="1551" spans="1:3" x14ac:dyDescent="0.3">
      <c r="A1551" s="19"/>
      <c r="B1551" s="19"/>
      <c r="C1551" s="19"/>
    </row>
    <row r="1552" spans="1:3" x14ac:dyDescent="0.3">
      <c r="A1552" s="19"/>
      <c r="B1552" s="19"/>
      <c r="C1552" s="19"/>
    </row>
    <row r="1553" spans="1:3" x14ac:dyDescent="0.3">
      <c r="A1553" s="19"/>
      <c r="B1553" s="19"/>
      <c r="C1553" s="19"/>
    </row>
    <row r="1554" spans="1:3" x14ac:dyDescent="0.3">
      <c r="A1554" s="19"/>
      <c r="B1554" s="19"/>
      <c r="C1554" s="19"/>
    </row>
    <row r="1555" spans="1:3" x14ac:dyDescent="0.3">
      <c r="A1555" s="19"/>
      <c r="B1555" s="19"/>
      <c r="C1555" s="19"/>
    </row>
    <row r="1556" spans="1:3" x14ac:dyDescent="0.3">
      <c r="A1556" s="19"/>
      <c r="B1556" s="19"/>
      <c r="C1556" s="19"/>
    </row>
    <row r="1557" spans="1:3" x14ac:dyDescent="0.3">
      <c r="A1557" s="19"/>
      <c r="B1557" s="19"/>
      <c r="C1557" s="19"/>
    </row>
    <row r="1558" spans="1:3" x14ac:dyDescent="0.3">
      <c r="A1558" s="19"/>
      <c r="B1558" s="19"/>
      <c r="C1558" s="19"/>
    </row>
    <row r="1559" spans="1:3" x14ac:dyDescent="0.3">
      <c r="A1559" s="19"/>
      <c r="B1559" s="19"/>
      <c r="C1559" s="19"/>
    </row>
    <row r="1560" spans="1:3" x14ac:dyDescent="0.3">
      <c r="A1560" s="19"/>
      <c r="B1560" s="19"/>
      <c r="C1560" s="19"/>
    </row>
    <row r="1561" spans="1:3" x14ac:dyDescent="0.3">
      <c r="A1561" s="19"/>
      <c r="B1561" s="19"/>
      <c r="C1561" s="19"/>
    </row>
    <row r="1562" spans="1:3" x14ac:dyDescent="0.3">
      <c r="A1562" s="19"/>
      <c r="B1562" s="19"/>
      <c r="C1562" s="19"/>
    </row>
    <row r="1563" spans="1:3" x14ac:dyDescent="0.3">
      <c r="A1563" s="19"/>
      <c r="B1563" s="19"/>
      <c r="C1563" s="19"/>
    </row>
    <row r="1564" spans="1:3" x14ac:dyDescent="0.3">
      <c r="A1564" s="19"/>
      <c r="B1564" s="19"/>
      <c r="C1564" s="19"/>
    </row>
    <row r="1565" spans="1:3" x14ac:dyDescent="0.3">
      <c r="A1565" s="19"/>
      <c r="B1565" s="19"/>
      <c r="C1565" s="19"/>
    </row>
    <row r="1566" spans="1:3" x14ac:dyDescent="0.3">
      <c r="A1566" s="19"/>
      <c r="B1566" s="19"/>
      <c r="C1566" s="19"/>
    </row>
    <row r="1567" spans="1:3" x14ac:dyDescent="0.3">
      <c r="A1567" s="19"/>
      <c r="B1567" s="19"/>
      <c r="C1567" s="19"/>
    </row>
    <row r="1568" spans="1:3" x14ac:dyDescent="0.3">
      <c r="A1568" s="19"/>
      <c r="B1568" s="19"/>
      <c r="C1568" s="19"/>
    </row>
    <row r="1569" spans="1:3" x14ac:dyDescent="0.3">
      <c r="A1569" s="19"/>
      <c r="B1569" s="19"/>
      <c r="C1569" s="19"/>
    </row>
    <row r="1570" spans="1:3" x14ac:dyDescent="0.3">
      <c r="A1570" s="19"/>
      <c r="B1570" s="19"/>
      <c r="C1570" s="19"/>
    </row>
    <row r="1571" spans="1:3" x14ac:dyDescent="0.3">
      <c r="A1571" s="19"/>
      <c r="B1571" s="19"/>
      <c r="C1571" s="19"/>
    </row>
    <row r="1572" spans="1:3" x14ac:dyDescent="0.3">
      <c r="A1572" s="19"/>
      <c r="B1572" s="19"/>
      <c r="C1572" s="19"/>
    </row>
    <row r="1573" spans="1:3" x14ac:dyDescent="0.3">
      <c r="A1573" s="19"/>
      <c r="B1573" s="19"/>
      <c r="C1573" s="19"/>
    </row>
    <row r="1574" spans="1:3" x14ac:dyDescent="0.3">
      <c r="A1574" s="19"/>
      <c r="B1574" s="19"/>
      <c r="C1574" s="19"/>
    </row>
    <row r="1575" spans="1:3" x14ac:dyDescent="0.3">
      <c r="A1575" s="19"/>
      <c r="B1575" s="19"/>
      <c r="C1575" s="19"/>
    </row>
    <row r="1576" spans="1:3" x14ac:dyDescent="0.3">
      <c r="A1576" s="19"/>
      <c r="B1576" s="19"/>
      <c r="C1576" s="19"/>
    </row>
    <row r="1577" spans="1:3" x14ac:dyDescent="0.3">
      <c r="A1577" s="19"/>
      <c r="B1577" s="19"/>
      <c r="C1577" s="19"/>
    </row>
    <row r="1578" spans="1:3" x14ac:dyDescent="0.3">
      <c r="A1578" s="19"/>
      <c r="B1578" s="19"/>
      <c r="C1578" s="19"/>
    </row>
    <row r="1579" spans="1:3" x14ac:dyDescent="0.3">
      <c r="A1579" s="19"/>
      <c r="B1579" s="19"/>
      <c r="C1579" s="19"/>
    </row>
    <row r="1580" spans="1:3" x14ac:dyDescent="0.3">
      <c r="A1580" s="19"/>
      <c r="B1580" s="19"/>
      <c r="C1580" s="19"/>
    </row>
    <row r="1581" spans="1:3" x14ac:dyDescent="0.3">
      <c r="A1581" s="19"/>
      <c r="B1581" s="19"/>
      <c r="C1581" s="19"/>
    </row>
    <row r="1582" spans="1:3" x14ac:dyDescent="0.3">
      <c r="A1582" s="19"/>
      <c r="B1582" s="19"/>
      <c r="C1582" s="19"/>
    </row>
    <row r="1583" spans="1:3" x14ac:dyDescent="0.3">
      <c r="A1583" s="19"/>
      <c r="B1583" s="19"/>
      <c r="C1583" s="19"/>
    </row>
    <row r="1584" spans="1:3" x14ac:dyDescent="0.3">
      <c r="A1584" s="19"/>
      <c r="B1584" s="19"/>
      <c r="C1584" s="19"/>
    </row>
    <row r="1585" spans="1:3" x14ac:dyDescent="0.3">
      <c r="A1585" s="19"/>
      <c r="B1585" s="19"/>
      <c r="C1585" s="19"/>
    </row>
    <row r="1586" spans="1:3" x14ac:dyDescent="0.3">
      <c r="A1586" s="19"/>
      <c r="B1586" s="19"/>
      <c r="C1586" s="19"/>
    </row>
    <row r="1587" spans="1:3" x14ac:dyDescent="0.3">
      <c r="A1587" s="19"/>
      <c r="B1587" s="19"/>
      <c r="C1587" s="19"/>
    </row>
    <row r="1588" spans="1:3" x14ac:dyDescent="0.3">
      <c r="A1588" s="19"/>
      <c r="B1588" s="19"/>
      <c r="C1588" s="19"/>
    </row>
    <row r="1589" spans="1:3" x14ac:dyDescent="0.3">
      <c r="A1589" s="19"/>
      <c r="B1589" s="19"/>
      <c r="C1589" s="19"/>
    </row>
    <row r="1590" spans="1:3" x14ac:dyDescent="0.3">
      <c r="A1590" s="19"/>
      <c r="B1590" s="19"/>
      <c r="C1590" s="19"/>
    </row>
    <row r="1591" spans="1:3" x14ac:dyDescent="0.3">
      <c r="A1591" s="19"/>
      <c r="B1591" s="19"/>
      <c r="C1591" s="19"/>
    </row>
    <row r="1592" spans="1:3" x14ac:dyDescent="0.3">
      <c r="A1592" s="19"/>
      <c r="B1592" s="19"/>
      <c r="C1592" s="19"/>
    </row>
    <row r="1593" spans="1:3" x14ac:dyDescent="0.3">
      <c r="A1593" s="19"/>
      <c r="B1593" s="19"/>
      <c r="C1593" s="19"/>
    </row>
    <row r="1594" spans="1:3" x14ac:dyDescent="0.3">
      <c r="A1594" s="19"/>
      <c r="B1594" s="19"/>
      <c r="C1594" s="19"/>
    </row>
    <row r="1595" spans="1:3" x14ac:dyDescent="0.3">
      <c r="A1595" s="19"/>
      <c r="B1595" s="19"/>
      <c r="C1595" s="19"/>
    </row>
    <row r="1596" spans="1:3" x14ac:dyDescent="0.3">
      <c r="A1596" s="19"/>
      <c r="B1596" s="19"/>
      <c r="C1596" s="19"/>
    </row>
    <row r="1597" spans="1:3" x14ac:dyDescent="0.3">
      <c r="A1597" s="19"/>
      <c r="B1597" s="19"/>
      <c r="C1597" s="19"/>
    </row>
    <row r="1598" spans="1:3" x14ac:dyDescent="0.3">
      <c r="A1598" s="19"/>
      <c r="B1598" s="19"/>
      <c r="C1598" s="19"/>
    </row>
    <row r="1599" spans="1:3" x14ac:dyDescent="0.3">
      <c r="A1599" s="19"/>
      <c r="B1599" s="19"/>
      <c r="C1599" s="19"/>
    </row>
    <row r="1600" spans="1:3" x14ac:dyDescent="0.3">
      <c r="A1600" s="19"/>
      <c r="B1600" s="19"/>
      <c r="C1600" s="19"/>
    </row>
    <row r="1601" spans="1:3" x14ac:dyDescent="0.3">
      <c r="A1601" s="19"/>
      <c r="B1601" s="19"/>
      <c r="C1601" s="19"/>
    </row>
    <row r="1602" spans="1:3" x14ac:dyDescent="0.3">
      <c r="A1602" s="19"/>
      <c r="B1602" s="19"/>
      <c r="C1602" s="19"/>
    </row>
    <row r="1603" spans="1:3" x14ac:dyDescent="0.3">
      <c r="A1603" s="19"/>
      <c r="B1603" s="19"/>
      <c r="C1603" s="19"/>
    </row>
    <row r="1604" spans="1:3" x14ac:dyDescent="0.3">
      <c r="A1604" s="19"/>
      <c r="B1604" s="19"/>
      <c r="C1604" s="19"/>
    </row>
    <row r="1605" spans="1:3" x14ac:dyDescent="0.3">
      <c r="A1605" s="19"/>
      <c r="B1605" s="19"/>
      <c r="C1605" s="19"/>
    </row>
    <row r="1606" spans="1:3" x14ac:dyDescent="0.3">
      <c r="A1606" s="19"/>
      <c r="B1606" s="19"/>
      <c r="C1606" s="19"/>
    </row>
    <row r="1607" spans="1:3" x14ac:dyDescent="0.3">
      <c r="A1607" s="19"/>
      <c r="B1607" s="19"/>
      <c r="C1607" s="19"/>
    </row>
    <row r="1608" spans="1:3" x14ac:dyDescent="0.3">
      <c r="A1608" s="19"/>
      <c r="B1608" s="19"/>
      <c r="C1608" s="19"/>
    </row>
    <row r="1609" spans="1:3" x14ac:dyDescent="0.3">
      <c r="A1609" s="19"/>
      <c r="B1609" s="19"/>
      <c r="C1609" s="19"/>
    </row>
    <row r="1610" spans="1:3" x14ac:dyDescent="0.3">
      <c r="A1610" s="19"/>
      <c r="B1610" s="19"/>
      <c r="C1610" s="19"/>
    </row>
    <row r="1611" spans="1:3" x14ac:dyDescent="0.3">
      <c r="A1611" s="19"/>
      <c r="B1611" s="19"/>
      <c r="C1611" s="19"/>
    </row>
    <row r="1612" spans="1:3" x14ac:dyDescent="0.3">
      <c r="A1612" s="19"/>
      <c r="B1612" s="19"/>
      <c r="C1612" s="19"/>
    </row>
    <row r="1613" spans="1:3" x14ac:dyDescent="0.3">
      <c r="A1613" s="19"/>
      <c r="B1613" s="19"/>
      <c r="C1613" s="19"/>
    </row>
    <row r="1614" spans="1:3" x14ac:dyDescent="0.3">
      <c r="A1614" s="19"/>
      <c r="B1614" s="19"/>
      <c r="C1614" s="19"/>
    </row>
    <row r="1615" spans="1:3" x14ac:dyDescent="0.3">
      <c r="A1615" s="19"/>
      <c r="B1615" s="19"/>
      <c r="C1615" s="19"/>
    </row>
    <row r="1616" spans="1:3" x14ac:dyDescent="0.3">
      <c r="A1616" s="19"/>
      <c r="B1616" s="19"/>
      <c r="C1616" s="19"/>
    </row>
    <row r="1617" spans="1:3" x14ac:dyDescent="0.3">
      <c r="A1617" s="19"/>
      <c r="B1617" s="19"/>
      <c r="C1617" s="19"/>
    </row>
    <row r="1618" spans="1:3" x14ac:dyDescent="0.3">
      <c r="A1618" s="19"/>
      <c r="B1618" s="19"/>
      <c r="C1618" s="19"/>
    </row>
    <row r="1619" spans="1:3" x14ac:dyDescent="0.3">
      <c r="A1619" s="19"/>
      <c r="B1619" s="19"/>
      <c r="C1619" s="19"/>
    </row>
    <row r="1620" spans="1:3" x14ac:dyDescent="0.3">
      <c r="A1620" s="19"/>
      <c r="B1620" s="19"/>
      <c r="C1620" s="19"/>
    </row>
    <row r="1621" spans="1:3" x14ac:dyDescent="0.3">
      <c r="A1621" s="19"/>
      <c r="B1621" s="19"/>
      <c r="C1621" s="19"/>
    </row>
    <row r="1622" spans="1:3" x14ac:dyDescent="0.3">
      <c r="A1622" s="19"/>
      <c r="B1622" s="19"/>
      <c r="C1622" s="19"/>
    </row>
    <row r="1623" spans="1:3" x14ac:dyDescent="0.3">
      <c r="A1623" s="19"/>
      <c r="B1623" s="19"/>
      <c r="C1623" s="19"/>
    </row>
    <row r="1624" spans="1:3" x14ac:dyDescent="0.3">
      <c r="A1624" s="19"/>
      <c r="B1624" s="19"/>
      <c r="C1624" s="19"/>
    </row>
    <row r="1625" spans="1:3" x14ac:dyDescent="0.3">
      <c r="A1625" s="19"/>
      <c r="B1625" s="19"/>
      <c r="C1625" s="19"/>
    </row>
    <row r="1626" spans="1:3" x14ac:dyDescent="0.3">
      <c r="A1626" s="19"/>
      <c r="B1626" s="19"/>
      <c r="C1626" s="19"/>
    </row>
    <row r="1627" spans="1:3" x14ac:dyDescent="0.3">
      <c r="A1627" s="19"/>
      <c r="B1627" s="19"/>
      <c r="C1627" s="19"/>
    </row>
    <row r="1628" spans="1:3" x14ac:dyDescent="0.3">
      <c r="A1628" s="19"/>
      <c r="B1628" s="19"/>
      <c r="C1628" s="19"/>
    </row>
    <row r="1629" spans="1:3" x14ac:dyDescent="0.3">
      <c r="A1629" s="19"/>
      <c r="B1629" s="19"/>
      <c r="C1629" s="19"/>
    </row>
    <row r="1630" spans="1:3" x14ac:dyDescent="0.3">
      <c r="A1630" s="19"/>
      <c r="B1630" s="19"/>
      <c r="C1630" s="19"/>
    </row>
    <row r="1631" spans="1:3" x14ac:dyDescent="0.3">
      <c r="A1631" s="19"/>
      <c r="B1631" s="19"/>
      <c r="C1631" s="19"/>
    </row>
    <row r="1632" spans="1:3" x14ac:dyDescent="0.3">
      <c r="A1632" s="19"/>
      <c r="B1632" s="19"/>
      <c r="C1632" s="19"/>
    </row>
    <row r="1633" spans="1:3" x14ac:dyDescent="0.3">
      <c r="A1633" s="19"/>
      <c r="B1633" s="19"/>
      <c r="C1633" s="19"/>
    </row>
    <row r="1634" spans="1:3" x14ac:dyDescent="0.3">
      <c r="A1634" s="19"/>
      <c r="B1634" s="19"/>
      <c r="C1634" s="19"/>
    </row>
    <row r="1635" spans="1:3" x14ac:dyDescent="0.3">
      <c r="A1635" s="19"/>
      <c r="B1635" s="19"/>
      <c r="C1635" s="19"/>
    </row>
    <row r="1636" spans="1:3" x14ac:dyDescent="0.3">
      <c r="A1636" s="19"/>
      <c r="B1636" s="19"/>
      <c r="C1636" s="19"/>
    </row>
    <row r="1637" spans="1:3" x14ac:dyDescent="0.3">
      <c r="A1637" s="19"/>
      <c r="B1637" s="19"/>
      <c r="C1637" s="19"/>
    </row>
    <row r="1638" spans="1:3" x14ac:dyDescent="0.3">
      <c r="A1638" s="19"/>
      <c r="B1638" s="19"/>
      <c r="C1638" s="19"/>
    </row>
    <row r="1639" spans="1:3" x14ac:dyDescent="0.3">
      <c r="A1639" s="19"/>
      <c r="B1639" s="19"/>
      <c r="C1639" s="19"/>
    </row>
    <row r="1640" spans="1:3" x14ac:dyDescent="0.3">
      <c r="A1640" s="19"/>
      <c r="B1640" s="19"/>
      <c r="C1640" s="19"/>
    </row>
    <row r="1641" spans="1:3" x14ac:dyDescent="0.3">
      <c r="A1641" s="19"/>
      <c r="B1641" s="19"/>
      <c r="C1641" s="19"/>
    </row>
    <row r="1642" spans="1:3" x14ac:dyDescent="0.3">
      <c r="A1642" s="19"/>
      <c r="B1642" s="19"/>
      <c r="C1642" s="19"/>
    </row>
    <row r="1643" spans="1:3" x14ac:dyDescent="0.3">
      <c r="A1643" s="19"/>
      <c r="B1643" s="19"/>
      <c r="C1643" s="19"/>
    </row>
    <row r="1644" spans="1:3" x14ac:dyDescent="0.3">
      <c r="A1644" s="19"/>
      <c r="B1644" s="19"/>
      <c r="C1644" s="19"/>
    </row>
    <row r="1645" spans="1:3" x14ac:dyDescent="0.3">
      <c r="A1645" s="19"/>
      <c r="B1645" s="19"/>
      <c r="C1645" s="19"/>
    </row>
    <row r="1646" spans="1:3" x14ac:dyDescent="0.3">
      <c r="A1646" s="19"/>
      <c r="B1646" s="19"/>
      <c r="C1646" s="19"/>
    </row>
    <row r="1647" spans="1:3" x14ac:dyDescent="0.3">
      <c r="A1647" s="19"/>
      <c r="B1647" s="19"/>
      <c r="C1647" s="19"/>
    </row>
    <row r="1648" spans="1:3" x14ac:dyDescent="0.3">
      <c r="A1648" s="19"/>
      <c r="B1648" s="19"/>
      <c r="C1648" s="19"/>
    </row>
    <row r="1649" spans="1:3" x14ac:dyDescent="0.3">
      <c r="A1649" s="19"/>
      <c r="B1649" s="19"/>
      <c r="C1649" s="19"/>
    </row>
    <row r="1650" spans="1:3" x14ac:dyDescent="0.3">
      <c r="A1650" s="19"/>
      <c r="B1650" s="19"/>
      <c r="C1650" s="19"/>
    </row>
    <row r="1651" spans="1:3" x14ac:dyDescent="0.3">
      <c r="A1651" s="19"/>
      <c r="B1651" s="19"/>
      <c r="C1651" s="19"/>
    </row>
    <row r="1652" spans="1:3" x14ac:dyDescent="0.3">
      <c r="A1652" s="19"/>
      <c r="B1652" s="19"/>
      <c r="C1652" s="19"/>
    </row>
    <row r="1653" spans="1:3" x14ac:dyDescent="0.3">
      <c r="A1653" s="19"/>
      <c r="B1653" s="19"/>
      <c r="C1653" s="19"/>
    </row>
    <row r="1654" spans="1:3" x14ac:dyDescent="0.3">
      <c r="A1654" s="19"/>
      <c r="B1654" s="19"/>
      <c r="C1654" s="19"/>
    </row>
    <row r="1655" spans="1:3" x14ac:dyDescent="0.3">
      <c r="A1655" s="19"/>
      <c r="B1655" s="19"/>
      <c r="C1655" s="19"/>
    </row>
    <row r="1656" spans="1:3" x14ac:dyDescent="0.3">
      <c r="A1656" s="19"/>
      <c r="B1656" s="19"/>
      <c r="C1656" s="19"/>
    </row>
    <row r="1657" spans="1:3" x14ac:dyDescent="0.3">
      <c r="A1657" s="19"/>
      <c r="B1657" s="19"/>
      <c r="C1657" s="19"/>
    </row>
    <row r="1658" spans="1:3" x14ac:dyDescent="0.3">
      <c r="A1658" s="19"/>
      <c r="B1658" s="19"/>
      <c r="C1658" s="19"/>
    </row>
    <row r="1659" spans="1:3" x14ac:dyDescent="0.3">
      <c r="A1659" s="19"/>
      <c r="B1659" s="19"/>
      <c r="C1659" s="19"/>
    </row>
    <row r="1660" spans="1:3" x14ac:dyDescent="0.3">
      <c r="A1660" s="19"/>
      <c r="B1660" s="19"/>
      <c r="C1660" s="19"/>
    </row>
    <row r="1661" spans="1:3" x14ac:dyDescent="0.3">
      <c r="A1661" s="19"/>
      <c r="B1661" s="19"/>
      <c r="C1661" s="19"/>
    </row>
    <row r="1662" spans="1:3" x14ac:dyDescent="0.3">
      <c r="A1662" s="19"/>
      <c r="B1662" s="19"/>
      <c r="C1662" s="19"/>
    </row>
    <row r="1663" spans="1:3" x14ac:dyDescent="0.3">
      <c r="A1663" s="19"/>
      <c r="B1663" s="19"/>
      <c r="C1663" s="19"/>
    </row>
    <row r="1664" spans="1:3" x14ac:dyDescent="0.3">
      <c r="A1664" s="19"/>
      <c r="B1664" s="19"/>
      <c r="C1664" s="19"/>
    </row>
    <row r="1665" spans="1:3" x14ac:dyDescent="0.3">
      <c r="A1665" s="19"/>
      <c r="B1665" s="19"/>
      <c r="C1665" s="19"/>
    </row>
    <row r="1666" spans="1:3" x14ac:dyDescent="0.3">
      <c r="A1666" s="19"/>
      <c r="B1666" s="19"/>
      <c r="C1666" s="19"/>
    </row>
    <row r="1667" spans="1:3" x14ac:dyDescent="0.3">
      <c r="A1667" s="19"/>
      <c r="B1667" s="19"/>
      <c r="C1667" s="19"/>
    </row>
    <row r="1668" spans="1:3" x14ac:dyDescent="0.3">
      <c r="A1668" s="19"/>
      <c r="B1668" s="19"/>
      <c r="C1668" s="19"/>
    </row>
    <row r="1669" spans="1:3" x14ac:dyDescent="0.3">
      <c r="A1669" s="19"/>
      <c r="B1669" s="19"/>
      <c r="C1669" s="19"/>
    </row>
    <row r="1670" spans="1:3" x14ac:dyDescent="0.3">
      <c r="A1670" s="19"/>
      <c r="B1670" s="19"/>
      <c r="C1670" s="19"/>
    </row>
    <row r="1671" spans="1:3" x14ac:dyDescent="0.3">
      <c r="A1671" s="19"/>
      <c r="B1671" s="19"/>
      <c r="C1671" s="19"/>
    </row>
    <row r="1672" spans="1:3" x14ac:dyDescent="0.3">
      <c r="A1672" s="19"/>
      <c r="B1672" s="19"/>
      <c r="C1672" s="19"/>
    </row>
    <row r="1673" spans="1:3" x14ac:dyDescent="0.3">
      <c r="A1673" s="19"/>
      <c r="B1673" s="19"/>
      <c r="C1673" s="19"/>
    </row>
    <row r="1674" spans="1:3" x14ac:dyDescent="0.3">
      <c r="A1674" s="19"/>
      <c r="B1674" s="19"/>
      <c r="C1674" s="19"/>
    </row>
    <row r="1675" spans="1:3" x14ac:dyDescent="0.3">
      <c r="A1675" s="19"/>
      <c r="B1675" s="19"/>
      <c r="C1675" s="19"/>
    </row>
    <row r="1676" spans="1:3" x14ac:dyDescent="0.3">
      <c r="A1676" s="19"/>
      <c r="B1676" s="19"/>
      <c r="C1676" s="19"/>
    </row>
    <row r="1677" spans="1:3" x14ac:dyDescent="0.3">
      <c r="A1677" s="19"/>
      <c r="B1677" s="19"/>
      <c r="C1677" s="19"/>
    </row>
    <row r="1678" spans="1:3" x14ac:dyDescent="0.3">
      <c r="A1678" s="19"/>
      <c r="B1678" s="19"/>
      <c r="C1678" s="19"/>
    </row>
    <row r="1679" spans="1:3" x14ac:dyDescent="0.3">
      <c r="A1679" s="19"/>
      <c r="B1679" s="19"/>
      <c r="C1679" s="19"/>
    </row>
    <row r="1680" spans="1:3" x14ac:dyDescent="0.3">
      <c r="A1680" s="19"/>
      <c r="B1680" s="19"/>
      <c r="C1680" s="19"/>
    </row>
    <row r="1681" spans="1:3" x14ac:dyDescent="0.3">
      <c r="A1681" s="19"/>
      <c r="B1681" s="19"/>
      <c r="C1681" s="19"/>
    </row>
    <row r="1682" spans="1:3" x14ac:dyDescent="0.3">
      <c r="A1682" s="19"/>
      <c r="B1682" s="19"/>
      <c r="C1682" s="19"/>
    </row>
    <row r="1683" spans="1:3" x14ac:dyDescent="0.3">
      <c r="A1683" s="19"/>
      <c r="B1683" s="19"/>
      <c r="C1683" s="19"/>
    </row>
    <row r="1684" spans="1:3" x14ac:dyDescent="0.3">
      <c r="A1684" s="19"/>
      <c r="B1684" s="19"/>
      <c r="C1684" s="19"/>
    </row>
    <row r="1685" spans="1:3" x14ac:dyDescent="0.3">
      <c r="A1685" s="19"/>
      <c r="B1685" s="19"/>
      <c r="C1685" s="19"/>
    </row>
    <row r="1686" spans="1:3" x14ac:dyDescent="0.3">
      <c r="A1686" s="19"/>
      <c r="B1686" s="19"/>
      <c r="C1686" s="19"/>
    </row>
    <row r="1687" spans="1:3" x14ac:dyDescent="0.3">
      <c r="A1687" s="19"/>
      <c r="B1687" s="19"/>
      <c r="C1687" s="19"/>
    </row>
    <row r="1688" spans="1:3" x14ac:dyDescent="0.3">
      <c r="A1688" s="19"/>
      <c r="B1688" s="19"/>
      <c r="C1688" s="19"/>
    </row>
    <row r="1689" spans="1:3" x14ac:dyDescent="0.3">
      <c r="A1689" s="19"/>
      <c r="B1689" s="19"/>
      <c r="C1689" s="19"/>
    </row>
    <row r="1690" spans="1:3" x14ac:dyDescent="0.3">
      <c r="A1690" s="19"/>
      <c r="B1690" s="19"/>
      <c r="C1690" s="19"/>
    </row>
    <row r="1691" spans="1:3" x14ac:dyDescent="0.3">
      <c r="A1691" s="19"/>
      <c r="B1691" s="19"/>
      <c r="C1691" s="19"/>
    </row>
    <row r="1692" spans="1:3" x14ac:dyDescent="0.3">
      <c r="A1692" s="19"/>
      <c r="B1692" s="19"/>
      <c r="C1692" s="19"/>
    </row>
    <row r="1693" spans="1:3" x14ac:dyDescent="0.3">
      <c r="A1693" s="19"/>
      <c r="B1693" s="19"/>
      <c r="C1693" s="19"/>
    </row>
    <row r="1694" spans="1:3" x14ac:dyDescent="0.3">
      <c r="A1694" s="19"/>
      <c r="B1694" s="19"/>
      <c r="C1694" s="19"/>
    </row>
    <row r="1695" spans="1:3" x14ac:dyDescent="0.3">
      <c r="A1695" s="19"/>
      <c r="B1695" s="19"/>
      <c r="C1695" s="19"/>
    </row>
    <row r="1696" spans="1:3" x14ac:dyDescent="0.3">
      <c r="A1696" s="19"/>
      <c r="B1696" s="19"/>
      <c r="C1696" s="19"/>
    </row>
    <row r="1697" spans="1:3" x14ac:dyDescent="0.3">
      <c r="A1697" s="19"/>
      <c r="B1697" s="19"/>
      <c r="C1697" s="19"/>
    </row>
    <row r="1698" spans="1:3" x14ac:dyDescent="0.3">
      <c r="A1698" s="19"/>
      <c r="B1698" s="19"/>
      <c r="C1698" s="19"/>
    </row>
    <row r="1699" spans="1:3" x14ac:dyDescent="0.3">
      <c r="A1699" s="19"/>
      <c r="B1699" s="19"/>
      <c r="C1699" s="19"/>
    </row>
    <row r="1700" spans="1:3" x14ac:dyDescent="0.3">
      <c r="A1700" s="19"/>
      <c r="B1700" s="19"/>
      <c r="C1700" s="19"/>
    </row>
    <row r="1701" spans="1:3" x14ac:dyDescent="0.3">
      <c r="A1701" s="19"/>
      <c r="B1701" s="19"/>
      <c r="C1701" s="19"/>
    </row>
    <row r="1702" spans="1:3" x14ac:dyDescent="0.3">
      <c r="A1702" s="19"/>
      <c r="B1702" s="19"/>
      <c r="C1702" s="19"/>
    </row>
    <row r="1703" spans="1:3" x14ac:dyDescent="0.3">
      <c r="A1703" s="19"/>
      <c r="B1703" s="19"/>
      <c r="C1703" s="19"/>
    </row>
    <row r="1704" spans="1:3" x14ac:dyDescent="0.3">
      <c r="A1704" s="19"/>
      <c r="B1704" s="19"/>
      <c r="C1704" s="19"/>
    </row>
    <row r="1705" spans="1:3" x14ac:dyDescent="0.3">
      <c r="A1705" s="19"/>
      <c r="B1705" s="19"/>
      <c r="C1705" s="19"/>
    </row>
    <row r="1706" spans="1:3" x14ac:dyDescent="0.3">
      <c r="A1706" s="19"/>
      <c r="B1706" s="19"/>
      <c r="C1706" s="19"/>
    </row>
    <row r="1707" spans="1:3" x14ac:dyDescent="0.3">
      <c r="A1707" s="19"/>
      <c r="B1707" s="19"/>
      <c r="C1707" s="19"/>
    </row>
    <row r="1708" spans="1:3" x14ac:dyDescent="0.3">
      <c r="A1708" s="19"/>
      <c r="B1708" s="19"/>
      <c r="C1708" s="19"/>
    </row>
    <row r="1709" spans="1:3" x14ac:dyDescent="0.3">
      <c r="A1709" s="19"/>
      <c r="B1709" s="19"/>
      <c r="C1709" s="19"/>
    </row>
    <row r="1710" spans="1:3" x14ac:dyDescent="0.3">
      <c r="A1710" s="19"/>
      <c r="B1710" s="19"/>
      <c r="C1710" s="19"/>
    </row>
    <row r="1711" spans="1:3" x14ac:dyDescent="0.3">
      <c r="A1711" s="19"/>
      <c r="B1711" s="19"/>
      <c r="C1711" s="19"/>
    </row>
    <row r="1712" spans="1:3" x14ac:dyDescent="0.3">
      <c r="A1712" s="19"/>
      <c r="B1712" s="19"/>
      <c r="C1712" s="19"/>
    </row>
    <row r="1713" spans="1:3" x14ac:dyDescent="0.3">
      <c r="A1713" s="19"/>
      <c r="B1713" s="19"/>
      <c r="C1713" s="19"/>
    </row>
    <row r="1714" spans="1:3" x14ac:dyDescent="0.3">
      <c r="A1714" s="19"/>
      <c r="B1714" s="19"/>
      <c r="C1714" s="19"/>
    </row>
    <row r="1715" spans="1:3" x14ac:dyDescent="0.3">
      <c r="A1715" s="19"/>
      <c r="B1715" s="19"/>
      <c r="C1715" s="19"/>
    </row>
    <row r="1716" spans="1:3" x14ac:dyDescent="0.3">
      <c r="A1716" s="19"/>
      <c r="B1716" s="19"/>
      <c r="C1716" s="19"/>
    </row>
    <row r="1717" spans="1:3" x14ac:dyDescent="0.3">
      <c r="A1717" s="19"/>
      <c r="B1717" s="19"/>
      <c r="C1717" s="19"/>
    </row>
    <row r="1718" spans="1:3" x14ac:dyDescent="0.3">
      <c r="A1718" s="19"/>
      <c r="B1718" s="19"/>
      <c r="C1718" s="19"/>
    </row>
    <row r="1719" spans="1:3" x14ac:dyDescent="0.3">
      <c r="A1719" s="19"/>
      <c r="B1719" s="19"/>
      <c r="C1719" s="19"/>
    </row>
    <row r="1720" spans="1:3" x14ac:dyDescent="0.3">
      <c r="A1720" s="19"/>
      <c r="B1720" s="19"/>
      <c r="C1720" s="19"/>
    </row>
    <row r="1721" spans="1:3" x14ac:dyDescent="0.3">
      <c r="A1721" s="19"/>
      <c r="B1721" s="19"/>
      <c r="C1721" s="19"/>
    </row>
    <row r="1722" spans="1:3" x14ac:dyDescent="0.3">
      <c r="A1722" s="19"/>
      <c r="B1722" s="19"/>
      <c r="C1722" s="19"/>
    </row>
    <row r="1723" spans="1:3" x14ac:dyDescent="0.3">
      <c r="A1723" s="19"/>
      <c r="B1723" s="19"/>
      <c r="C1723" s="19"/>
    </row>
    <row r="1724" spans="1:3" x14ac:dyDescent="0.3">
      <c r="A1724" s="19"/>
      <c r="B1724" s="19"/>
      <c r="C1724" s="19"/>
    </row>
    <row r="1725" spans="1:3" x14ac:dyDescent="0.3">
      <c r="A1725" s="19"/>
      <c r="B1725" s="19"/>
      <c r="C1725" s="19"/>
    </row>
    <row r="1726" spans="1:3" x14ac:dyDescent="0.3">
      <c r="A1726" s="19"/>
      <c r="B1726" s="19"/>
      <c r="C1726" s="19"/>
    </row>
    <row r="1727" spans="1:3" x14ac:dyDescent="0.3">
      <c r="A1727" s="19"/>
      <c r="B1727" s="19"/>
      <c r="C1727" s="19"/>
    </row>
    <row r="1728" spans="1:3" x14ac:dyDescent="0.3">
      <c r="A1728" s="19"/>
      <c r="B1728" s="19"/>
      <c r="C1728" s="19"/>
    </row>
    <row r="1729" spans="1:3" x14ac:dyDescent="0.3">
      <c r="A1729" s="19"/>
      <c r="B1729" s="19"/>
      <c r="C1729" s="19"/>
    </row>
    <row r="1730" spans="1:3" x14ac:dyDescent="0.3">
      <c r="A1730" s="19"/>
      <c r="B1730" s="19"/>
      <c r="C1730" s="19"/>
    </row>
    <row r="1731" spans="1:3" x14ac:dyDescent="0.3">
      <c r="A1731" s="19"/>
      <c r="B1731" s="19"/>
      <c r="C1731" s="19"/>
    </row>
    <row r="1732" spans="1:3" x14ac:dyDescent="0.3">
      <c r="A1732" s="19"/>
      <c r="B1732" s="19"/>
      <c r="C1732" s="19"/>
    </row>
    <row r="1733" spans="1:3" x14ac:dyDescent="0.3">
      <c r="A1733" s="19"/>
      <c r="B1733" s="19"/>
      <c r="C1733" s="19"/>
    </row>
    <row r="1734" spans="1:3" x14ac:dyDescent="0.3">
      <c r="A1734" s="19"/>
      <c r="B1734" s="19"/>
      <c r="C1734" s="19"/>
    </row>
    <row r="1735" spans="1:3" x14ac:dyDescent="0.3">
      <c r="A1735" s="19"/>
      <c r="B1735" s="19"/>
      <c r="C1735" s="19"/>
    </row>
    <row r="1736" spans="1:3" x14ac:dyDescent="0.3">
      <c r="A1736" s="19"/>
      <c r="B1736" s="19"/>
      <c r="C1736" s="19"/>
    </row>
    <row r="1737" spans="1:3" x14ac:dyDescent="0.3">
      <c r="A1737" s="19"/>
      <c r="B1737" s="19"/>
      <c r="C1737" s="19"/>
    </row>
    <row r="1738" spans="1:3" x14ac:dyDescent="0.3">
      <c r="A1738" s="19"/>
      <c r="B1738" s="19"/>
      <c r="C1738" s="19"/>
    </row>
    <row r="1739" spans="1:3" x14ac:dyDescent="0.3">
      <c r="A1739" s="19"/>
      <c r="B1739" s="19"/>
      <c r="C1739" s="19"/>
    </row>
    <row r="1740" spans="1:3" x14ac:dyDescent="0.3">
      <c r="A1740" s="19"/>
      <c r="B1740" s="19"/>
      <c r="C1740" s="19"/>
    </row>
    <row r="1741" spans="1:3" x14ac:dyDescent="0.3">
      <c r="A1741" s="19"/>
      <c r="B1741" s="19"/>
      <c r="C1741" s="19"/>
    </row>
    <row r="1742" spans="1:3" x14ac:dyDescent="0.3">
      <c r="A1742" s="19"/>
      <c r="B1742" s="19"/>
      <c r="C1742" s="19"/>
    </row>
    <row r="1743" spans="1:3" x14ac:dyDescent="0.3">
      <c r="A1743" s="19"/>
      <c r="B1743" s="19"/>
      <c r="C1743" s="19"/>
    </row>
    <row r="1744" spans="1:3" x14ac:dyDescent="0.3">
      <c r="A1744" s="19"/>
      <c r="B1744" s="19"/>
      <c r="C1744" s="19"/>
    </row>
    <row r="1745" spans="1:3" x14ac:dyDescent="0.3">
      <c r="A1745" s="19"/>
      <c r="B1745" s="19"/>
      <c r="C1745" s="19"/>
    </row>
    <row r="1746" spans="1:3" x14ac:dyDescent="0.3">
      <c r="A1746" s="19"/>
      <c r="B1746" s="19"/>
      <c r="C1746" s="19"/>
    </row>
    <row r="1747" spans="1:3" x14ac:dyDescent="0.3">
      <c r="A1747" s="19"/>
      <c r="B1747" s="19"/>
      <c r="C1747" s="19"/>
    </row>
    <row r="1748" spans="1:3" x14ac:dyDescent="0.3">
      <c r="A1748" s="19"/>
      <c r="B1748" s="19"/>
      <c r="C1748" s="19"/>
    </row>
    <row r="1749" spans="1:3" x14ac:dyDescent="0.3">
      <c r="A1749" s="19"/>
      <c r="B1749" s="19"/>
      <c r="C1749" s="19"/>
    </row>
    <row r="1750" spans="1:3" x14ac:dyDescent="0.3">
      <c r="A1750" s="19"/>
      <c r="B1750" s="19"/>
      <c r="C1750" s="19"/>
    </row>
    <row r="1751" spans="1:3" x14ac:dyDescent="0.3">
      <c r="A1751" s="19"/>
      <c r="B1751" s="19"/>
      <c r="C1751" s="19"/>
    </row>
    <row r="1752" spans="1:3" x14ac:dyDescent="0.3">
      <c r="A1752" s="19"/>
      <c r="B1752" s="19"/>
      <c r="C1752" s="19"/>
    </row>
    <row r="1753" spans="1:3" x14ac:dyDescent="0.3">
      <c r="A1753" s="19"/>
      <c r="B1753" s="19"/>
      <c r="C1753" s="19"/>
    </row>
    <row r="1754" spans="1:3" x14ac:dyDescent="0.3">
      <c r="A1754" s="19"/>
      <c r="B1754" s="19"/>
      <c r="C1754" s="19"/>
    </row>
    <row r="1755" spans="1:3" x14ac:dyDescent="0.3">
      <c r="A1755" s="19"/>
      <c r="B1755" s="19"/>
      <c r="C1755" s="19"/>
    </row>
    <row r="1756" spans="1:3" x14ac:dyDescent="0.3">
      <c r="A1756" s="19"/>
      <c r="B1756" s="19"/>
      <c r="C1756" s="19"/>
    </row>
    <row r="1757" spans="1:3" x14ac:dyDescent="0.3">
      <c r="A1757" s="19"/>
      <c r="B1757" s="19"/>
      <c r="C1757" s="19"/>
    </row>
    <row r="1758" spans="1:3" x14ac:dyDescent="0.3">
      <c r="A1758" s="19"/>
      <c r="B1758" s="19"/>
      <c r="C1758" s="19"/>
    </row>
    <row r="1759" spans="1:3" x14ac:dyDescent="0.3">
      <c r="A1759" s="19"/>
      <c r="B1759" s="19"/>
      <c r="C1759" s="19"/>
    </row>
    <row r="1760" spans="1:3" x14ac:dyDescent="0.3">
      <c r="A1760" s="19"/>
      <c r="B1760" s="19"/>
      <c r="C1760" s="19"/>
    </row>
    <row r="1761" spans="1:3" x14ac:dyDescent="0.3">
      <c r="A1761" s="19"/>
      <c r="B1761" s="19"/>
      <c r="C1761" s="19"/>
    </row>
    <row r="1762" spans="1:3" x14ac:dyDescent="0.3">
      <c r="A1762" s="19"/>
      <c r="B1762" s="19"/>
      <c r="C1762" s="19"/>
    </row>
    <row r="1763" spans="1:3" x14ac:dyDescent="0.3">
      <c r="A1763" s="19"/>
      <c r="B1763" s="19"/>
      <c r="C1763" s="19"/>
    </row>
    <row r="1764" spans="1:3" x14ac:dyDescent="0.3">
      <c r="A1764" s="19"/>
      <c r="B1764" s="19"/>
      <c r="C1764" s="19"/>
    </row>
    <row r="1765" spans="1:3" x14ac:dyDescent="0.3">
      <c r="A1765" s="19"/>
      <c r="B1765" s="19"/>
      <c r="C1765" s="19"/>
    </row>
    <row r="1766" spans="1:3" x14ac:dyDescent="0.3">
      <c r="A1766" s="19"/>
      <c r="B1766" s="19"/>
      <c r="C1766" s="19"/>
    </row>
    <row r="1767" spans="1:3" x14ac:dyDescent="0.3">
      <c r="A1767" s="19"/>
      <c r="B1767" s="19"/>
      <c r="C1767" s="19"/>
    </row>
    <row r="1768" spans="1:3" x14ac:dyDescent="0.3">
      <c r="A1768" s="19"/>
      <c r="B1768" s="19"/>
      <c r="C1768" s="19"/>
    </row>
    <row r="1769" spans="1:3" x14ac:dyDescent="0.3">
      <c r="A1769" s="19"/>
      <c r="B1769" s="19"/>
      <c r="C1769" s="19"/>
    </row>
    <row r="1770" spans="1:3" x14ac:dyDescent="0.3">
      <c r="A1770" s="19"/>
      <c r="B1770" s="19"/>
      <c r="C1770" s="19"/>
    </row>
    <row r="1771" spans="1:3" x14ac:dyDescent="0.3">
      <c r="A1771" s="19"/>
      <c r="B1771" s="19"/>
      <c r="C1771" s="19"/>
    </row>
    <row r="1772" spans="1:3" x14ac:dyDescent="0.3">
      <c r="A1772" s="19"/>
      <c r="B1772" s="19"/>
      <c r="C1772" s="19"/>
    </row>
    <row r="1773" spans="1:3" x14ac:dyDescent="0.3">
      <c r="A1773" s="19"/>
      <c r="B1773" s="19"/>
      <c r="C1773" s="19"/>
    </row>
    <row r="1774" spans="1:3" x14ac:dyDescent="0.3">
      <c r="A1774" s="19"/>
      <c r="B1774" s="19"/>
      <c r="C1774" s="19"/>
    </row>
    <row r="1775" spans="1:3" x14ac:dyDescent="0.3">
      <c r="A1775" s="19"/>
      <c r="B1775" s="19"/>
      <c r="C1775" s="19"/>
    </row>
    <row r="1776" spans="1:3" x14ac:dyDescent="0.3">
      <c r="A1776" s="19"/>
      <c r="B1776" s="19"/>
      <c r="C1776" s="19"/>
    </row>
    <row r="1777" spans="1:3" x14ac:dyDescent="0.3">
      <c r="A1777" s="19"/>
      <c r="B1777" s="19"/>
      <c r="C1777" s="19"/>
    </row>
    <row r="1778" spans="1:3" x14ac:dyDescent="0.3">
      <c r="A1778" s="19"/>
      <c r="B1778" s="19"/>
      <c r="C1778" s="19"/>
    </row>
    <row r="1779" spans="1:3" x14ac:dyDescent="0.3">
      <c r="A1779" s="19"/>
      <c r="B1779" s="19"/>
      <c r="C1779" s="19"/>
    </row>
    <row r="1780" spans="1:3" x14ac:dyDescent="0.3">
      <c r="A1780" s="19"/>
      <c r="B1780" s="19"/>
      <c r="C1780" s="19"/>
    </row>
    <row r="1781" spans="1:3" x14ac:dyDescent="0.3">
      <c r="A1781" s="19"/>
      <c r="B1781" s="19"/>
      <c r="C1781" s="19"/>
    </row>
    <row r="1782" spans="1:3" x14ac:dyDescent="0.3">
      <c r="A1782" s="19"/>
      <c r="B1782" s="19"/>
      <c r="C1782" s="19"/>
    </row>
    <row r="1783" spans="1:3" x14ac:dyDescent="0.3">
      <c r="A1783" s="19"/>
      <c r="B1783" s="19"/>
      <c r="C1783" s="19"/>
    </row>
    <row r="1784" spans="1:3" x14ac:dyDescent="0.3">
      <c r="A1784" s="19"/>
      <c r="B1784" s="19"/>
      <c r="C1784" s="19"/>
    </row>
    <row r="1785" spans="1:3" x14ac:dyDescent="0.3">
      <c r="A1785" s="19"/>
      <c r="B1785" s="19"/>
      <c r="C1785" s="19"/>
    </row>
    <row r="1786" spans="1:3" x14ac:dyDescent="0.3">
      <c r="A1786" s="19"/>
      <c r="B1786" s="19"/>
      <c r="C1786" s="19"/>
    </row>
    <row r="1787" spans="1:3" x14ac:dyDescent="0.3">
      <c r="A1787" s="19"/>
      <c r="B1787" s="19"/>
      <c r="C1787" s="19"/>
    </row>
    <row r="1788" spans="1:3" x14ac:dyDescent="0.3">
      <c r="A1788" s="19"/>
      <c r="B1788" s="19"/>
      <c r="C1788" s="19"/>
    </row>
    <row r="1789" spans="1:3" x14ac:dyDescent="0.3">
      <c r="A1789" s="19"/>
      <c r="B1789" s="19"/>
      <c r="C1789" s="19"/>
    </row>
    <row r="1790" spans="1:3" x14ac:dyDescent="0.3">
      <c r="A1790" s="19"/>
      <c r="B1790" s="19"/>
      <c r="C1790" s="19"/>
    </row>
    <row r="1791" spans="1:3" x14ac:dyDescent="0.3">
      <c r="A1791" s="19"/>
      <c r="B1791" s="19"/>
      <c r="C1791" s="19"/>
    </row>
    <row r="1792" spans="1:3" x14ac:dyDescent="0.3">
      <c r="A1792" s="19"/>
      <c r="B1792" s="19"/>
      <c r="C1792" s="19"/>
    </row>
    <row r="1793" spans="1:3" x14ac:dyDescent="0.3">
      <c r="A1793" s="19"/>
      <c r="B1793" s="19"/>
      <c r="C1793" s="19"/>
    </row>
    <row r="1794" spans="1:3" x14ac:dyDescent="0.3">
      <c r="A1794" s="19"/>
      <c r="B1794" s="19"/>
      <c r="C1794" s="19"/>
    </row>
    <row r="1795" spans="1:3" x14ac:dyDescent="0.3">
      <c r="A1795" s="19"/>
      <c r="B1795" s="19"/>
      <c r="C1795" s="19"/>
    </row>
    <row r="1796" spans="1:3" x14ac:dyDescent="0.3">
      <c r="A1796" s="19"/>
      <c r="B1796" s="19"/>
      <c r="C1796" s="19"/>
    </row>
    <row r="1797" spans="1:3" x14ac:dyDescent="0.3">
      <c r="A1797" s="19"/>
      <c r="B1797" s="19"/>
      <c r="C1797" s="19"/>
    </row>
    <row r="1798" spans="1:3" x14ac:dyDescent="0.3">
      <c r="A1798" s="19"/>
      <c r="B1798" s="19"/>
      <c r="C1798" s="19"/>
    </row>
    <row r="1799" spans="1:3" x14ac:dyDescent="0.3">
      <c r="A1799" s="19"/>
      <c r="B1799" s="19"/>
      <c r="C1799" s="19"/>
    </row>
    <row r="1800" spans="1:3" x14ac:dyDescent="0.3">
      <c r="A1800" s="19"/>
      <c r="B1800" s="19"/>
      <c r="C1800" s="19"/>
    </row>
    <row r="1801" spans="1:3" x14ac:dyDescent="0.3">
      <c r="A1801" s="19"/>
      <c r="B1801" s="19"/>
      <c r="C1801" s="19"/>
    </row>
    <row r="1802" spans="1:3" x14ac:dyDescent="0.3">
      <c r="A1802" s="19"/>
      <c r="B1802" s="19"/>
      <c r="C1802" s="19"/>
    </row>
    <row r="1803" spans="1:3" x14ac:dyDescent="0.3">
      <c r="A1803" s="19"/>
      <c r="B1803" s="19"/>
      <c r="C1803" s="19"/>
    </row>
    <row r="1804" spans="1:3" x14ac:dyDescent="0.3">
      <c r="A1804" s="19"/>
      <c r="B1804" s="19"/>
      <c r="C1804" s="19"/>
    </row>
    <row r="1805" spans="1:3" x14ac:dyDescent="0.3">
      <c r="A1805" s="19"/>
      <c r="B1805" s="19"/>
      <c r="C1805" s="19"/>
    </row>
    <row r="1806" spans="1:3" x14ac:dyDescent="0.3">
      <c r="A1806" s="19"/>
      <c r="B1806" s="19"/>
      <c r="C1806" s="19"/>
    </row>
    <row r="1807" spans="1:3" x14ac:dyDescent="0.3">
      <c r="A1807" s="19"/>
      <c r="B1807" s="19"/>
      <c r="C1807" s="19"/>
    </row>
    <row r="1808" spans="1:3" x14ac:dyDescent="0.3">
      <c r="A1808" s="19"/>
      <c r="B1808" s="19"/>
      <c r="C1808" s="19"/>
    </row>
    <row r="1809" spans="1:3" x14ac:dyDescent="0.3">
      <c r="A1809" s="19"/>
      <c r="B1809" s="19"/>
      <c r="C1809" s="19"/>
    </row>
    <row r="1810" spans="1:3" x14ac:dyDescent="0.3">
      <c r="A1810" s="19"/>
      <c r="B1810" s="19"/>
      <c r="C1810" s="19"/>
    </row>
    <row r="1811" spans="1:3" x14ac:dyDescent="0.3">
      <c r="A1811" s="19"/>
      <c r="B1811" s="19"/>
      <c r="C1811" s="19"/>
    </row>
    <row r="1812" spans="1:3" x14ac:dyDescent="0.3">
      <c r="A1812" s="19"/>
      <c r="B1812" s="19"/>
      <c r="C1812" s="19"/>
    </row>
    <row r="1813" spans="1:3" x14ac:dyDescent="0.3">
      <c r="A1813" s="19"/>
      <c r="B1813" s="19"/>
      <c r="C1813" s="19"/>
    </row>
    <row r="1814" spans="1:3" x14ac:dyDescent="0.3">
      <c r="A1814" s="19"/>
      <c r="B1814" s="19"/>
      <c r="C1814" s="19"/>
    </row>
    <row r="1815" spans="1:3" x14ac:dyDescent="0.3">
      <c r="A1815" s="19"/>
      <c r="B1815" s="19"/>
      <c r="C1815" s="19"/>
    </row>
    <row r="1816" spans="1:3" x14ac:dyDescent="0.3">
      <c r="A1816" s="19"/>
      <c r="B1816" s="19"/>
      <c r="C1816" s="19"/>
    </row>
    <row r="1817" spans="1:3" x14ac:dyDescent="0.3">
      <c r="A1817" s="19"/>
      <c r="B1817" s="19"/>
      <c r="C1817" s="19"/>
    </row>
    <row r="1818" spans="1:3" x14ac:dyDescent="0.3">
      <c r="A1818" s="19"/>
      <c r="B1818" s="19"/>
      <c r="C1818" s="19"/>
    </row>
    <row r="1819" spans="1:3" x14ac:dyDescent="0.3">
      <c r="A1819" s="19"/>
      <c r="B1819" s="19"/>
      <c r="C1819" s="19"/>
    </row>
    <row r="1820" spans="1:3" x14ac:dyDescent="0.3">
      <c r="A1820" s="19"/>
      <c r="B1820" s="19"/>
      <c r="C1820" s="19"/>
    </row>
    <row r="1821" spans="1:3" x14ac:dyDescent="0.3">
      <c r="A1821" s="19"/>
      <c r="B1821" s="19"/>
      <c r="C1821" s="19"/>
    </row>
    <row r="1822" spans="1:3" x14ac:dyDescent="0.3">
      <c r="A1822" s="19"/>
      <c r="B1822" s="19"/>
      <c r="C1822" s="19"/>
    </row>
    <row r="1823" spans="1:3" x14ac:dyDescent="0.3">
      <c r="A1823" s="19"/>
      <c r="B1823" s="19"/>
      <c r="C1823" s="19"/>
    </row>
    <row r="1824" spans="1:3" x14ac:dyDescent="0.3">
      <c r="A1824" s="19"/>
      <c r="B1824" s="19"/>
      <c r="C1824" s="19"/>
    </row>
    <row r="1825" spans="1:3" x14ac:dyDescent="0.3">
      <c r="A1825" s="19"/>
      <c r="B1825" s="19"/>
      <c r="C1825" s="19"/>
    </row>
    <row r="1826" spans="1:3" x14ac:dyDescent="0.3">
      <c r="A1826" s="19"/>
      <c r="B1826" s="19"/>
      <c r="C1826" s="19"/>
    </row>
    <row r="1827" spans="1:3" x14ac:dyDescent="0.3">
      <c r="A1827" s="19"/>
      <c r="B1827" s="19"/>
      <c r="C1827" s="19"/>
    </row>
    <row r="1828" spans="1:3" x14ac:dyDescent="0.3">
      <c r="A1828" s="19"/>
      <c r="B1828" s="19"/>
      <c r="C1828" s="19"/>
    </row>
    <row r="1829" spans="1:3" x14ac:dyDescent="0.3">
      <c r="A1829" s="19"/>
      <c r="B1829" s="19"/>
      <c r="C1829" s="19"/>
    </row>
    <row r="1830" spans="1:3" x14ac:dyDescent="0.3">
      <c r="A1830" s="19"/>
      <c r="B1830" s="19"/>
      <c r="C1830" s="19"/>
    </row>
    <row r="1831" spans="1:3" x14ac:dyDescent="0.3">
      <c r="A1831" s="19"/>
      <c r="B1831" s="19"/>
      <c r="C1831" s="19"/>
    </row>
    <row r="1832" spans="1:3" x14ac:dyDescent="0.3">
      <c r="A1832" s="19"/>
      <c r="B1832" s="19"/>
      <c r="C1832" s="19"/>
    </row>
    <row r="1833" spans="1:3" x14ac:dyDescent="0.3">
      <c r="A1833" s="19"/>
      <c r="B1833" s="19"/>
      <c r="C1833" s="19"/>
    </row>
    <row r="1834" spans="1:3" x14ac:dyDescent="0.3">
      <c r="A1834" s="19"/>
      <c r="B1834" s="19"/>
      <c r="C1834" s="19"/>
    </row>
    <row r="1835" spans="1:3" x14ac:dyDescent="0.3">
      <c r="A1835" s="19"/>
      <c r="B1835" s="19"/>
      <c r="C1835" s="19"/>
    </row>
    <row r="1836" spans="1:3" x14ac:dyDescent="0.3">
      <c r="A1836" s="19"/>
      <c r="B1836" s="19"/>
      <c r="C1836" s="19"/>
    </row>
    <row r="1837" spans="1:3" x14ac:dyDescent="0.3">
      <c r="A1837" s="19"/>
      <c r="B1837" s="19"/>
      <c r="C1837" s="19"/>
    </row>
    <row r="1838" spans="1:3" x14ac:dyDescent="0.3">
      <c r="A1838" s="19"/>
      <c r="B1838" s="19"/>
      <c r="C1838" s="19"/>
    </row>
    <row r="1839" spans="1:3" x14ac:dyDescent="0.3">
      <c r="A1839" s="19"/>
      <c r="B1839" s="19"/>
      <c r="C1839" s="19"/>
    </row>
    <row r="1840" spans="1:3" x14ac:dyDescent="0.3">
      <c r="A1840" s="19"/>
      <c r="B1840" s="19"/>
      <c r="C1840" s="19"/>
    </row>
    <row r="1841" spans="1:3" x14ac:dyDescent="0.3">
      <c r="A1841" s="19"/>
      <c r="B1841" s="19"/>
      <c r="C1841" s="19"/>
    </row>
    <row r="1842" spans="1:3" x14ac:dyDescent="0.3">
      <c r="A1842" s="19"/>
      <c r="B1842" s="19"/>
      <c r="C1842" s="19"/>
    </row>
    <row r="1843" spans="1:3" x14ac:dyDescent="0.3">
      <c r="A1843" s="19"/>
      <c r="B1843" s="19"/>
      <c r="C1843" s="19"/>
    </row>
    <row r="1844" spans="1:3" x14ac:dyDescent="0.3">
      <c r="A1844" s="19"/>
      <c r="B1844" s="19"/>
      <c r="C1844" s="19"/>
    </row>
    <row r="1845" spans="1:3" x14ac:dyDescent="0.3">
      <c r="A1845" s="19"/>
      <c r="B1845" s="19"/>
      <c r="C1845" s="19"/>
    </row>
    <row r="1846" spans="1:3" x14ac:dyDescent="0.3">
      <c r="A1846" s="19"/>
      <c r="B1846" s="19"/>
      <c r="C1846" s="19"/>
    </row>
    <row r="1847" spans="1:3" x14ac:dyDescent="0.3">
      <c r="A1847" s="19"/>
      <c r="B1847" s="19"/>
      <c r="C1847" s="19"/>
    </row>
    <row r="1848" spans="1:3" x14ac:dyDescent="0.3">
      <c r="A1848" s="19"/>
      <c r="B1848" s="19"/>
      <c r="C1848" s="19"/>
    </row>
    <row r="1849" spans="1:3" x14ac:dyDescent="0.3">
      <c r="A1849" s="19"/>
      <c r="B1849" s="19"/>
      <c r="C1849" s="19"/>
    </row>
    <row r="1850" spans="1:3" x14ac:dyDescent="0.3">
      <c r="A1850" s="19"/>
      <c r="B1850" s="19"/>
      <c r="C1850" s="19"/>
    </row>
    <row r="1851" spans="1:3" x14ac:dyDescent="0.3">
      <c r="A1851" s="19"/>
      <c r="B1851" s="19"/>
      <c r="C1851" s="19"/>
    </row>
    <row r="1852" spans="1:3" x14ac:dyDescent="0.3">
      <c r="A1852" s="19"/>
      <c r="B1852" s="19"/>
      <c r="C1852" s="19"/>
    </row>
    <row r="1853" spans="1:3" x14ac:dyDescent="0.3">
      <c r="A1853" s="19"/>
      <c r="B1853" s="19"/>
      <c r="C1853" s="19"/>
    </row>
    <row r="1854" spans="1:3" x14ac:dyDescent="0.3">
      <c r="A1854" s="19"/>
      <c r="B1854" s="19"/>
      <c r="C1854" s="19"/>
    </row>
    <row r="1855" spans="1:3" x14ac:dyDescent="0.3">
      <c r="A1855" s="19"/>
      <c r="B1855" s="19"/>
      <c r="C1855" s="19"/>
    </row>
    <row r="1856" spans="1:3" x14ac:dyDescent="0.3">
      <c r="A1856" s="19"/>
      <c r="B1856" s="19"/>
      <c r="C1856" s="19"/>
    </row>
    <row r="1857" spans="1:3" x14ac:dyDescent="0.3">
      <c r="A1857" s="19"/>
      <c r="B1857" s="19"/>
      <c r="C1857" s="19"/>
    </row>
    <row r="1858" spans="1:3" x14ac:dyDescent="0.3">
      <c r="A1858" s="19"/>
      <c r="B1858" s="19"/>
      <c r="C1858" s="19"/>
    </row>
    <row r="1859" spans="1:3" x14ac:dyDescent="0.3">
      <c r="A1859" s="19"/>
      <c r="B1859" s="19"/>
      <c r="C1859" s="19"/>
    </row>
    <row r="1860" spans="1:3" x14ac:dyDescent="0.3">
      <c r="A1860" s="19"/>
      <c r="B1860" s="19"/>
      <c r="C1860" s="19"/>
    </row>
    <row r="1861" spans="1:3" x14ac:dyDescent="0.3">
      <c r="A1861" s="19"/>
      <c r="B1861" s="19"/>
      <c r="C1861" s="19"/>
    </row>
    <row r="1862" spans="1:3" x14ac:dyDescent="0.3">
      <c r="A1862" s="19"/>
      <c r="B1862" s="19"/>
      <c r="C1862" s="19"/>
    </row>
    <row r="1863" spans="1:3" x14ac:dyDescent="0.3">
      <c r="A1863" s="19"/>
      <c r="B1863" s="19"/>
      <c r="C1863" s="19"/>
    </row>
    <row r="1864" spans="1:3" x14ac:dyDescent="0.3">
      <c r="A1864" s="19"/>
      <c r="B1864" s="19"/>
      <c r="C1864" s="19"/>
    </row>
    <row r="1865" spans="1:3" x14ac:dyDescent="0.3">
      <c r="A1865" s="19"/>
      <c r="B1865" s="19"/>
      <c r="C1865" s="19"/>
    </row>
    <row r="1866" spans="1:3" x14ac:dyDescent="0.3">
      <c r="A1866" s="19"/>
      <c r="B1866" s="19"/>
      <c r="C1866" s="19"/>
    </row>
    <row r="1867" spans="1:3" x14ac:dyDescent="0.3">
      <c r="A1867" s="19"/>
      <c r="B1867" s="19"/>
      <c r="C1867" s="19"/>
    </row>
    <row r="1868" spans="1:3" x14ac:dyDescent="0.3">
      <c r="A1868" s="19"/>
      <c r="B1868" s="19"/>
      <c r="C1868" s="19"/>
    </row>
    <row r="1869" spans="1:3" x14ac:dyDescent="0.3">
      <c r="A1869" s="19"/>
      <c r="B1869" s="19"/>
      <c r="C1869" s="19"/>
    </row>
    <row r="1870" spans="1:3" x14ac:dyDescent="0.3">
      <c r="A1870" s="19"/>
      <c r="B1870" s="19"/>
      <c r="C1870" s="19"/>
    </row>
    <row r="1871" spans="1:3" x14ac:dyDescent="0.3">
      <c r="A1871" s="19"/>
      <c r="B1871" s="19"/>
      <c r="C1871" s="19"/>
    </row>
    <row r="1872" spans="1:3" x14ac:dyDescent="0.3">
      <c r="A1872" s="19"/>
      <c r="B1872" s="19"/>
      <c r="C1872" s="19"/>
    </row>
    <row r="1873" spans="1:3" x14ac:dyDescent="0.3">
      <c r="A1873" s="19"/>
      <c r="B1873" s="19"/>
      <c r="C1873" s="19"/>
    </row>
    <row r="1874" spans="1:3" x14ac:dyDescent="0.3">
      <c r="A1874" s="19"/>
      <c r="B1874" s="19"/>
      <c r="C1874" s="19"/>
    </row>
    <row r="1875" spans="1:3" x14ac:dyDescent="0.3">
      <c r="A1875" s="19"/>
      <c r="B1875" s="19"/>
      <c r="C1875" s="19"/>
    </row>
    <row r="1876" spans="1:3" x14ac:dyDescent="0.3">
      <c r="A1876" s="19"/>
      <c r="B1876" s="19"/>
      <c r="C1876" s="19"/>
    </row>
    <row r="1877" spans="1:3" x14ac:dyDescent="0.3">
      <c r="A1877" s="19"/>
      <c r="B1877" s="19"/>
      <c r="C1877" s="19"/>
    </row>
    <row r="1878" spans="1:3" x14ac:dyDescent="0.3">
      <c r="A1878" s="19"/>
      <c r="B1878" s="19"/>
      <c r="C1878" s="19"/>
    </row>
    <row r="1879" spans="1:3" x14ac:dyDescent="0.3">
      <c r="A1879" s="19"/>
      <c r="B1879" s="19"/>
      <c r="C1879" s="19"/>
    </row>
    <row r="1880" spans="1:3" x14ac:dyDescent="0.3">
      <c r="A1880" s="19"/>
      <c r="B1880" s="19"/>
      <c r="C1880" s="19"/>
    </row>
    <row r="1881" spans="1:3" x14ac:dyDescent="0.3">
      <c r="A1881" s="19"/>
      <c r="B1881" s="19"/>
      <c r="C1881" s="19"/>
    </row>
    <row r="1882" spans="1:3" x14ac:dyDescent="0.3">
      <c r="A1882" s="19"/>
      <c r="B1882" s="19"/>
      <c r="C1882" s="19"/>
    </row>
    <row r="1883" spans="1:3" x14ac:dyDescent="0.3">
      <c r="A1883" s="19"/>
      <c r="B1883" s="19"/>
      <c r="C1883" s="19"/>
    </row>
    <row r="1884" spans="1:3" x14ac:dyDescent="0.3">
      <c r="A1884" s="19"/>
      <c r="B1884" s="19"/>
      <c r="C1884" s="19"/>
    </row>
    <row r="1885" spans="1:3" x14ac:dyDescent="0.3">
      <c r="A1885" s="19"/>
      <c r="B1885" s="19"/>
      <c r="C1885" s="19"/>
    </row>
    <row r="1886" spans="1:3" x14ac:dyDescent="0.3">
      <c r="A1886" s="19"/>
      <c r="B1886" s="19"/>
      <c r="C1886" s="19"/>
    </row>
    <row r="1887" spans="1:3" x14ac:dyDescent="0.3">
      <c r="A1887" s="19"/>
      <c r="B1887" s="19"/>
      <c r="C1887" s="19"/>
    </row>
    <row r="1888" spans="1:3" x14ac:dyDescent="0.3">
      <c r="A1888" s="19"/>
      <c r="B1888" s="19"/>
      <c r="C1888" s="19"/>
    </row>
    <row r="1889" spans="1:3" x14ac:dyDescent="0.3">
      <c r="A1889" s="19"/>
      <c r="B1889" s="19"/>
      <c r="C1889" s="19"/>
    </row>
    <row r="1890" spans="1:3" x14ac:dyDescent="0.3">
      <c r="A1890" s="19"/>
      <c r="B1890" s="19"/>
      <c r="C1890" s="19"/>
    </row>
    <row r="1891" spans="1:3" x14ac:dyDescent="0.3">
      <c r="A1891" s="19"/>
      <c r="B1891" s="19"/>
      <c r="C1891" s="19"/>
    </row>
    <row r="1892" spans="1:3" x14ac:dyDescent="0.3">
      <c r="A1892" s="19"/>
      <c r="B1892" s="19"/>
      <c r="C1892" s="19"/>
    </row>
    <row r="1893" spans="1:3" x14ac:dyDescent="0.3">
      <c r="A1893" s="19"/>
      <c r="B1893" s="19"/>
      <c r="C1893" s="19"/>
    </row>
    <row r="1894" spans="1:3" x14ac:dyDescent="0.3">
      <c r="A1894" s="19"/>
      <c r="B1894" s="19"/>
      <c r="C1894" s="19"/>
    </row>
    <row r="1895" spans="1:3" x14ac:dyDescent="0.3">
      <c r="A1895" s="19"/>
      <c r="B1895" s="19"/>
      <c r="C1895" s="19"/>
    </row>
    <row r="1896" spans="1:3" x14ac:dyDescent="0.3">
      <c r="A1896" s="19"/>
      <c r="B1896" s="19"/>
      <c r="C1896" s="19"/>
    </row>
    <row r="1897" spans="1:3" x14ac:dyDescent="0.3">
      <c r="A1897" s="19"/>
      <c r="B1897" s="19"/>
      <c r="C1897" s="19"/>
    </row>
    <row r="1898" spans="1:3" x14ac:dyDescent="0.3">
      <c r="A1898" s="19"/>
      <c r="B1898" s="19"/>
      <c r="C1898" s="19"/>
    </row>
    <row r="1899" spans="1:3" x14ac:dyDescent="0.3">
      <c r="A1899" s="19"/>
      <c r="B1899" s="19"/>
      <c r="C1899" s="19"/>
    </row>
    <row r="1900" spans="1:3" x14ac:dyDescent="0.3">
      <c r="A1900" s="19"/>
      <c r="B1900" s="19"/>
      <c r="C1900" s="19"/>
    </row>
    <row r="1901" spans="1:3" x14ac:dyDescent="0.3">
      <c r="A1901" s="19"/>
      <c r="B1901" s="19"/>
      <c r="C1901" s="19"/>
    </row>
    <row r="1902" spans="1:3" x14ac:dyDescent="0.3">
      <c r="A1902" s="19"/>
      <c r="B1902" s="19"/>
      <c r="C1902" s="19"/>
    </row>
    <row r="1903" spans="1:3" x14ac:dyDescent="0.3">
      <c r="A1903" s="19"/>
      <c r="B1903" s="19"/>
      <c r="C1903" s="19"/>
    </row>
    <row r="1904" spans="1:3" x14ac:dyDescent="0.3">
      <c r="A1904" s="19"/>
      <c r="B1904" s="19"/>
      <c r="C1904" s="19"/>
    </row>
    <row r="1905" spans="1:3" x14ac:dyDescent="0.3">
      <c r="A1905" s="19"/>
      <c r="B1905" s="19"/>
      <c r="C1905" s="19"/>
    </row>
    <row r="1906" spans="1:3" x14ac:dyDescent="0.3">
      <c r="A1906" s="19"/>
      <c r="B1906" s="19"/>
      <c r="C1906" s="19"/>
    </row>
    <row r="1907" spans="1:3" x14ac:dyDescent="0.3">
      <c r="A1907" s="19"/>
      <c r="B1907" s="19"/>
      <c r="C1907" s="19"/>
    </row>
    <row r="1908" spans="1:3" x14ac:dyDescent="0.3">
      <c r="A1908" s="19"/>
      <c r="B1908" s="19"/>
      <c r="C1908" s="19"/>
    </row>
    <row r="1909" spans="1:3" x14ac:dyDescent="0.3">
      <c r="A1909" s="19"/>
      <c r="B1909" s="19"/>
      <c r="C1909" s="19"/>
    </row>
    <row r="1910" spans="1:3" x14ac:dyDescent="0.3">
      <c r="A1910" s="19"/>
      <c r="B1910" s="19"/>
      <c r="C1910" s="19"/>
    </row>
    <row r="1911" spans="1:3" x14ac:dyDescent="0.3">
      <c r="A1911" s="19"/>
      <c r="B1911" s="19"/>
      <c r="C1911" s="19"/>
    </row>
    <row r="1912" spans="1:3" x14ac:dyDescent="0.3">
      <c r="A1912" s="19"/>
      <c r="B1912" s="19"/>
      <c r="C1912" s="19"/>
    </row>
    <row r="1913" spans="1:3" x14ac:dyDescent="0.3">
      <c r="A1913" s="19"/>
      <c r="B1913" s="19"/>
      <c r="C1913" s="19"/>
    </row>
    <row r="1914" spans="1:3" x14ac:dyDescent="0.3">
      <c r="A1914" s="19"/>
      <c r="B1914" s="19"/>
      <c r="C1914" s="19"/>
    </row>
    <row r="1915" spans="1:3" x14ac:dyDescent="0.3">
      <c r="A1915" s="19"/>
      <c r="B1915" s="19"/>
      <c r="C1915" s="19"/>
    </row>
    <row r="1916" spans="1:3" x14ac:dyDescent="0.3">
      <c r="A1916" s="19"/>
      <c r="B1916" s="19"/>
      <c r="C1916" s="19"/>
    </row>
    <row r="1917" spans="1:3" x14ac:dyDescent="0.3">
      <c r="A1917" s="19"/>
      <c r="B1917" s="19"/>
      <c r="C1917" s="19"/>
    </row>
    <row r="1918" spans="1:3" x14ac:dyDescent="0.3">
      <c r="A1918" s="19"/>
      <c r="B1918" s="19"/>
      <c r="C1918" s="19"/>
    </row>
    <row r="1919" spans="1:3" x14ac:dyDescent="0.3">
      <c r="A1919" s="19"/>
      <c r="B1919" s="19"/>
      <c r="C1919" s="19"/>
    </row>
    <row r="1920" spans="1:3" x14ac:dyDescent="0.3">
      <c r="A1920" s="19"/>
      <c r="B1920" s="19"/>
      <c r="C1920" s="19"/>
    </row>
    <row r="1921" spans="1:3" x14ac:dyDescent="0.3">
      <c r="A1921" s="19"/>
      <c r="B1921" s="19"/>
      <c r="C1921" s="19"/>
    </row>
    <row r="1922" spans="1:3" x14ac:dyDescent="0.3">
      <c r="A1922" s="19"/>
      <c r="B1922" s="19"/>
      <c r="C1922" s="19"/>
    </row>
    <row r="1923" spans="1:3" x14ac:dyDescent="0.3">
      <c r="A1923" s="19"/>
      <c r="B1923" s="19"/>
      <c r="C1923" s="19"/>
    </row>
    <row r="1924" spans="1:3" x14ac:dyDescent="0.3">
      <c r="A1924" s="19"/>
      <c r="B1924" s="19"/>
      <c r="C1924" s="19"/>
    </row>
    <row r="1925" spans="1:3" x14ac:dyDescent="0.3">
      <c r="A1925" s="19"/>
      <c r="B1925" s="19"/>
      <c r="C1925" s="19"/>
    </row>
    <row r="1926" spans="1:3" x14ac:dyDescent="0.3">
      <c r="A1926" s="19"/>
      <c r="B1926" s="19"/>
      <c r="C1926" s="19"/>
    </row>
    <row r="1927" spans="1:3" x14ac:dyDescent="0.3">
      <c r="A1927" s="19"/>
      <c r="B1927" s="19"/>
      <c r="C1927" s="19"/>
    </row>
    <row r="1928" spans="1:3" x14ac:dyDescent="0.3">
      <c r="A1928" s="19"/>
      <c r="B1928" s="19"/>
      <c r="C1928" s="19"/>
    </row>
    <row r="1929" spans="1:3" x14ac:dyDescent="0.3">
      <c r="A1929" s="19"/>
      <c r="B1929" s="19"/>
      <c r="C1929" s="19"/>
    </row>
    <row r="1930" spans="1:3" x14ac:dyDescent="0.3">
      <c r="A1930" s="19"/>
      <c r="B1930" s="19"/>
      <c r="C1930" s="19"/>
    </row>
    <row r="1931" spans="1:3" x14ac:dyDescent="0.3">
      <c r="A1931" s="19"/>
      <c r="B1931" s="19"/>
      <c r="C1931" s="19"/>
    </row>
    <row r="1932" spans="1:3" x14ac:dyDescent="0.3">
      <c r="A1932" s="19"/>
      <c r="B1932" s="19"/>
      <c r="C1932" s="19"/>
    </row>
    <row r="1933" spans="1:3" x14ac:dyDescent="0.3">
      <c r="A1933" s="19"/>
      <c r="B1933" s="19"/>
      <c r="C1933" s="19"/>
    </row>
    <row r="1934" spans="1:3" x14ac:dyDescent="0.3">
      <c r="A1934" s="19"/>
      <c r="B1934" s="19"/>
      <c r="C1934" s="19"/>
    </row>
    <row r="1935" spans="1:3" x14ac:dyDescent="0.3">
      <c r="A1935" s="19"/>
      <c r="B1935" s="19"/>
      <c r="C1935" s="19"/>
    </row>
    <row r="1936" spans="1:3" x14ac:dyDescent="0.3">
      <c r="A1936" s="19"/>
      <c r="B1936" s="19"/>
      <c r="C1936" s="19"/>
    </row>
    <row r="1937" spans="1:3" x14ac:dyDescent="0.3">
      <c r="A1937" s="19"/>
      <c r="B1937" s="19"/>
      <c r="C1937" s="19"/>
    </row>
    <row r="1938" spans="1:3" x14ac:dyDescent="0.3">
      <c r="A1938" s="19"/>
      <c r="B1938" s="19"/>
      <c r="C1938" s="19"/>
    </row>
    <row r="1939" spans="1:3" x14ac:dyDescent="0.3">
      <c r="A1939" s="19"/>
      <c r="B1939" s="19"/>
      <c r="C1939" s="19"/>
    </row>
    <row r="1940" spans="1:3" x14ac:dyDescent="0.3">
      <c r="A1940" s="19"/>
      <c r="B1940" s="19"/>
      <c r="C1940" s="19"/>
    </row>
    <row r="1941" spans="1:3" x14ac:dyDescent="0.3">
      <c r="A1941" s="19"/>
      <c r="B1941" s="19"/>
      <c r="C1941" s="19"/>
    </row>
    <row r="1942" spans="1:3" x14ac:dyDescent="0.3">
      <c r="A1942" s="19"/>
      <c r="B1942" s="19"/>
      <c r="C1942" s="19"/>
    </row>
    <row r="1943" spans="1:3" x14ac:dyDescent="0.3">
      <c r="A1943" s="19"/>
      <c r="B1943" s="19"/>
      <c r="C1943" s="19"/>
    </row>
    <row r="1944" spans="1:3" x14ac:dyDescent="0.3">
      <c r="A1944" s="19"/>
      <c r="B1944" s="19"/>
      <c r="C1944" s="19"/>
    </row>
    <row r="1945" spans="1:3" x14ac:dyDescent="0.3">
      <c r="A1945" s="19"/>
      <c r="B1945" s="19"/>
      <c r="C1945" s="19"/>
    </row>
    <row r="1946" spans="1:3" x14ac:dyDescent="0.3">
      <c r="A1946" s="19"/>
      <c r="B1946" s="19"/>
      <c r="C1946" s="19"/>
    </row>
    <row r="1947" spans="1:3" x14ac:dyDescent="0.3">
      <c r="A1947" s="19"/>
      <c r="B1947" s="19"/>
      <c r="C1947" s="19"/>
    </row>
    <row r="1948" spans="1:3" x14ac:dyDescent="0.3">
      <c r="A1948" s="19"/>
      <c r="B1948" s="19"/>
      <c r="C1948" s="19"/>
    </row>
    <row r="1949" spans="1:3" x14ac:dyDescent="0.3">
      <c r="A1949" s="19"/>
      <c r="B1949" s="19"/>
      <c r="C1949" s="19"/>
    </row>
    <row r="1950" spans="1:3" x14ac:dyDescent="0.3">
      <c r="A1950" s="19"/>
      <c r="B1950" s="19"/>
      <c r="C1950" s="19"/>
    </row>
    <row r="1951" spans="1:3" x14ac:dyDescent="0.3">
      <c r="A1951" s="19"/>
      <c r="B1951" s="19"/>
      <c r="C1951" s="19"/>
    </row>
    <row r="1952" spans="1:3" x14ac:dyDescent="0.3">
      <c r="A1952" s="19"/>
      <c r="B1952" s="19"/>
      <c r="C1952" s="19"/>
    </row>
    <row r="1953" spans="1:3" x14ac:dyDescent="0.3">
      <c r="A1953" s="19"/>
      <c r="B1953" s="19"/>
      <c r="C1953" s="19"/>
    </row>
    <row r="1954" spans="1:3" x14ac:dyDescent="0.3">
      <c r="A1954" s="19"/>
      <c r="B1954" s="19"/>
      <c r="C1954" s="19"/>
    </row>
    <row r="1955" spans="1:3" x14ac:dyDescent="0.3">
      <c r="A1955" s="19"/>
      <c r="B1955" s="19"/>
      <c r="C1955" s="19"/>
    </row>
    <row r="1956" spans="1:3" x14ac:dyDescent="0.3">
      <c r="A1956" s="19"/>
      <c r="B1956" s="19"/>
      <c r="C1956" s="19"/>
    </row>
    <row r="1957" spans="1:3" x14ac:dyDescent="0.3">
      <c r="A1957" s="19"/>
      <c r="B1957" s="19"/>
      <c r="C1957" s="19"/>
    </row>
    <row r="1958" spans="1:3" x14ac:dyDescent="0.3">
      <c r="A1958" s="19"/>
      <c r="B1958" s="19"/>
      <c r="C1958" s="19"/>
    </row>
    <row r="1959" spans="1:3" x14ac:dyDescent="0.3">
      <c r="A1959" s="19"/>
      <c r="B1959" s="19"/>
      <c r="C1959" s="19"/>
    </row>
    <row r="1960" spans="1:3" x14ac:dyDescent="0.3">
      <c r="A1960" s="19"/>
      <c r="B1960" s="19"/>
      <c r="C1960" s="19"/>
    </row>
    <row r="1961" spans="1:3" x14ac:dyDescent="0.3">
      <c r="A1961" s="19"/>
      <c r="B1961" s="19"/>
      <c r="C1961" s="19"/>
    </row>
    <row r="1962" spans="1:3" x14ac:dyDescent="0.3">
      <c r="A1962" s="19"/>
      <c r="B1962" s="19"/>
      <c r="C1962" s="19"/>
    </row>
    <row r="1963" spans="1:3" x14ac:dyDescent="0.3">
      <c r="A1963" s="19"/>
      <c r="B1963" s="19"/>
      <c r="C1963" s="19"/>
    </row>
    <row r="1964" spans="1:3" x14ac:dyDescent="0.3">
      <c r="A1964" s="19"/>
      <c r="B1964" s="19"/>
      <c r="C1964" s="19"/>
    </row>
    <row r="1965" spans="1:3" x14ac:dyDescent="0.3">
      <c r="A1965" s="19"/>
      <c r="B1965" s="19"/>
      <c r="C1965" s="19"/>
    </row>
    <row r="1966" spans="1:3" x14ac:dyDescent="0.3">
      <c r="A1966" s="19"/>
      <c r="B1966" s="19"/>
      <c r="C1966" s="19"/>
    </row>
    <row r="1967" spans="1:3" x14ac:dyDescent="0.3">
      <c r="A1967" s="19"/>
      <c r="B1967" s="19"/>
      <c r="C1967" s="19"/>
    </row>
    <row r="1968" spans="1:3" x14ac:dyDescent="0.3">
      <c r="A1968" s="19"/>
      <c r="B1968" s="19"/>
      <c r="C1968" s="19"/>
    </row>
    <row r="1969" spans="1:3" x14ac:dyDescent="0.3">
      <c r="A1969" s="19"/>
      <c r="B1969" s="19"/>
      <c r="C1969" s="19"/>
    </row>
    <row r="1970" spans="1:3" x14ac:dyDescent="0.3">
      <c r="A1970" s="19"/>
      <c r="B1970" s="19"/>
      <c r="C1970" s="19"/>
    </row>
    <row r="1971" spans="1:3" x14ac:dyDescent="0.3">
      <c r="A1971" s="19"/>
      <c r="B1971" s="19"/>
      <c r="C1971" s="19"/>
    </row>
    <row r="1972" spans="1:3" x14ac:dyDescent="0.3">
      <c r="A1972" s="19"/>
      <c r="B1972" s="19"/>
      <c r="C1972" s="19"/>
    </row>
    <row r="1973" spans="1:3" x14ac:dyDescent="0.3">
      <c r="A1973" s="19"/>
      <c r="B1973" s="19"/>
      <c r="C1973" s="19"/>
    </row>
    <row r="1974" spans="1:3" x14ac:dyDescent="0.3">
      <c r="A1974" s="19"/>
      <c r="B1974" s="19"/>
      <c r="C1974" s="19"/>
    </row>
    <row r="1975" spans="1:3" x14ac:dyDescent="0.3">
      <c r="A1975" s="19"/>
      <c r="B1975" s="19"/>
      <c r="C1975" s="19"/>
    </row>
    <row r="1976" spans="1:3" x14ac:dyDescent="0.3">
      <c r="A1976" s="19"/>
      <c r="B1976" s="19"/>
      <c r="C1976" s="19"/>
    </row>
    <row r="1977" spans="1:3" x14ac:dyDescent="0.3">
      <c r="A1977" s="19"/>
      <c r="B1977" s="19"/>
      <c r="C1977" s="19"/>
    </row>
    <row r="1978" spans="1:3" x14ac:dyDescent="0.3">
      <c r="A1978" s="19"/>
      <c r="B1978" s="19"/>
      <c r="C1978" s="19"/>
    </row>
    <row r="1979" spans="1:3" x14ac:dyDescent="0.3">
      <c r="A1979" s="19"/>
      <c r="B1979" s="19"/>
      <c r="C1979" s="19"/>
    </row>
    <row r="1980" spans="1:3" x14ac:dyDescent="0.3">
      <c r="A1980" s="19"/>
      <c r="B1980" s="19"/>
      <c r="C1980" s="19"/>
    </row>
    <row r="1981" spans="1:3" x14ac:dyDescent="0.3">
      <c r="A1981" s="19"/>
      <c r="B1981" s="19"/>
      <c r="C1981" s="19"/>
    </row>
    <row r="1982" spans="1:3" x14ac:dyDescent="0.3">
      <c r="A1982" s="19"/>
      <c r="B1982" s="19"/>
      <c r="C1982" s="19"/>
    </row>
    <row r="1983" spans="1:3" x14ac:dyDescent="0.3">
      <c r="A1983" s="19"/>
      <c r="B1983" s="19"/>
      <c r="C1983" s="19"/>
    </row>
    <row r="1984" spans="1:3" x14ac:dyDescent="0.3">
      <c r="A1984" s="19"/>
      <c r="B1984" s="19"/>
      <c r="C1984" s="19"/>
    </row>
    <row r="1985" spans="1:3" x14ac:dyDescent="0.3">
      <c r="A1985" s="19"/>
      <c r="B1985" s="19"/>
      <c r="C1985" s="19"/>
    </row>
    <row r="1986" spans="1:3" x14ac:dyDescent="0.3">
      <c r="A1986" s="19"/>
      <c r="B1986" s="19"/>
      <c r="C1986" s="19"/>
    </row>
    <row r="1987" spans="1:3" x14ac:dyDescent="0.3">
      <c r="A1987" s="19"/>
      <c r="B1987" s="19"/>
      <c r="C1987" s="19"/>
    </row>
    <row r="1988" spans="1:3" x14ac:dyDescent="0.3">
      <c r="A1988" s="19"/>
      <c r="B1988" s="19"/>
      <c r="C1988" s="19"/>
    </row>
    <row r="1989" spans="1:3" x14ac:dyDescent="0.3">
      <c r="A1989" s="19"/>
      <c r="B1989" s="19"/>
      <c r="C1989" s="19"/>
    </row>
    <row r="1990" spans="1:3" x14ac:dyDescent="0.3">
      <c r="A1990" s="19"/>
      <c r="B1990" s="19"/>
      <c r="C1990" s="19"/>
    </row>
    <row r="1991" spans="1:3" x14ac:dyDescent="0.3">
      <c r="A1991" s="19"/>
      <c r="B1991" s="19"/>
      <c r="C1991" s="19"/>
    </row>
    <row r="1992" spans="1:3" x14ac:dyDescent="0.3">
      <c r="A1992" s="19"/>
      <c r="B1992" s="19"/>
      <c r="C1992" s="19"/>
    </row>
    <row r="1993" spans="1:3" x14ac:dyDescent="0.3">
      <c r="A1993" s="19"/>
      <c r="B1993" s="19"/>
      <c r="C1993" s="19"/>
    </row>
    <row r="1994" spans="1:3" x14ac:dyDescent="0.3">
      <c r="A1994" s="19"/>
      <c r="B1994" s="19"/>
      <c r="C1994" s="19"/>
    </row>
    <row r="1995" spans="1:3" x14ac:dyDescent="0.3">
      <c r="A1995" s="19"/>
      <c r="B1995" s="19"/>
      <c r="C1995" s="19"/>
    </row>
    <row r="1996" spans="1:3" x14ac:dyDescent="0.3">
      <c r="A1996" s="19"/>
      <c r="B1996" s="19"/>
      <c r="C1996" s="19"/>
    </row>
    <row r="1997" spans="1:3" x14ac:dyDescent="0.3">
      <c r="A1997" s="19"/>
      <c r="B1997" s="19"/>
      <c r="C1997" s="19"/>
    </row>
    <row r="1998" spans="1:3" x14ac:dyDescent="0.3">
      <c r="A1998" s="19"/>
      <c r="B1998" s="19"/>
      <c r="C1998" s="19"/>
    </row>
    <row r="1999" spans="1:3" x14ac:dyDescent="0.3">
      <c r="A1999" s="19"/>
      <c r="B1999" s="19"/>
      <c r="C1999" s="19"/>
    </row>
    <row r="2000" spans="1:3" x14ac:dyDescent="0.3">
      <c r="A2000" s="19"/>
      <c r="B2000" s="19"/>
      <c r="C2000" s="19"/>
    </row>
    <row r="2001" spans="1:3" x14ac:dyDescent="0.3">
      <c r="A2001" s="19"/>
      <c r="B2001" s="19"/>
      <c r="C2001" s="19"/>
    </row>
    <row r="2002" spans="1:3" x14ac:dyDescent="0.3">
      <c r="A2002" s="19"/>
      <c r="B2002" s="19"/>
      <c r="C2002" s="19"/>
    </row>
    <row r="2003" spans="1:3" x14ac:dyDescent="0.3">
      <c r="A2003" s="19"/>
      <c r="B2003" s="19"/>
      <c r="C2003" s="19"/>
    </row>
    <row r="2004" spans="1:3" x14ac:dyDescent="0.3">
      <c r="A2004" s="19"/>
      <c r="B2004" s="19"/>
      <c r="C2004" s="19"/>
    </row>
    <row r="2005" spans="1:3" x14ac:dyDescent="0.3">
      <c r="A2005" s="19"/>
      <c r="B2005" s="19"/>
      <c r="C2005" s="19"/>
    </row>
    <row r="2006" spans="1:3" x14ac:dyDescent="0.3">
      <c r="A2006" s="19"/>
      <c r="B2006" s="19"/>
      <c r="C2006" s="19"/>
    </row>
    <row r="2007" spans="1:3" x14ac:dyDescent="0.3">
      <c r="A2007" s="19"/>
      <c r="B2007" s="19"/>
      <c r="C2007" s="19"/>
    </row>
    <row r="2008" spans="1:3" x14ac:dyDescent="0.3">
      <c r="A2008" s="19"/>
      <c r="B2008" s="19"/>
      <c r="C2008" s="19"/>
    </row>
    <row r="2009" spans="1:3" x14ac:dyDescent="0.3">
      <c r="A2009" s="19"/>
      <c r="B2009" s="19"/>
      <c r="C2009" s="19"/>
    </row>
    <row r="2010" spans="1:3" x14ac:dyDescent="0.3">
      <c r="A2010" s="19"/>
      <c r="B2010" s="19"/>
      <c r="C2010" s="19"/>
    </row>
    <row r="2011" spans="1:3" x14ac:dyDescent="0.3">
      <c r="A2011" s="19"/>
      <c r="B2011" s="19"/>
      <c r="C2011" s="19"/>
    </row>
    <row r="2012" spans="1:3" x14ac:dyDescent="0.3">
      <c r="A2012" s="19"/>
      <c r="B2012" s="19"/>
      <c r="C2012" s="19"/>
    </row>
    <row r="2013" spans="1:3" x14ac:dyDescent="0.3">
      <c r="A2013" s="19"/>
      <c r="B2013" s="19"/>
      <c r="C2013" s="19"/>
    </row>
    <row r="2014" spans="1:3" x14ac:dyDescent="0.3">
      <c r="A2014" s="19"/>
      <c r="B2014" s="19"/>
      <c r="C2014" s="19"/>
    </row>
    <row r="2015" spans="1:3" x14ac:dyDescent="0.3">
      <c r="A2015" s="19"/>
      <c r="B2015" s="19"/>
      <c r="C2015" s="19"/>
    </row>
    <row r="2016" spans="1:3" x14ac:dyDescent="0.3">
      <c r="A2016" s="19"/>
      <c r="B2016" s="19"/>
      <c r="C2016" s="19"/>
    </row>
    <row r="2017" spans="1:3" x14ac:dyDescent="0.3">
      <c r="A2017" s="19"/>
      <c r="B2017" s="19"/>
      <c r="C2017" s="19"/>
    </row>
    <row r="2018" spans="1:3" x14ac:dyDescent="0.3">
      <c r="A2018" s="19"/>
      <c r="B2018" s="19"/>
      <c r="C2018" s="19"/>
    </row>
    <row r="2019" spans="1:3" x14ac:dyDescent="0.3">
      <c r="A2019" s="19"/>
      <c r="B2019" s="19"/>
      <c r="C2019" s="19"/>
    </row>
    <row r="2020" spans="1:3" x14ac:dyDescent="0.3">
      <c r="A2020" s="19"/>
      <c r="B2020" s="19"/>
      <c r="C2020" s="19"/>
    </row>
    <row r="2021" spans="1:3" x14ac:dyDescent="0.3">
      <c r="A2021" s="19"/>
      <c r="B2021" s="19"/>
      <c r="C2021" s="19"/>
    </row>
    <row r="2022" spans="1:3" x14ac:dyDescent="0.3">
      <c r="A2022" s="19"/>
      <c r="B2022" s="19"/>
      <c r="C2022" s="19"/>
    </row>
    <row r="2023" spans="1:3" x14ac:dyDescent="0.3">
      <c r="A2023" s="19"/>
      <c r="B2023" s="19"/>
      <c r="C2023" s="19"/>
    </row>
    <row r="2024" spans="1:3" x14ac:dyDescent="0.3">
      <c r="A2024" s="19"/>
      <c r="B2024" s="19"/>
      <c r="C2024" s="19"/>
    </row>
    <row r="2025" spans="1:3" x14ac:dyDescent="0.3">
      <c r="A2025" s="19"/>
      <c r="B2025" s="19"/>
      <c r="C2025" s="19"/>
    </row>
    <row r="2026" spans="1:3" x14ac:dyDescent="0.3">
      <c r="A2026" s="19"/>
      <c r="B2026" s="19"/>
      <c r="C2026" s="19"/>
    </row>
    <row r="2027" spans="1:3" x14ac:dyDescent="0.3">
      <c r="A2027" s="19"/>
      <c r="B2027" s="19"/>
      <c r="C2027" s="19"/>
    </row>
    <row r="2028" spans="1:3" x14ac:dyDescent="0.3">
      <c r="A2028" s="19"/>
      <c r="B2028" s="19"/>
      <c r="C2028" s="19"/>
    </row>
    <row r="2029" spans="1:3" x14ac:dyDescent="0.3">
      <c r="A2029" s="19"/>
      <c r="B2029" s="19"/>
      <c r="C2029" s="19"/>
    </row>
    <row r="2030" spans="1:3" x14ac:dyDescent="0.3">
      <c r="A2030" s="19"/>
      <c r="B2030" s="19"/>
      <c r="C2030" s="19"/>
    </row>
    <row r="2031" spans="1:3" x14ac:dyDescent="0.3">
      <c r="A2031" s="19"/>
      <c r="B2031" s="19"/>
      <c r="C2031" s="19"/>
    </row>
    <row r="2032" spans="1:3" x14ac:dyDescent="0.3">
      <c r="A2032" s="19"/>
      <c r="B2032" s="19"/>
      <c r="C2032" s="19"/>
    </row>
    <row r="2033" spans="1:3" x14ac:dyDescent="0.3">
      <c r="A2033" s="19"/>
      <c r="B2033" s="19"/>
      <c r="C2033" s="19"/>
    </row>
    <row r="2034" spans="1:3" x14ac:dyDescent="0.3">
      <c r="A2034" s="19"/>
      <c r="B2034" s="19"/>
      <c r="C2034" s="19"/>
    </row>
    <row r="2035" spans="1:3" x14ac:dyDescent="0.3">
      <c r="A2035" s="19"/>
      <c r="B2035" s="19"/>
      <c r="C2035" s="19"/>
    </row>
    <row r="2036" spans="1:3" x14ac:dyDescent="0.3">
      <c r="A2036" s="19"/>
      <c r="B2036" s="19"/>
      <c r="C2036" s="19"/>
    </row>
    <row r="2037" spans="1:3" x14ac:dyDescent="0.3">
      <c r="A2037" s="19"/>
      <c r="B2037" s="19"/>
      <c r="C2037" s="19"/>
    </row>
    <row r="2038" spans="1:3" x14ac:dyDescent="0.3">
      <c r="A2038" s="19"/>
      <c r="B2038" s="19"/>
      <c r="C2038" s="19"/>
    </row>
    <row r="2039" spans="1:3" x14ac:dyDescent="0.3">
      <c r="A2039" s="19"/>
      <c r="B2039" s="19"/>
      <c r="C2039" s="19"/>
    </row>
    <row r="2040" spans="1:3" x14ac:dyDescent="0.3">
      <c r="A2040" s="19"/>
      <c r="B2040" s="19"/>
      <c r="C2040" s="19"/>
    </row>
    <row r="2041" spans="1:3" x14ac:dyDescent="0.3">
      <c r="A2041" s="19"/>
      <c r="B2041" s="19"/>
      <c r="C2041" s="19"/>
    </row>
    <row r="2042" spans="1:3" x14ac:dyDescent="0.3">
      <c r="A2042" s="19"/>
      <c r="B2042" s="19"/>
      <c r="C2042" s="19"/>
    </row>
    <row r="2043" spans="1:3" x14ac:dyDescent="0.3">
      <c r="A2043" s="19"/>
      <c r="B2043" s="19"/>
      <c r="C2043" s="19"/>
    </row>
    <row r="2044" spans="1:3" x14ac:dyDescent="0.3">
      <c r="A2044" s="19"/>
      <c r="B2044" s="19"/>
      <c r="C2044" s="19"/>
    </row>
    <row r="2045" spans="1:3" x14ac:dyDescent="0.3">
      <c r="A2045" s="19"/>
      <c r="B2045" s="19"/>
      <c r="C2045" s="19"/>
    </row>
    <row r="2046" spans="1:3" x14ac:dyDescent="0.3">
      <c r="A2046" s="19"/>
      <c r="B2046" s="19"/>
      <c r="C2046" s="19"/>
    </row>
    <row r="2047" spans="1:3" x14ac:dyDescent="0.3">
      <c r="A2047" s="19"/>
      <c r="B2047" s="19"/>
      <c r="C2047" s="19"/>
    </row>
    <row r="2048" spans="1:3" x14ac:dyDescent="0.3">
      <c r="A2048" s="19"/>
      <c r="B2048" s="19"/>
      <c r="C2048" s="19"/>
    </row>
    <row r="2049" spans="1:3" x14ac:dyDescent="0.3">
      <c r="A2049" s="19"/>
      <c r="B2049" s="19"/>
      <c r="C2049" s="19"/>
    </row>
    <row r="2050" spans="1:3" x14ac:dyDescent="0.3">
      <c r="A2050" s="19"/>
      <c r="B2050" s="19"/>
      <c r="C2050" s="19"/>
    </row>
    <row r="2051" spans="1:3" x14ac:dyDescent="0.3">
      <c r="A2051" s="19"/>
      <c r="B2051" s="19"/>
      <c r="C2051" s="19"/>
    </row>
    <row r="2052" spans="1:3" x14ac:dyDescent="0.3">
      <c r="A2052" s="19"/>
      <c r="B2052" s="19"/>
      <c r="C2052" s="19"/>
    </row>
    <row r="2053" spans="1:3" x14ac:dyDescent="0.3">
      <c r="A2053" s="19"/>
      <c r="B2053" s="19"/>
      <c r="C2053" s="19"/>
    </row>
    <row r="2054" spans="1:3" x14ac:dyDescent="0.3">
      <c r="A2054" s="19"/>
      <c r="B2054" s="19"/>
      <c r="C2054" s="19"/>
    </row>
    <row r="2055" spans="1:3" x14ac:dyDescent="0.3">
      <c r="A2055" s="19"/>
      <c r="B2055" s="19"/>
      <c r="C2055" s="19"/>
    </row>
    <row r="2056" spans="1:3" x14ac:dyDescent="0.3">
      <c r="A2056" s="19"/>
      <c r="B2056" s="19"/>
      <c r="C2056" s="19"/>
    </row>
    <row r="2057" spans="1:3" x14ac:dyDescent="0.3">
      <c r="A2057" s="19"/>
      <c r="B2057" s="19"/>
      <c r="C2057" s="19"/>
    </row>
    <row r="2058" spans="1:3" x14ac:dyDescent="0.3">
      <c r="A2058" s="19"/>
      <c r="B2058" s="19"/>
      <c r="C2058" s="19"/>
    </row>
    <row r="2059" spans="1:3" x14ac:dyDescent="0.3">
      <c r="A2059" s="19"/>
      <c r="B2059" s="19"/>
      <c r="C2059" s="19"/>
    </row>
    <row r="2060" spans="1:3" x14ac:dyDescent="0.3">
      <c r="A2060" s="19"/>
      <c r="B2060" s="19"/>
      <c r="C2060" s="19"/>
    </row>
    <row r="2061" spans="1:3" x14ac:dyDescent="0.3">
      <c r="A2061" s="19"/>
      <c r="B2061" s="19"/>
      <c r="C2061" s="19"/>
    </row>
    <row r="2062" spans="1:3" x14ac:dyDescent="0.3">
      <c r="A2062" s="19"/>
      <c r="B2062" s="19"/>
      <c r="C2062" s="19"/>
    </row>
    <row r="2063" spans="1:3" x14ac:dyDescent="0.3">
      <c r="A2063" s="19"/>
      <c r="B2063" s="19"/>
      <c r="C2063" s="19"/>
    </row>
    <row r="2064" spans="1:3" x14ac:dyDescent="0.3">
      <c r="A2064" s="19"/>
      <c r="B2064" s="19"/>
      <c r="C2064" s="19"/>
    </row>
    <row r="2065" spans="1:3" x14ac:dyDescent="0.3">
      <c r="A2065" s="19"/>
      <c r="B2065" s="19"/>
      <c r="C2065" s="19"/>
    </row>
    <row r="2066" spans="1:3" x14ac:dyDescent="0.3">
      <c r="A2066" s="19"/>
      <c r="B2066" s="19"/>
      <c r="C2066" s="19"/>
    </row>
    <row r="2067" spans="1:3" x14ac:dyDescent="0.3">
      <c r="A2067" s="19"/>
      <c r="B2067" s="19"/>
      <c r="C2067" s="19"/>
    </row>
    <row r="2068" spans="1:3" x14ac:dyDescent="0.3">
      <c r="A2068" s="19"/>
      <c r="B2068" s="19"/>
      <c r="C2068" s="19"/>
    </row>
    <row r="2069" spans="1:3" x14ac:dyDescent="0.3">
      <c r="A2069" s="19"/>
      <c r="B2069" s="19"/>
      <c r="C2069" s="19"/>
    </row>
    <row r="2070" spans="1:3" x14ac:dyDescent="0.3">
      <c r="A2070" s="19"/>
      <c r="B2070" s="19"/>
      <c r="C2070" s="19"/>
    </row>
    <row r="2071" spans="1:3" x14ac:dyDescent="0.3">
      <c r="A2071" s="19"/>
      <c r="B2071" s="19"/>
      <c r="C2071" s="19"/>
    </row>
    <row r="2072" spans="1:3" x14ac:dyDescent="0.3">
      <c r="A2072" s="19"/>
      <c r="B2072" s="19"/>
      <c r="C2072" s="19"/>
    </row>
    <row r="2073" spans="1:3" x14ac:dyDescent="0.3">
      <c r="A2073" s="19"/>
      <c r="B2073" s="19"/>
      <c r="C2073" s="19"/>
    </row>
    <row r="2074" spans="1:3" x14ac:dyDescent="0.3">
      <c r="A2074" s="19"/>
      <c r="B2074" s="19"/>
      <c r="C2074" s="19"/>
    </row>
    <row r="2075" spans="1:3" x14ac:dyDescent="0.3">
      <c r="A2075" s="19"/>
      <c r="B2075" s="19"/>
      <c r="C2075" s="19"/>
    </row>
    <row r="2076" spans="1:3" x14ac:dyDescent="0.3">
      <c r="A2076" s="19"/>
      <c r="B2076" s="19"/>
      <c r="C2076" s="19"/>
    </row>
    <row r="2077" spans="1:3" x14ac:dyDescent="0.3">
      <c r="A2077" s="19"/>
      <c r="B2077" s="19"/>
      <c r="C2077" s="19"/>
    </row>
    <row r="2078" spans="1:3" x14ac:dyDescent="0.3">
      <c r="A2078" s="19"/>
      <c r="B2078" s="19"/>
      <c r="C2078" s="19"/>
    </row>
    <row r="2079" spans="1:3" x14ac:dyDescent="0.3">
      <c r="A2079" s="19"/>
      <c r="B2079" s="19"/>
      <c r="C2079" s="19"/>
    </row>
    <row r="2080" spans="1:3" x14ac:dyDescent="0.3">
      <c r="A2080" s="19"/>
      <c r="B2080" s="19"/>
      <c r="C2080" s="19"/>
    </row>
    <row r="2081" spans="1:3" x14ac:dyDescent="0.3">
      <c r="A2081" s="19"/>
      <c r="B2081" s="19"/>
      <c r="C2081" s="19"/>
    </row>
    <row r="2082" spans="1:3" x14ac:dyDescent="0.3">
      <c r="A2082" s="19"/>
      <c r="B2082" s="19"/>
      <c r="C2082" s="19"/>
    </row>
    <row r="2083" spans="1:3" x14ac:dyDescent="0.3">
      <c r="A2083" s="19"/>
      <c r="B2083" s="19"/>
      <c r="C2083" s="19"/>
    </row>
    <row r="2084" spans="1:3" x14ac:dyDescent="0.3">
      <c r="A2084" s="19"/>
      <c r="B2084" s="19"/>
      <c r="C2084" s="19"/>
    </row>
    <row r="2085" spans="1:3" x14ac:dyDescent="0.3">
      <c r="A2085" s="19"/>
      <c r="B2085" s="19"/>
      <c r="C2085" s="19"/>
    </row>
    <row r="2086" spans="1:3" x14ac:dyDescent="0.3">
      <c r="A2086" s="19"/>
      <c r="B2086" s="19"/>
      <c r="C2086" s="19"/>
    </row>
    <row r="2087" spans="1:3" x14ac:dyDescent="0.3">
      <c r="A2087" s="19"/>
      <c r="B2087" s="19"/>
      <c r="C2087" s="19"/>
    </row>
    <row r="2088" spans="1:3" x14ac:dyDescent="0.3">
      <c r="A2088" s="19"/>
      <c r="B2088" s="19"/>
      <c r="C2088" s="19"/>
    </row>
    <row r="2089" spans="1:3" x14ac:dyDescent="0.3">
      <c r="A2089" s="19"/>
      <c r="B2089" s="19"/>
      <c r="C2089" s="19"/>
    </row>
    <row r="2090" spans="1:3" x14ac:dyDescent="0.3">
      <c r="A2090" s="19"/>
      <c r="B2090" s="19"/>
      <c r="C2090" s="19"/>
    </row>
    <row r="2091" spans="1:3" x14ac:dyDescent="0.3">
      <c r="A2091" s="19"/>
      <c r="B2091" s="19"/>
      <c r="C2091" s="19"/>
    </row>
    <row r="2092" spans="1:3" x14ac:dyDescent="0.3">
      <c r="A2092" s="19"/>
      <c r="B2092" s="19"/>
      <c r="C2092" s="19"/>
    </row>
    <row r="2093" spans="1:3" x14ac:dyDescent="0.3">
      <c r="A2093" s="19"/>
      <c r="B2093" s="19"/>
      <c r="C2093" s="19"/>
    </row>
    <row r="2094" spans="1:3" x14ac:dyDescent="0.3">
      <c r="A2094" s="19"/>
      <c r="B2094" s="19"/>
      <c r="C2094" s="19"/>
    </row>
    <row r="2095" spans="1:3" x14ac:dyDescent="0.3">
      <c r="A2095" s="19"/>
      <c r="B2095" s="19"/>
      <c r="C2095" s="19"/>
    </row>
    <row r="2096" spans="1:3" x14ac:dyDescent="0.3">
      <c r="A2096" s="19"/>
      <c r="B2096" s="19"/>
      <c r="C2096" s="19"/>
    </row>
    <row r="2097" spans="1:3" x14ac:dyDescent="0.3">
      <c r="A2097" s="19"/>
      <c r="B2097" s="19"/>
      <c r="C2097" s="19"/>
    </row>
    <row r="2098" spans="1:3" x14ac:dyDescent="0.3">
      <c r="A2098" s="19"/>
      <c r="B2098" s="19"/>
      <c r="C2098" s="19"/>
    </row>
    <row r="2099" spans="1:3" x14ac:dyDescent="0.3">
      <c r="A2099" s="19"/>
      <c r="B2099" s="19"/>
      <c r="C2099" s="19"/>
    </row>
    <row r="2100" spans="1:3" x14ac:dyDescent="0.3">
      <c r="A2100" s="19"/>
      <c r="B2100" s="19"/>
      <c r="C2100" s="19"/>
    </row>
    <row r="2101" spans="1:3" x14ac:dyDescent="0.3">
      <c r="A2101" s="19"/>
      <c r="B2101" s="19"/>
      <c r="C2101" s="19"/>
    </row>
    <row r="2102" spans="1:3" x14ac:dyDescent="0.3">
      <c r="A2102" s="19"/>
      <c r="B2102" s="19"/>
      <c r="C2102" s="19"/>
    </row>
    <row r="2103" spans="1:3" x14ac:dyDescent="0.3">
      <c r="A2103" s="19"/>
      <c r="B2103" s="19"/>
      <c r="C2103" s="19"/>
    </row>
    <row r="2104" spans="1:3" x14ac:dyDescent="0.3">
      <c r="A2104" s="19"/>
      <c r="B2104" s="19"/>
      <c r="C2104" s="19"/>
    </row>
    <row r="2105" spans="1:3" x14ac:dyDescent="0.3">
      <c r="A2105" s="19"/>
      <c r="B2105" s="19"/>
      <c r="C2105" s="19"/>
    </row>
    <row r="2106" spans="1:3" x14ac:dyDescent="0.3">
      <c r="A2106" s="19"/>
      <c r="B2106" s="19"/>
      <c r="C2106" s="19"/>
    </row>
    <row r="2107" spans="1:3" x14ac:dyDescent="0.3">
      <c r="A2107" s="19"/>
      <c r="B2107" s="19"/>
      <c r="C2107" s="19"/>
    </row>
    <row r="2108" spans="1:3" x14ac:dyDescent="0.3">
      <c r="A2108" s="19"/>
      <c r="B2108" s="19"/>
      <c r="C2108" s="19"/>
    </row>
    <row r="2109" spans="1:3" x14ac:dyDescent="0.3">
      <c r="A2109" s="19"/>
      <c r="B2109" s="19"/>
      <c r="C2109" s="19"/>
    </row>
    <row r="2110" spans="1:3" x14ac:dyDescent="0.3">
      <c r="A2110" s="19"/>
      <c r="B2110" s="19"/>
      <c r="C2110" s="19"/>
    </row>
    <row r="2111" spans="1:3" x14ac:dyDescent="0.3">
      <c r="A2111" s="19"/>
      <c r="B2111" s="19"/>
      <c r="C2111" s="19"/>
    </row>
    <row r="2112" spans="1:3" x14ac:dyDescent="0.3">
      <c r="A2112" s="19"/>
      <c r="B2112" s="19"/>
      <c r="C2112" s="19"/>
    </row>
    <row r="2113" spans="1:3" x14ac:dyDescent="0.3">
      <c r="A2113" s="19"/>
      <c r="B2113" s="19"/>
      <c r="C2113" s="19"/>
    </row>
    <row r="2114" spans="1:3" x14ac:dyDescent="0.3">
      <c r="A2114" s="19"/>
      <c r="B2114" s="19"/>
      <c r="C2114" s="19"/>
    </row>
    <row r="2115" spans="1:3" x14ac:dyDescent="0.3">
      <c r="A2115" s="19"/>
      <c r="B2115" s="19"/>
      <c r="C2115" s="19"/>
    </row>
    <row r="2116" spans="1:3" x14ac:dyDescent="0.3">
      <c r="A2116" s="19"/>
      <c r="B2116" s="19"/>
      <c r="C2116" s="19"/>
    </row>
    <row r="2117" spans="1:3" x14ac:dyDescent="0.3">
      <c r="A2117" s="19"/>
      <c r="B2117" s="19"/>
      <c r="C2117" s="19"/>
    </row>
    <row r="2118" spans="1:3" x14ac:dyDescent="0.3">
      <c r="A2118" s="19"/>
      <c r="B2118" s="19"/>
      <c r="C2118" s="19"/>
    </row>
    <row r="2119" spans="1:3" x14ac:dyDescent="0.3">
      <c r="A2119" s="19"/>
      <c r="B2119" s="19"/>
      <c r="C2119" s="19"/>
    </row>
    <row r="2120" spans="1:3" x14ac:dyDescent="0.3">
      <c r="A2120" s="19"/>
      <c r="B2120" s="19"/>
      <c r="C2120" s="19"/>
    </row>
    <row r="2121" spans="1:3" x14ac:dyDescent="0.3">
      <c r="A2121" s="19"/>
      <c r="B2121" s="19"/>
      <c r="C2121" s="19"/>
    </row>
    <row r="2122" spans="1:3" x14ac:dyDescent="0.3">
      <c r="A2122" s="19"/>
      <c r="B2122" s="19"/>
      <c r="C2122" s="19"/>
    </row>
    <row r="2123" spans="1:3" x14ac:dyDescent="0.3">
      <c r="A2123" s="19"/>
      <c r="B2123" s="19"/>
      <c r="C2123" s="19"/>
    </row>
    <row r="2124" spans="1:3" x14ac:dyDescent="0.3">
      <c r="A2124" s="19"/>
      <c r="B2124" s="19"/>
      <c r="C2124" s="19"/>
    </row>
    <row r="2125" spans="1:3" x14ac:dyDescent="0.3">
      <c r="A2125" s="19"/>
      <c r="B2125" s="19"/>
      <c r="C2125" s="19"/>
    </row>
    <row r="2126" spans="1:3" x14ac:dyDescent="0.3">
      <c r="A2126" s="19"/>
      <c r="B2126" s="19"/>
      <c r="C2126" s="19"/>
    </row>
    <row r="2127" spans="1:3" x14ac:dyDescent="0.3">
      <c r="A2127" s="19"/>
      <c r="B2127" s="19"/>
      <c r="C2127" s="19"/>
    </row>
    <row r="2128" spans="1:3" x14ac:dyDescent="0.3">
      <c r="A2128" s="19"/>
      <c r="B2128" s="19"/>
      <c r="C2128" s="19"/>
    </row>
    <row r="2129" spans="1:3" x14ac:dyDescent="0.3">
      <c r="A2129" s="19"/>
      <c r="B2129" s="19"/>
      <c r="C2129" s="19"/>
    </row>
    <row r="2130" spans="1:3" x14ac:dyDescent="0.3">
      <c r="A2130" s="19"/>
      <c r="B2130" s="19"/>
      <c r="C2130" s="19"/>
    </row>
    <row r="2131" spans="1:3" x14ac:dyDescent="0.3">
      <c r="A2131" s="19"/>
      <c r="B2131" s="19"/>
      <c r="C2131" s="19"/>
    </row>
    <row r="2132" spans="1:3" x14ac:dyDescent="0.3">
      <c r="A2132" s="19"/>
      <c r="B2132" s="19"/>
      <c r="C2132" s="19"/>
    </row>
    <row r="2133" spans="1:3" x14ac:dyDescent="0.3">
      <c r="A2133" s="19"/>
      <c r="B2133" s="19"/>
      <c r="C2133" s="19"/>
    </row>
    <row r="2134" spans="1:3" x14ac:dyDescent="0.3">
      <c r="A2134" s="19"/>
      <c r="B2134" s="19"/>
      <c r="C2134" s="19"/>
    </row>
    <row r="2135" spans="1:3" x14ac:dyDescent="0.3">
      <c r="A2135" s="19"/>
      <c r="B2135" s="19"/>
      <c r="C2135" s="19"/>
    </row>
    <row r="2136" spans="1:3" x14ac:dyDescent="0.3">
      <c r="A2136" s="19"/>
      <c r="B2136" s="19"/>
      <c r="C2136" s="19"/>
    </row>
    <row r="2137" spans="1:3" x14ac:dyDescent="0.3">
      <c r="A2137" s="19"/>
      <c r="B2137" s="19"/>
      <c r="C2137" s="19"/>
    </row>
    <row r="2138" spans="1:3" x14ac:dyDescent="0.3">
      <c r="A2138" s="19"/>
      <c r="B2138" s="19"/>
      <c r="C2138" s="19"/>
    </row>
    <row r="2139" spans="1:3" x14ac:dyDescent="0.3">
      <c r="A2139" s="19"/>
      <c r="B2139" s="19"/>
      <c r="C2139" s="19"/>
    </row>
    <row r="2140" spans="1:3" x14ac:dyDescent="0.3">
      <c r="A2140" s="19"/>
      <c r="B2140" s="19"/>
      <c r="C2140" s="19"/>
    </row>
    <row r="2141" spans="1:3" x14ac:dyDescent="0.3">
      <c r="A2141" s="19"/>
      <c r="B2141" s="19"/>
      <c r="C2141" s="19"/>
    </row>
    <row r="2142" spans="1:3" x14ac:dyDescent="0.3">
      <c r="A2142" s="19"/>
      <c r="B2142" s="19"/>
      <c r="C2142" s="19"/>
    </row>
    <row r="2143" spans="1:3" x14ac:dyDescent="0.3">
      <c r="A2143" s="19"/>
      <c r="B2143" s="19"/>
      <c r="C2143" s="19"/>
    </row>
    <row r="2144" spans="1:3" x14ac:dyDescent="0.3">
      <c r="A2144" s="19"/>
      <c r="B2144" s="19"/>
      <c r="C2144" s="19"/>
    </row>
    <row r="2145" spans="1:3" x14ac:dyDescent="0.3">
      <c r="A2145" s="19"/>
      <c r="B2145" s="19"/>
      <c r="C2145" s="19"/>
    </row>
    <row r="2146" spans="1:3" x14ac:dyDescent="0.3">
      <c r="A2146" s="19"/>
      <c r="B2146" s="19"/>
      <c r="C2146" s="19"/>
    </row>
    <row r="2147" spans="1:3" x14ac:dyDescent="0.3">
      <c r="A2147" s="19"/>
      <c r="B2147" s="19"/>
      <c r="C2147" s="19"/>
    </row>
    <row r="2148" spans="1:3" x14ac:dyDescent="0.3">
      <c r="A2148" s="19"/>
      <c r="B2148" s="19"/>
      <c r="C2148" s="19"/>
    </row>
    <row r="2149" spans="1:3" x14ac:dyDescent="0.3">
      <c r="A2149" s="19"/>
      <c r="B2149" s="19"/>
      <c r="C2149" s="19"/>
    </row>
    <row r="2150" spans="1:3" x14ac:dyDescent="0.3">
      <c r="A2150" s="19"/>
      <c r="B2150" s="19"/>
      <c r="C2150" s="19"/>
    </row>
    <row r="2151" spans="1:3" x14ac:dyDescent="0.3">
      <c r="A2151" s="19"/>
      <c r="B2151" s="19"/>
      <c r="C2151" s="19"/>
    </row>
    <row r="2152" spans="1:3" x14ac:dyDescent="0.3">
      <c r="A2152" s="19"/>
      <c r="B2152" s="19"/>
      <c r="C2152" s="19"/>
    </row>
    <row r="2153" spans="1:3" x14ac:dyDescent="0.3">
      <c r="A2153" s="19"/>
      <c r="B2153" s="19"/>
      <c r="C2153" s="19"/>
    </row>
    <row r="2154" spans="1:3" x14ac:dyDescent="0.3">
      <c r="A2154" s="19"/>
      <c r="B2154" s="19"/>
      <c r="C2154" s="19"/>
    </row>
    <row r="2155" spans="1:3" x14ac:dyDescent="0.3">
      <c r="A2155" s="19"/>
      <c r="B2155" s="19"/>
      <c r="C2155" s="19"/>
    </row>
    <row r="2156" spans="1:3" x14ac:dyDescent="0.3">
      <c r="A2156" s="19"/>
      <c r="B2156" s="19"/>
      <c r="C2156" s="19"/>
    </row>
    <row r="2157" spans="1:3" x14ac:dyDescent="0.3">
      <c r="A2157" s="19"/>
      <c r="B2157" s="19"/>
      <c r="C2157" s="19"/>
    </row>
    <row r="2158" spans="1:3" x14ac:dyDescent="0.3">
      <c r="A2158" s="19"/>
      <c r="B2158" s="19"/>
      <c r="C2158" s="19"/>
    </row>
    <row r="2159" spans="1:3" x14ac:dyDescent="0.3">
      <c r="A2159" s="19"/>
      <c r="B2159" s="19"/>
      <c r="C2159" s="19"/>
    </row>
    <row r="2160" spans="1:3" x14ac:dyDescent="0.3">
      <c r="A2160" s="19"/>
      <c r="B2160" s="19"/>
      <c r="C2160" s="19"/>
    </row>
    <row r="2161" spans="1:3" x14ac:dyDescent="0.3">
      <c r="A2161" s="19"/>
      <c r="B2161" s="19"/>
      <c r="C2161" s="19"/>
    </row>
    <row r="2162" spans="1:3" x14ac:dyDescent="0.3">
      <c r="A2162" s="19"/>
      <c r="B2162" s="19"/>
      <c r="C2162" s="19"/>
    </row>
    <row r="2163" spans="1:3" x14ac:dyDescent="0.3">
      <c r="A2163" s="19"/>
      <c r="B2163" s="19"/>
      <c r="C2163" s="19"/>
    </row>
    <row r="2164" spans="1:3" x14ac:dyDescent="0.3">
      <c r="A2164" s="19"/>
      <c r="B2164" s="19"/>
      <c r="C2164" s="19"/>
    </row>
    <row r="2165" spans="1:3" x14ac:dyDescent="0.3">
      <c r="A2165" s="19"/>
      <c r="B2165" s="19"/>
      <c r="C2165" s="19"/>
    </row>
    <row r="2166" spans="1:3" x14ac:dyDescent="0.3">
      <c r="A2166" s="19"/>
      <c r="B2166" s="19"/>
      <c r="C2166" s="19"/>
    </row>
    <row r="2167" spans="1:3" x14ac:dyDescent="0.3">
      <c r="A2167" s="19"/>
      <c r="B2167" s="19"/>
      <c r="C2167" s="19"/>
    </row>
    <row r="2168" spans="1:3" x14ac:dyDescent="0.3">
      <c r="A2168" s="19"/>
      <c r="B2168" s="19"/>
      <c r="C2168" s="19"/>
    </row>
    <row r="2169" spans="1:3" x14ac:dyDescent="0.3">
      <c r="A2169" s="19"/>
      <c r="B2169" s="19"/>
      <c r="C2169" s="19"/>
    </row>
    <row r="2170" spans="1:3" x14ac:dyDescent="0.3">
      <c r="A2170" s="19"/>
      <c r="B2170" s="19"/>
      <c r="C2170" s="19"/>
    </row>
    <row r="2171" spans="1:3" x14ac:dyDescent="0.3">
      <c r="A2171" s="19"/>
      <c r="B2171" s="19"/>
      <c r="C2171" s="19"/>
    </row>
    <row r="2172" spans="1:3" x14ac:dyDescent="0.3">
      <c r="A2172" s="19"/>
      <c r="B2172" s="19"/>
      <c r="C2172" s="19"/>
    </row>
    <row r="2173" spans="1:3" x14ac:dyDescent="0.3">
      <c r="A2173" s="19"/>
      <c r="B2173" s="19"/>
      <c r="C2173" s="19"/>
    </row>
    <row r="2174" spans="1:3" x14ac:dyDescent="0.3">
      <c r="A2174" s="19"/>
      <c r="B2174" s="19"/>
      <c r="C2174" s="19"/>
    </row>
    <row r="2175" spans="1:3" x14ac:dyDescent="0.3">
      <c r="A2175" s="19"/>
      <c r="B2175" s="19"/>
      <c r="C2175" s="19"/>
    </row>
    <row r="2176" spans="1:3" x14ac:dyDescent="0.3">
      <c r="A2176" s="19"/>
      <c r="B2176" s="19"/>
      <c r="C2176" s="19"/>
    </row>
    <row r="2177" spans="1:3" x14ac:dyDescent="0.3">
      <c r="A2177" s="19"/>
      <c r="B2177" s="19"/>
      <c r="C2177" s="19"/>
    </row>
    <row r="2178" spans="1:3" x14ac:dyDescent="0.3">
      <c r="A2178" s="19"/>
      <c r="B2178" s="19"/>
      <c r="C2178" s="19"/>
    </row>
    <row r="2179" spans="1:3" x14ac:dyDescent="0.3">
      <c r="A2179" s="19"/>
      <c r="B2179" s="19"/>
      <c r="C2179" s="19"/>
    </row>
    <row r="2180" spans="1:3" x14ac:dyDescent="0.3">
      <c r="A2180" s="19"/>
      <c r="B2180" s="19"/>
      <c r="C2180" s="19"/>
    </row>
    <row r="2181" spans="1:3" x14ac:dyDescent="0.3">
      <c r="A2181" s="19"/>
      <c r="B2181" s="19"/>
      <c r="C2181" s="19"/>
    </row>
    <row r="2182" spans="1:3" x14ac:dyDescent="0.3">
      <c r="A2182" s="19"/>
      <c r="B2182" s="19"/>
      <c r="C2182" s="19"/>
    </row>
    <row r="2183" spans="1:3" x14ac:dyDescent="0.3">
      <c r="A2183" s="19"/>
      <c r="B2183" s="19"/>
      <c r="C2183" s="19"/>
    </row>
    <row r="2184" spans="1:3" x14ac:dyDescent="0.3">
      <c r="A2184" s="19"/>
      <c r="B2184" s="19"/>
      <c r="C2184" s="19"/>
    </row>
    <row r="2185" spans="1:3" x14ac:dyDescent="0.3">
      <c r="A2185" s="19"/>
      <c r="B2185" s="19"/>
      <c r="C2185" s="19"/>
    </row>
    <row r="2186" spans="1:3" x14ac:dyDescent="0.3">
      <c r="A2186" s="19"/>
      <c r="B2186" s="19"/>
      <c r="C2186" s="19"/>
    </row>
    <row r="2187" spans="1:3" x14ac:dyDescent="0.3">
      <c r="A2187" s="19"/>
      <c r="B2187" s="19"/>
      <c r="C2187" s="19"/>
    </row>
    <row r="2188" spans="1:3" x14ac:dyDescent="0.3">
      <c r="A2188" s="19"/>
      <c r="B2188" s="19"/>
      <c r="C2188" s="19"/>
    </row>
    <row r="2189" spans="1:3" x14ac:dyDescent="0.3">
      <c r="A2189" s="19"/>
      <c r="B2189" s="19"/>
      <c r="C2189" s="19"/>
    </row>
    <row r="2190" spans="1:3" x14ac:dyDescent="0.3">
      <c r="A2190" s="19"/>
      <c r="B2190" s="19"/>
      <c r="C2190" s="19"/>
    </row>
    <row r="2191" spans="1:3" x14ac:dyDescent="0.3">
      <c r="A2191" s="19"/>
      <c r="B2191" s="19"/>
      <c r="C2191" s="19"/>
    </row>
    <row r="2192" spans="1:3" x14ac:dyDescent="0.3">
      <c r="A2192" s="19"/>
      <c r="B2192" s="19"/>
      <c r="C2192" s="19"/>
    </row>
    <row r="2193" spans="1:3" x14ac:dyDescent="0.3">
      <c r="A2193" s="19"/>
      <c r="B2193" s="19"/>
      <c r="C2193" s="19"/>
    </row>
    <row r="2194" spans="1:3" x14ac:dyDescent="0.3">
      <c r="A2194" s="19"/>
      <c r="B2194" s="19"/>
      <c r="C2194" s="19"/>
    </row>
    <row r="2195" spans="1:3" x14ac:dyDescent="0.3">
      <c r="A2195" s="19"/>
      <c r="B2195" s="19"/>
      <c r="C2195" s="19"/>
    </row>
    <row r="2196" spans="1:3" x14ac:dyDescent="0.3">
      <c r="A2196" s="19"/>
      <c r="B2196" s="19"/>
      <c r="C2196" s="19"/>
    </row>
    <row r="2197" spans="1:3" x14ac:dyDescent="0.3">
      <c r="A2197" s="19"/>
      <c r="B2197" s="19"/>
      <c r="C2197" s="19"/>
    </row>
    <row r="2198" spans="1:3" x14ac:dyDescent="0.3">
      <c r="A2198" s="19"/>
      <c r="B2198" s="19"/>
      <c r="C2198" s="19"/>
    </row>
    <row r="2199" spans="1:3" x14ac:dyDescent="0.3">
      <c r="A2199" s="19"/>
      <c r="B2199" s="19"/>
      <c r="C2199" s="19"/>
    </row>
    <row r="2200" spans="1:3" x14ac:dyDescent="0.3">
      <c r="A2200" s="19"/>
      <c r="B2200" s="19"/>
      <c r="C2200" s="19"/>
    </row>
    <row r="2201" spans="1:3" x14ac:dyDescent="0.3">
      <c r="A2201" s="19"/>
      <c r="B2201" s="19"/>
      <c r="C2201" s="19"/>
    </row>
    <row r="2202" spans="1:3" x14ac:dyDescent="0.3">
      <c r="A2202" s="19"/>
      <c r="B2202" s="19"/>
      <c r="C2202" s="19"/>
    </row>
    <row r="2203" spans="1:3" x14ac:dyDescent="0.3">
      <c r="A2203" s="19"/>
      <c r="B2203" s="19"/>
      <c r="C2203" s="19"/>
    </row>
    <row r="2204" spans="1:3" x14ac:dyDescent="0.3">
      <c r="A2204" s="19"/>
      <c r="B2204" s="19"/>
      <c r="C2204" s="19"/>
    </row>
    <row r="2205" spans="1:3" x14ac:dyDescent="0.3">
      <c r="A2205" s="19"/>
      <c r="B2205" s="19"/>
      <c r="C2205" s="19"/>
    </row>
    <row r="2206" spans="1:3" x14ac:dyDescent="0.3">
      <c r="A2206" s="19"/>
      <c r="B2206" s="19"/>
      <c r="C2206" s="19"/>
    </row>
    <row r="2207" spans="1:3" x14ac:dyDescent="0.3">
      <c r="A2207" s="19"/>
      <c r="B2207" s="19"/>
      <c r="C2207" s="19"/>
    </row>
    <row r="2208" spans="1:3" x14ac:dyDescent="0.3">
      <c r="A2208" s="19"/>
      <c r="B2208" s="19"/>
      <c r="C2208" s="19"/>
    </row>
    <row r="2209" spans="1:3" x14ac:dyDescent="0.3">
      <c r="A2209" s="19"/>
      <c r="B2209" s="19"/>
      <c r="C2209" s="19"/>
    </row>
    <row r="2210" spans="1:3" x14ac:dyDescent="0.3">
      <c r="A2210" s="19"/>
      <c r="B2210" s="19"/>
      <c r="C2210" s="19"/>
    </row>
    <row r="2211" spans="1:3" x14ac:dyDescent="0.3">
      <c r="A2211" s="19"/>
      <c r="B2211" s="19"/>
      <c r="C2211" s="19"/>
    </row>
    <row r="2212" spans="1:3" x14ac:dyDescent="0.3">
      <c r="A2212" s="19"/>
      <c r="B2212" s="19"/>
      <c r="C2212" s="19"/>
    </row>
    <row r="2213" spans="1:3" x14ac:dyDescent="0.3">
      <c r="A2213" s="19"/>
      <c r="B2213" s="19"/>
      <c r="C2213" s="19"/>
    </row>
    <row r="2214" spans="1:3" x14ac:dyDescent="0.3">
      <c r="A2214" s="19"/>
      <c r="B2214" s="19"/>
      <c r="C2214" s="19"/>
    </row>
    <row r="2215" spans="1:3" x14ac:dyDescent="0.3">
      <c r="A2215" s="19"/>
      <c r="B2215" s="19"/>
      <c r="C2215" s="19"/>
    </row>
    <row r="2216" spans="1:3" x14ac:dyDescent="0.3">
      <c r="A2216" s="19"/>
      <c r="B2216" s="19"/>
      <c r="C2216" s="19"/>
    </row>
    <row r="2217" spans="1:3" x14ac:dyDescent="0.3">
      <c r="A2217" s="19"/>
      <c r="B2217" s="19"/>
      <c r="C2217" s="19"/>
    </row>
    <row r="2218" spans="1:3" x14ac:dyDescent="0.3">
      <c r="A2218" s="19"/>
      <c r="B2218" s="19"/>
      <c r="C2218" s="19"/>
    </row>
    <row r="2219" spans="1:3" x14ac:dyDescent="0.3">
      <c r="A2219" s="19"/>
      <c r="B2219" s="19"/>
      <c r="C2219" s="19"/>
    </row>
    <row r="2220" spans="1:3" x14ac:dyDescent="0.3">
      <c r="A2220" s="19"/>
      <c r="B2220" s="19"/>
      <c r="C2220" s="19"/>
    </row>
    <row r="2221" spans="1:3" x14ac:dyDescent="0.3">
      <c r="A2221" s="19"/>
      <c r="B2221" s="19"/>
      <c r="C2221" s="19"/>
    </row>
    <row r="2222" spans="1:3" x14ac:dyDescent="0.3">
      <c r="A2222" s="19"/>
      <c r="B2222" s="19"/>
      <c r="C2222" s="19"/>
    </row>
    <row r="2223" spans="1:3" x14ac:dyDescent="0.3">
      <c r="A2223" s="19"/>
      <c r="B2223" s="19"/>
      <c r="C2223" s="19"/>
    </row>
    <row r="2224" spans="1:3" x14ac:dyDescent="0.3">
      <c r="A2224" s="19"/>
      <c r="B2224" s="19"/>
      <c r="C2224" s="19"/>
    </row>
    <row r="2225" spans="1:3" x14ac:dyDescent="0.3">
      <c r="A2225" s="19"/>
      <c r="B2225" s="19"/>
      <c r="C2225" s="19"/>
    </row>
    <row r="2226" spans="1:3" x14ac:dyDescent="0.3">
      <c r="A2226" s="19"/>
      <c r="B2226" s="19"/>
      <c r="C2226" s="19"/>
    </row>
    <row r="2227" spans="1:3" x14ac:dyDescent="0.3">
      <c r="A2227" s="19"/>
      <c r="B2227" s="19"/>
      <c r="C2227" s="19"/>
    </row>
    <row r="2228" spans="1:3" x14ac:dyDescent="0.3">
      <c r="A2228" s="19"/>
      <c r="B2228" s="19"/>
      <c r="C2228" s="19"/>
    </row>
    <row r="2229" spans="1:3" x14ac:dyDescent="0.3">
      <c r="A2229" s="19"/>
      <c r="B2229" s="19"/>
      <c r="C2229" s="19"/>
    </row>
    <row r="2230" spans="1:3" x14ac:dyDescent="0.3">
      <c r="A2230" s="19"/>
      <c r="B2230" s="19"/>
      <c r="C2230" s="19"/>
    </row>
    <row r="2231" spans="1:3" x14ac:dyDescent="0.3">
      <c r="A2231" s="19"/>
      <c r="B2231" s="19"/>
      <c r="C2231" s="19"/>
    </row>
    <row r="2232" spans="1:3" x14ac:dyDescent="0.3">
      <c r="A2232" s="19"/>
      <c r="B2232" s="19"/>
      <c r="C2232" s="19"/>
    </row>
    <row r="2233" spans="1:3" x14ac:dyDescent="0.3">
      <c r="A2233" s="19"/>
      <c r="B2233" s="19"/>
      <c r="C2233" s="19"/>
    </row>
    <row r="2234" spans="1:3" x14ac:dyDescent="0.3">
      <c r="A2234" s="19"/>
      <c r="B2234" s="19"/>
      <c r="C2234" s="19"/>
    </row>
    <row r="2235" spans="1:3" x14ac:dyDescent="0.3">
      <c r="A2235" s="19"/>
      <c r="B2235" s="19"/>
      <c r="C2235" s="19"/>
    </row>
    <row r="2236" spans="1:3" x14ac:dyDescent="0.3">
      <c r="A2236" s="19"/>
      <c r="B2236" s="19"/>
      <c r="C2236" s="19"/>
    </row>
    <row r="2237" spans="1:3" x14ac:dyDescent="0.3">
      <c r="A2237" s="19"/>
      <c r="B2237" s="19"/>
      <c r="C2237" s="19"/>
    </row>
    <row r="2238" spans="1:3" x14ac:dyDescent="0.3">
      <c r="A2238" s="19"/>
      <c r="B2238" s="19"/>
      <c r="C2238" s="19"/>
    </row>
    <row r="2239" spans="1:3" x14ac:dyDescent="0.3">
      <c r="A2239" s="19"/>
      <c r="B2239" s="19"/>
      <c r="C2239" s="19"/>
    </row>
    <row r="2240" spans="1:3" x14ac:dyDescent="0.3">
      <c r="A2240" s="19"/>
      <c r="B2240" s="19"/>
      <c r="C2240" s="19"/>
    </row>
    <row r="2241" spans="1:3" x14ac:dyDescent="0.3">
      <c r="A2241" s="19"/>
      <c r="B2241" s="19"/>
      <c r="C2241" s="19"/>
    </row>
    <row r="2242" spans="1:3" x14ac:dyDescent="0.3">
      <c r="A2242" s="19"/>
      <c r="B2242" s="19"/>
      <c r="C2242" s="19"/>
    </row>
    <row r="2243" spans="1:3" x14ac:dyDescent="0.3">
      <c r="A2243" s="19"/>
      <c r="B2243" s="19"/>
      <c r="C2243" s="19"/>
    </row>
    <row r="2244" spans="1:3" x14ac:dyDescent="0.3">
      <c r="A2244" s="19"/>
      <c r="B2244" s="19"/>
      <c r="C2244" s="19"/>
    </row>
    <row r="2245" spans="1:3" x14ac:dyDescent="0.3">
      <c r="A2245" s="19"/>
      <c r="B2245" s="19"/>
      <c r="C2245" s="19"/>
    </row>
    <row r="2246" spans="1:3" x14ac:dyDescent="0.3">
      <c r="A2246" s="19"/>
      <c r="B2246" s="19"/>
      <c r="C2246" s="19"/>
    </row>
    <row r="2247" spans="1:3" x14ac:dyDescent="0.3">
      <c r="A2247" s="19"/>
      <c r="B2247" s="19"/>
      <c r="C2247" s="19"/>
    </row>
    <row r="2248" spans="1:3" x14ac:dyDescent="0.3">
      <c r="A2248" s="19"/>
      <c r="B2248" s="19"/>
      <c r="C2248" s="19"/>
    </row>
    <row r="2249" spans="1:3" x14ac:dyDescent="0.3">
      <c r="A2249" s="19"/>
      <c r="B2249" s="19"/>
      <c r="C2249" s="19"/>
    </row>
    <row r="2250" spans="1:3" x14ac:dyDescent="0.3">
      <c r="A2250" s="19"/>
      <c r="B2250" s="19"/>
      <c r="C2250" s="19"/>
    </row>
    <row r="2251" spans="1:3" x14ac:dyDescent="0.3">
      <c r="A2251" s="19"/>
      <c r="B2251" s="19"/>
      <c r="C2251" s="19"/>
    </row>
    <row r="2252" spans="1:3" x14ac:dyDescent="0.3">
      <c r="A2252" s="19"/>
      <c r="B2252" s="19"/>
      <c r="C2252" s="19"/>
    </row>
    <row r="2253" spans="1:3" x14ac:dyDescent="0.3">
      <c r="A2253" s="19"/>
      <c r="B2253" s="19"/>
      <c r="C2253" s="19"/>
    </row>
    <row r="2254" spans="1:3" x14ac:dyDescent="0.3">
      <c r="A2254" s="19"/>
      <c r="B2254" s="19"/>
      <c r="C2254" s="19"/>
    </row>
    <row r="2255" spans="1:3" x14ac:dyDescent="0.3">
      <c r="A2255" s="19"/>
      <c r="B2255" s="19"/>
      <c r="C2255" s="19"/>
    </row>
    <row r="2256" spans="1:3" x14ac:dyDescent="0.3">
      <c r="A2256" s="19"/>
      <c r="B2256" s="19"/>
      <c r="C2256" s="19"/>
    </row>
    <row r="2257" spans="1:3" x14ac:dyDescent="0.3">
      <c r="A2257" s="19"/>
      <c r="B2257" s="19"/>
      <c r="C2257" s="19"/>
    </row>
    <row r="2258" spans="1:3" x14ac:dyDescent="0.3">
      <c r="A2258" s="19"/>
      <c r="B2258" s="19"/>
      <c r="C2258" s="19"/>
    </row>
    <row r="2259" spans="1:3" x14ac:dyDescent="0.3">
      <c r="A2259" s="19"/>
      <c r="B2259" s="19"/>
      <c r="C2259" s="19"/>
    </row>
    <row r="2260" spans="1:3" x14ac:dyDescent="0.3">
      <c r="A2260" s="19"/>
      <c r="B2260" s="19"/>
      <c r="C2260" s="19"/>
    </row>
    <row r="2261" spans="1:3" x14ac:dyDescent="0.3">
      <c r="A2261" s="19"/>
      <c r="B2261" s="19"/>
      <c r="C2261" s="19"/>
    </row>
    <row r="2262" spans="1:3" x14ac:dyDescent="0.3">
      <c r="A2262" s="19"/>
      <c r="B2262" s="19"/>
      <c r="C2262" s="19"/>
    </row>
    <row r="2263" spans="1:3" x14ac:dyDescent="0.3">
      <c r="A2263" s="19"/>
      <c r="B2263" s="19"/>
      <c r="C2263" s="19"/>
    </row>
    <row r="2264" spans="1:3" x14ac:dyDescent="0.3">
      <c r="A2264" s="19"/>
      <c r="B2264" s="19"/>
      <c r="C2264" s="19"/>
    </row>
    <row r="2265" spans="1:3" x14ac:dyDescent="0.3">
      <c r="A2265" s="19"/>
      <c r="B2265" s="19"/>
      <c r="C2265" s="19"/>
    </row>
    <row r="2266" spans="1:3" x14ac:dyDescent="0.3">
      <c r="A2266" s="19"/>
      <c r="B2266" s="19"/>
      <c r="C2266" s="19"/>
    </row>
    <row r="2267" spans="1:3" x14ac:dyDescent="0.3">
      <c r="A2267" s="19"/>
      <c r="B2267" s="19"/>
      <c r="C2267" s="19"/>
    </row>
    <row r="2268" spans="1:3" x14ac:dyDescent="0.3">
      <c r="A2268" s="19"/>
      <c r="B2268" s="19"/>
      <c r="C2268" s="19"/>
    </row>
    <row r="2269" spans="1:3" x14ac:dyDescent="0.3">
      <c r="A2269" s="19"/>
      <c r="B2269" s="19"/>
      <c r="C2269" s="19"/>
    </row>
    <row r="2270" spans="1:3" x14ac:dyDescent="0.3">
      <c r="A2270" s="19"/>
      <c r="B2270" s="19"/>
      <c r="C2270" s="19"/>
    </row>
    <row r="2271" spans="1:3" x14ac:dyDescent="0.3">
      <c r="A2271" s="19"/>
      <c r="B2271" s="19"/>
      <c r="C2271" s="19"/>
    </row>
    <row r="2272" spans="1:3" x14ac:dyDescent="0.3">
      <c r="A2272" s="19"/>
      <c r="B2272" s="19"/>
      <c r="C2272" s="19"/>
    </row>
    <row r="2273" spans="1:3" x14ac:dyDescent="0.3">
      <c r="A2273" s="19"/>
      <c r="B2273" s="19"/>
      <c r="C2273" s="19"/>
    </row>
    <row r="2274" spans="1:3" x14ac:dyDescent="0.3">
      <c r="A2274" s="19"/>
      <c r="B2274" s="19"/>
      <c r="C2274" s="19"/>
    </row>
    <row r="2275" spans="1:3" x14ac:dyDescent="0.3">
      <c r="A2275" s="19"/>
      <c r="B2275" s="19"/>
      <c r="C2275" s="19"/>
    </row>
    <row r="2276" spans="1:3" x14ac:dyDescent="0.3">
      <c r="A2276" s="19"/>
      <c r="B2276" s="19"/>
      <c r="C2276" s="19"/>
    </row>
    <row r="2277" spans="1:3" x14ac:dyDescent="0.3">
      <c r="A2277" s="19"/>
      <c r="B2277" s="19"/>
      <c r="C2277" s="19"/>
    </row>
    <row r="2278" spans="1:3" x14ac:dyDescent="0.3">
      <c r="A2278" s="19"/>
      <c r="B2278" s="19"/>
      <c r="C2278" s="19"/>
    </row>
    <row r="2279" spans="1:3" x14ac:dyDescent="0.3">
      <c r="A2279" s="19"/>
      <c r="B2279" s="19"/>
      <c r="C2279" s="19"/>
    </row>
    <row r="2280" spans="1:3" x14ac:dyDescent="0.3">
      <c r="A2280" s="19"/>
      <c r="B2280" s="19"/>
      <c r="C2280" s="19"/>
    </row>
    <row r="2281" spans="1:3" x14ac:dyDescent="0.3">
      <c r="A2281" s="19"/>
      <c r="B2281" s="19"/>
      <c r="C2281" s="19"/>
    </row>
    <row r="2282" spans="1:3" x14ac:dyDescent="0.3">
      <c r="A2282" s="19"/>
      <c r="B2282" s="19"/>
      <c r="C2282" s="19"/>
    </row>
    <row r="2283" spans="1:3" x14ac:dyDescent="0.3">
      <c r="A2283" s="19"/>
      <c r="B2283" s="19"/>
      <c r="C2283" s="19"/>
    </row>
    <row r="2284" spans="1:3" x14ac:dyDescent="0.3">
      <c r="A2284" s="19"/>
      <c r="B2284" s="19"/>
      <c r="C2284" s="19"/>
    </row>
    <row r="2285" spans="1:3" x14ac:dyDescent="0.3">
      <c r="A2285" s="19"/>
      <c r="B2285" s="19"/>
      <c r="C2285" s="19"/>
    </row>
    <row r="2286" spans="1:3" x14ac:dyDescent="0.3">
      <c r="A2286" s="19"/>
      <c r="B2286" s="19"/>
      <c r="C2286" s="19"/>
    </row>
    <row r="2287" spans="1:3" x14ac:dyDescent="0.3">
      <c r="A2287" s="19"/>
      <c r="B2287" s="19"/>
      <c r="C2287" s="19"/>
    </row>
    <row r="2288" spans="1:3" x14ac:dyDescent="0.3">
      <c r="A2288" s="19"/>
      <c r="B2288" s="19"/>
      <c r="C2288" s="19"/>
    </row>
    <row r="2289" spans="1:3" x14ac:dyDescent="0.3">
      <c r="A2289" s="19"/>
      <c r="B2289" s="19"/>
      <c r="C2289" s="19"/>
    </row>
    <row r="2290" spans="1:3" x14ac:dyDescent="0.3">
      <c r="A2290" s="19"/>
      <c r="B2290" s="19"/>
      <c r="C2290" s="19"/>
    </row>
    <row r="2291" spans="1:3" x14ac:dyDescent="0.3">
      <c r="A2291" s="19"/>
      <c r="B2291" s="19"/>
      <c r="C2291" s="19"/>
    </row>
    <row r="2292" spans="1:3" x14ac:dyDescent="0.3">
      <c r="A2292" s="19"/>
      <c r="B2292" s="19"/>
      <c r="C2292" s="19"/>
    </row>
    <row r="2293" spans="1:3" x14ac:dyDescent="0.3">
      <c r="A2293" s="19"/>
      <c r="B2293" s="19"/>
      <c r="C2293" s="19"/>
    </row>
    <row r="2294" spans="1:3" x14ac:dyDescent="0.3">
      <c r="A2294" s="19"/>
      <c r="B2294" s="19"/>
      <c r="C2294" s="19"/>
    </row>
    <row r="2295" spans="1:3" x14ac:dyDescent="0.3">
      <c r="A2295" s="19"/>
      <c r="B2295" s="19"/>
      <c r="C2295" s="19"/>
    </row>
    <row r="2296" spans="1:3" x14ac:dyDescent="0.3">
      <c r="A2296" s="19"/>
      <c r="B2296" s="19"/>
      <c r="C2296" s="19"/>
    </row>
    <row r="2297" spans="1:3" x14ac:dyDescent="0.3">
      <c r="A2297" s="19"/>
      <c r="B2297" s="19"/>
      <c r="C2297" s="19"/>
    </row>
    <row r="2298" spans="1:3" x14ac:dyDescent="0.3">
      <c r="A2298" s="19"/>
      <c r="B2298" s="19"/>
      <c r="C2298" s="19"/>
    </row>
    <row r="2299" spans="1:3" x14ac:dyDescent="0.3">
      <c r="A2299" s="19"/>
      <c r="B2299" s="19"/>
      <c r="C2299" s="19"/>
    </row>
    <row r="2300" spans="1:3" x14ac:dyDescent="0.3">
      <c r="A2300" s="19"/>
      <c r="B2300" s="19"/>
      <c r="C2300" s="19"/>
    </row>
    <row r="2301" spans="1:3" x14ac:dyDescent="0.3">
      <c r="A2301" s="19"/>
      <c r="B2301" s="19"/>
      <c r="C2301" s="19"/>
    </row>
    <row r="2302" spans="1:3" x14ac:dyDescent="0.3">
      <c r="A2302" s="19"/>
      <c r="B2302" s="19"/>
      <c r="C2302" s="19"/>
    </row>
    <row r="2303" spans="1:3" x14ac:dyDescent="0.3">
      <c r="A2303" s="19"/>
      <c r="B2303" s="19"/>
      <c r="C2303" s="19"/>
    </row>
    <row r="2304" spans="1:3" x14ac:dyDescent="0.3">
      <c r="A2304" s="19"/>
      <c r="B2304" s="19"/>
      <c r="C2304" s="19"/>
    </row>
    <row r="2305" spans="1:3" x14ac:dyDescent="0.3">
      <c r="A2305" s="19"/>
      <c r="B2305" s="19"/>
      <c r="C2305" s="19"/>
    </row>
    <row r="2306" spans="1:3" x14ac:dyDescent="0.3">
      <c r="A2306" s="19"/>
      <c r="B2306" s="19"/>
      <c r="C2306" s="19"/>
    </row>
    <row r="2307" spans="1:3" x14ac:dyDescent="0.3">
      <c r="A2307" s="19"/>
      <c r="B2307" s="19"/>
      <c r="C2307" s="19"/>
    </row>
    <row r="2308" spans="1:3" x14ac:dyDescent="0.3">
      <c r="A2308" s="19"/>
      <c r="B2308" s="19"/>
      <c r="C2308" s="19"/>
    </row>
    <row r="2309" spans="1:3" x14ac:dyDescent="0.3">
      <c r="A2309" s="19"/>
      <c r="B2309" s="19"/>
      <c r="C2309" s="19"/>
    </row>
    <row r="2310" spans="1:3" x14ac:dyDescent="0.3">
      <c r="A2310" s="19"/>
      <c r="B2310" s="19"/>
      <c r="C2310" s="19"/>
    </row>
    <row r="2311" spans="1:3" x14ac:dyDescent="0.3">
      <c r="A2311" s="19"/>
      <c r="B2311" s="19"/>
      <c r="C2311" s="19"/>
    </row>
    <row r="2312" spans="1:3" x14ac:dyDescent="0.3">
      <c r="A2312" s="19"/>
      <c r="B2312" s="19"/>
      <c r="C2312" s="19"/>
    </row>
    <row r="2313" spans="1:3" x14ac:dyDescent="0.3">
      <c r="A2313" s="19"/>
      <c r="B2313" s="19"/>
      <c r="C2313" s="19"/>
    </row>
    <row r="2314" spans="1:3" x14ac:dyDescent="0.3">
      <c r="A2314" s="19"/>
      <c r="B2314" s="19"/>
      <c r="C2314" s="19"/>
    </row>
    <row r="2315" spans="1:3" x14ac:dyDescent="0.3">
      <c r="A2315" s="19"/>
      <c r="B2315" s="19"/>
      <c r="C2315" s="19"/>
    </row>
    <row r="2316" spans="1:3" x14ac:dyDescent="0.3">
      <c r="A2316" s="19"/>
      <c r="B2316" s="19"/>
      <c r="C2316" s="19"/>
    </row>
    <row r="2317" spans="1:3" x14ac:dyDescent="0.3">
      <c r="A2317" s="19"/>
      <c r="B2317" s="19"/>
      <c r="C2317" s="19"/>
    </row>
    <row r="2318" spans="1:3" x14ac:dyDescent="0.3">
      <c r="A2318" s="19"/>
      <c r="B2318" s="19"/>
      <c r="C2318" s="19"/>
    </row>
    <row r="2319" spans="1:3" x14ac:dyDescent="0.3">
      <c r="A2319" s="19"/>
      <c r="B2319" s="19"/>
      <c r="C2319" s="19"/>
    </row>
    <row r="2320" spans="1:3" x14ac:dyDescent="0.3">
      <c r="A2320" s="19"/>
      <c r="B2320" s="19"/>
      <c r="C2320" s="19"/>
    </row>
    <row r="2321" spans="1:3" x14ac:dyDescent="0.3">
      <c r="A2321" s="19"/>
      <c r="B2321" s="19"/>
      <c r="C2321" s="19"/>
    </row>
    <row r="2322" spans="1:3" x14ac:dyDescent="0.3">
      <c r="A2322" s="19"/>
      <c r="B2322" s="19"/>
      <c r="C2322" s="19"/>
    </row>
    <row r="2323" spans="1:3" x14ac:dyDescent="0.3">
      <c r="A2323" s="19"/>
      <c r="B2323" s="19"/>
      <c r="C2323" s="19"/>
    </row>
    <row r="2324" spans="1:3" x14ac:dyDescent="0.3">
      <c r="A2324" s="19"/>
      <c r="B2324" s="19"/>
      <c r="C2324" s="19"/>
    </row>
    <row r="2325" spans="1:3" x14ac:dyDescent="0.3">
      <c r="A2325" s="19"/>
      <c r="B2325" s="19"/>
      <c r="C2325" s="19"/>
    </row>
    <row r="2326" spans="1:3" x14ac:dyDescent="0.3">
      <c r="A2326" s="19"/>
      <c r="B2326" s="19"/>
      <c r="C2326" s="19"/>
    </row>
    <row r="2327" spans="1:3" x14ac:dyDescent="0.3">
      <c r="A2327" s="19"/>
      <c r="B2327" s="19"/>
      <c r="C2327" s="19"/>
    </row>
    <row r="2328" spans="1:3" x14ac:dyDescent="0.3">
      <c r="A2328" s="19"/>
      <c r="B2328" s="19"/>
      <c r="C2328" s="19"/>
    </row>
    <row r="2329" spans="1:3" x14ac:dyDescent="0.3">
      <c r="A2329" s="19"/>
      <c r="B2329" s="19"/>
      <c r="C2329" s="19"/>
    </row>
    <row r="2330" spans="1:3" x14ac:dyDescent="0.3">
      <c r="A2330" s="19"/>
      <c r="B2330" s="19"/>
      <c r="C2330" s="19"/>
    </row>
    <row r="2331" spans="1:3" x14ac:dyDescent="0.3">
      <c r="A2331" s="19"/>
      <c r="B2331" s="19"/>
      <c r="C2331" s="19"/>
    </row>
    <row r="2332" spans="1:3" x14ac:dyDescent="0.3">
      <c r="A2332" s="19"/>
      <c r="B2332" s="19"/>
      <c r="C2332" s="19"/>
    </row>
    <row r="2333" spans="1:3" x14ac:dyDescent="0.3">
      <c r="A2333" s="19"/>
      <c r="B2333" s="19"/>
      <c r="C2333" s="19"/>
    </row>
    <row r="2334" spans="1:3" x14ac:dyDescent="0.3">
      <c r="A2334" s="19"/>
      <c r="B2334" s="19"/>
      <c r="C2334" s="19"/>
    </row>
    <row r="2335" spans="1:3" x14ac:dyDescent="0.3">
      <c r="A2335" s="19"/>
      <c r="B2335" s="19"/>
      <c r="C2335" s="19"/>
    </row>
    <row r="2336" spans="1:3" x14ac:dyDescent="0.3">
      <c r="A2336" s="19"/>
      <c r="B2336" s="19"/>
      <c r="C2336" s="19"/>
    </row>
    <row r="2337" spans="1:3" x14ac:dyDescent="0.3">
      <c r="A2337" s="19"/>
      <c r="B2337" s="19"/>
      <c r="C2337" s="19"/>
    </row>
    <row r="2338" spans="1:3" x14ac:dyDescent="0.3">
      <c r="A2338" s="19"/>
      <c r="B2338" s="19"/>
      <c r="C2338" s="19"/>
    </row>
    <row r="2339" spans="1:3" x14ac:dyDescent="0.3">
      <c r="A2339" s="19"/>
      <c r="B2339" s="19"/>
      <c r="C2339" s="19"/>
    </row>
    <row r="2340" spans="1:3" x14ac:dyDescent="0.3">
      <c r="A2340" s="19"/>
      <c r="B2340" s="19"/>
      <c r="C2340" s="19"/>
    </row>
    <row r="2341" spans="1:3" x14ac:dyDescent="0.3">
      <c r="A2341" s="19"/>
      <c r="B2341" s="19"/>
      <c r="C2341" s="19"/>
    </row>
    <row r="2342" spans="1:3" x14ac:dyDescent="0.3">
      <c r="A2342" s="19"/>
      <c r="B2342" s="19"/>
      <c r="C2342" s="19"/>
    </row>
    <row r="2343" spans="1:3" x14ac:dyDescent="0.3">
      <c r="A2343" s="19"/>
      <c r="B2343" s="19"/>
      <c r="C2343" s="19"/>
    </row>
    <row r="2344" spans="1:3" x14ac:dyDescent="0.3">
      <c r="A2344" s="19"/>
      <c r="B2344" s="19"/>
      <c r="C2344" s="19"/>
    </row>
    <row r="2345" spans="1:3" x14ac:dyDescent="0.3">
      <c r="A2345" s="19"/>
      <c r="B2345" s="19"/>
      <c r="C2345" s="19"/>
    </row>
    <row r="2346" spans="1:3" x14ac:dyDescent="0.3">
      <c r="A2346" s="19"/>
      <c r="B2346" s="19"/>
      <c r="C2346" s="19"/>
    </row>
    <row r="2347" spans="1:3" x14ac:dyDescent="0.3">
      <c r="A2347" s="19"/>
      <c r="B2347" s="19"/>
      <c r="C2347" s="19"/>
    </row>
    <row r="2348" spans="1:3" x14ac:dyDescent="0.3">
      <c r="A2348" s="19"/>
      <c r="B2348" s="19"/>
      <c r="C2348" s="19"/>
    </row>
    <row r="2349" spans="1:3" x14ac:dyDescent="0.3">
      <c r="A2349" s="19"/>
      <c r="B2349" s="19"/>
      <c r="C2349" s="19"/>
    </row>
    <row r="2350" spans="1:3" x14ac:dyDescent="0.3">
      <c r="A2350" s="19"/>
      <c r="B2350" s="19"/>
      <c r="C2350" s="19"/>
    </row>
    <row r="2351" spans="1:3" x14ac:dyDescent="0.3">
      <c r="A2351" s="19"/>
      <c r="B2351" s="19"/>
      <c r="C2351" s="19"/>
    </row>
    <row r="2352" spans="1:3" x14ac:dyDescent="0.3">
      <c r="A2352" s="19"/>
      <c r="B2352" s="19"/>
      <c r="C2352" s="19"/>
    </row>
    <row r="2353" spans="1:3" x14ac:dyDescent="0.3">
      <c r="A2353" s="19"/>
      <c r="B2353" s="19"/>
      <c r="C2353" s="19"/>
    </row>
    <row r="2354" spans="1:3" x14ac:dyDescent="0.3">
      <c r="A2354" s="19"/>
      <c r="B2354" s="19"/>
      <c r="C2354" s="19"/>
    </row>
    <row r="2355" spans="1:3" x14ac:dyDescent="0.3">
      <c r="A2355" s="19"/>
      <c r="B2355" s="19"/>
      <c r="C2355" s="19"/>
    </row>
    <row r="2356" spans="1:3" x14ac:dyDescent="0.3">
      <c r="A2356" s="19"/>
      <c r="B2356" s="19"/>
      <c r="C2356" s="19"/>
    </row>
    <row r="2357" spans="1:3" x14ac:dyDescent="0.3">
      <c r="A2357" s="19"/>
      <c r="B2357" s="19"/>
      <c r="C2357" s="19"/>
    </row>
    <row r="2358" spans="1:3" x14ac:dyDescent="0.3">
      <c r="A2358" s="19"/>
      <c r="B2358" s="19"/>
      <c r="C2358" s="19"/>
    </row>
    <row r="2359" spans="1:3" x14ac:dyDescent="0.3">
      <c r="A2359" s="19"/>
      <c r="B2359" s="19"/>
      <c r="C2359" s="19"/>
    </row>
    <row r="2360" spans="1:3" x14ac:dyDescent="0.3">
      <c r="A2360" s="19"/>
      <c r="B2360" s="19"/>
      <c r="C2360" s="19"/>
    </row>
    <row r="2361" spans="1:3" x14ac:dyDescent="0.3">
      <c r="A2361" s="19"/>
      <c r="B2361" s="19"/>
      <c r="C2361" s="19"/>
    </row>
    <row r="2362" spans="1:3" x14ac:dyDescent="0.3">
      <c r="A2362" s="19"/>
      <c r="B2362" s="19"/>
      <c r="C2362" s="19"/>
    </row>
    <row r="2363" spans="1:3" x14ac:dyDescent="0.3">
      <c r="A2363" s="19"/>
      <c r="B2363" s="19"/>
      <c r="C2363" s="19"/>
    </row>
    <row r="2364" spans="1:3" x14ac:dyDescent="0.3">
      <c r="A2364" s="19"/>
      <c r="B2364" s="19"/>
      <c r="C2364" s="19"/>
    </row>
    <row r="2365" spans="1:3" x14ac:dyDescent="0.3">
      <c r="A2365" s="19"/>
      <c r="B2365" s="19"/>
      <c r="C2365" s="19"/>
    </row>
    <row r="2366" spans="1:3" x14ac:dyDescent="0.3">
      <c r="A2366" s="19"/>
      <c r="B2366" s="19"/>
      <c r="C2366" s="19"/>
    </row>
    <row r="2367" spans="1:3" x14ac:dyDescent="0.3">
      <c r="A2367" s="19"/>
      <c r="B2367" s="19"/>
      <c r="C2367" s="19"/>
    </row>
    <row r="2368" spans="1:3" x14ac:dyDescent="0.3">
      <c r="A2368" s="19"/>
      <c r="B2368" s="19"/>
      <c r="C2368" s="19"/>
    </row>
    <row r="2369" spans="1:3" x14ac:dyDescent="0.3">
      <c r="A2369" s="19"/>
      <c r="B2369" s="19"/>
      <c r="C2369" s="19"/>
    </row>
    <row r="2370" spans="1:3" x14ac:dyDescent="0.3">
      <c r="A2370" s="19"/>
      <c r="B2370" s="19"/>
      <c r="C2370" s="19"/>
    </row>
    <row r="2371" spans="1:3" x14ac:dyDescent="0.3">
      <c r="A2371" s="19"/>
      <c r="B2371" s="19"/>
      <c r="C2371" s="19"/>
    </row>
    <row r="2372" spans="1:3" x14ac:dyDescent="0.3">
      <c r="A2372" s="19"/>
      <c r="B2372" s="19"/>
      <c r="C2372" s="19"/>
    </row>
    <row r="2373" spans="1:3" x14ac:dyDescent="0.3">
      <c r="A2373" s="19"/>
      <c r="B2373" s="19"/>
      <c r="C2373" s="19"/>
    </row>
    <row r="2374" spans="1:3" x14ac:dyDescent="0.3">
      <c r="A2374" s="19"/>
      <c r="B2374" s="19"/>
      <c r="C2374" s="19"/>
    </row>
    <row r="2375" spans="1:3" x14ac:dyDescent="0.3">
      <c r="A2375" s="19"/>
      <c r="B2375" s="19"/>
      <c r="C2375" s="19"/>
    </row>
    <row r="2376" spans="1:3" x14ac:dyDescent="0.3">
      <c r="A2376" s="19"/>
      <c r="B2376" s="19"/>
      <c r="C2376" s="19"/>
    </row>
    <row r="2377" spans="1:3" x14ac:dyDescent="0.3">
      <c r="A2377" s="19"/>
      <c r="B2377" s="19"/>
      <c r="C2377" s="19"/>
    </row>
    <row r="2378" spans="1:3" x14ac:dyDescent="0.3">
      <c r="A2378" s="19"/>
      <c r="B2378" s="19"/>
      <c r="C2378" s="19"/>
    </row>
    <row r="2379" spans="1:3" x14ac:dyDescent="0.3">
      <c r="A2379" s="19"/>
      <c r="B2379" s="19"/>
      <c r="C2379" s="19"/>
    </row>
    <row r="2380" spans="1:3" x14ac:dyDescent="0.3">
      <c r="A2380" s="19"/>
      <c r="B2380" s="19"/>
      <c r="C2380" s="19"/>
    </row>
    <row r="2381" spans="1:3" x14ac:dyDescent="0.3">
      <c r="A2381" s="19"/>
      <c r="B2381" s="19"/>
      <c r="C2381" s="19"/>
    </row>
    <row r="2382" spans="1:3" x14ac:dyDescent="0.3">
      <c r="A2382" s="19"/>
      <c r="B2382" s="19"/>
      <c r="C2382" s="19"/>
    </row>
    <row r="2383" spans="1:3" x14ac:dyDescent="0.3">
      <c r="A2383" s="19"/>
      <c r="B2383" s="19"/>
      <c r="C2383" s="19"/>
    </row>
    <row r="2384" spans="1:3" x14ac:dyDescent="0.3">
      <c r="A2384" s="19"/>
      <c r="B2384" s="19"/>
      <c r="C2384" s="19"/>
    </row>
    <row r="2385" spans="1:3" x14ac:dyDescent="0.3">
      <c r="A2385" s="19"/>
      <c r="B2385" s="19"/>
      <c r="C2385" s="19"/>
    </row>
    <row r="2386" spans="1:3" x14ac:dyDescent="0.3">
      <c r="A2386" s="19"/>
      <c r="B2386" s="19"/>
      <c r="C2386" s="19"/>
    </row>
    <row r="2387" spans="1:3" x14ac:dyDescent="0.3">
      <c r="A2387" s="19"/>
      <c r="B2387" s="19"/>
      <c r="C2387" s="19"/>
    </row>
    <row r="2388" spans="1:3" x14ac:dyDescent="0.3">
      <c r="A2388" s="19"/>
      <c r="B2388" s="19"/>
      <c r="C2388" s="19"/>
    </row>
    <row r="2389" spans="1:3" x14ac:dyDescent="0.3">
      <c r="A2389" s="19"/>
      <c r="B2389" s="19"/>
      <c r="C2389" s="19"/>
    </row>
    <row r="2390" spans="1:3" x14ac:dyDescent="0.3">
      <c r="A2390" s="19"/>
      <c r="B2390" s="19"/>
      <c r="C2390" s="19"/>
    </row>
    <row r="2391" spans="1:3" x14ac:dyDescent="0.3">
      <c r="A2391" s="19"/>
      <c r="B2391" s="19"/>
      <c r="C2391" s="19"/>
    </row>
    <row r="2392" spans="1:3" x14ac:dyDescent="0.3">
      <c r="A2392" s="19"/>
      <c r="B2392" s="19"/>
      <c r="C2392" s="19"/>
    </row>
    <row r="2393" spans="1:3" x14ac:dyDescent="0.3">
      <c r="A2393" s="19"/>
      <c r="B2393" s="19"/>
      <c r="C2393" s="19"/>
    </row>
    <row r="2394" spans="1:3" x14ac:dyDescent="0.3">
      <c r="A2394" s="19"/>
      <c r="B2394" s="19"/>
      <c r="C2394" s="19"/>
    </row>
    <row r="2395" spans="1:3" x14ac:dyDescent="0.3">
      <c r="A2395" s="19"/>
      <c r="B2395" s="19"/>
      <c r="C2395" s="19"/>
    </row>
    <row r="2396" spans="1:3" x14ac:dyDescent="0.3">
      <c r="A2396" s="19"/>
      <c r="B2396" s="19"/>
      <c r="C2396" s="19"/>
    </row>
    <row r="2397" spans="1:3" x14ac:dyDescent="0.3">
      <c r="A2397" s="19"/>
      <c r="B2397" s="19"/>
      <c r="C2397" s="19"/>
    </row>
    <row r="2398" spans="1:3" x14ac:dyDescent="0.3">
      <c r="A2398" s="19"/>
      <c r="B2398" s="19"/>
      <c r="C2398" s="19"/>
    </row>
    <row r="2399" spans="1:3" x14ac:dyDescent="0.3">
      <c r="A2399" s="19"/>
      <c r="B2399" s="19"/>
      <c r="C2399" s="19"/>
    </row>
    <row r="2400" spans="1:3" x14ac:dyDescent="0.3">
      <c r="A2400" s="19"/>
      <c r="B2400" s="19"/>
      <c r="C2400" s="19"/>
    </row>
    <row r="2401" spans="1:3" x14ac:dyDescent="0.3">
      <c r="A2401" s="19"/>
      <c r="B2401" s="19"/>
      <c r="C2401" s="19"/>
    </row>
    <row r="2402" spans="1:3" x14ac:dyDescent="0.3">
      <c r="A2402" s="19"/>
      <c r="B2402" s="19"/>
      <c r="C2402" s="19"/>
    </row>
    <row r="2403" spans="1:3" x14ac:dyDescent="0.3">
      <c r="A2403" s="19"/>
      <c r="B2403" s="19"/>
      <c r="C2403" s="19"/>
    </row>
    <row r="2404" spans="1:3" x14ac:dyDescent="0.3">
      <c r="A2404" s="19"/>
      <c r="B2404" s="19"/>
      <c r="C2404" s="19"/>
    </row>
    <row r="2405" spans="1:3" x14ac:dyDescent="0.3">
      <c r="A2405" s="19"/>
      <c r="B2405" s="19"/>
      <c r="C2405" s="19"/>
    </row>
    <row r="2406" spans="1:3" x14ac:dyDescent="0.3">
      <c r="A2406" s="19"/>
      <c r="B2406" s="19"/>
      <c r="C2406" s="19"/>
    </row>
    <row r="2407" spans="1:3" x14ac:dyDescent="0.3">
      <c r="A2407" s="19"/>
      <c r="B2407" s="19"/>
      <c r="C2407" s="19"/>
    </row>
    <row r="2408" spans="1:3" x14ac:dyDescent="0.3">
      <c r="A2408" s="19"/>
      <c r="B2408" s="19"/>
      <c r="C2408" s="19"/>
    </row>
    <row r="2409" spans="1:3" x14ac:dyDescent="0.3">
      <c r="A2409" s="19"/>
      <c r="B2409" s="19"/>
      <c r="C2409" s="19"/>
    </row>
    <row r="2410" spans="1:3" x14ac:dyDescent="0.3">
      <c r="A2410" s="19"/>
      <c r="B2410" s="19"/>
      <c r="C2410" s="19"/>
    </row>
    <row r="2411" spans="1:3" x14ac:dyDescent="0.3">
      <c r="A2411" s="19"/>
      <c r="B2411" s="19"/>
      <c r="C2411" s="19"/>
    </row>
    <row r="2412" spans="1:3" x14ac:dyDescent="0.3">
      <c r="A2412" s="19"/>
      <c r="B2412" s="19"/>
      <c r="C2412" s="19"/>
    </row>
    <row r="2413" spans="1:3" x14ac:dyDescent="0.3">
      <c r="A2413" s="19"/>
      <c r="B2413" s="19"/>
      <c r="C2413" s="19"/>
    </row>
    <row r="2414" spans="1:3" x14ac:dyDescent="0.3">
      <c r="A2414" s="19"/>
      <c r="B2414" s="19"/>
      <c r="C2414" s="19"/>
    </row>
    <row r="2415" spans="1:3" x14ac:dyDescent="0.3">
      <c r="A2415" s="19"/>
      <c r="B2415" s="19"/>
      <c r="C2415" s="19"/>
    </row>
    <row r="2416" spans="1:3" x14ac:dyDescent="0.3">
      <c r="A2416" s="19"/>
      <c r="B2416" s="19"/>
      <c r="C2416" s="19"/>
    </row>
    <row r="2417" spans="1:3" x14ac:dyDescent="0.3">
      <c r="A2417" s="19"/>
      <c r="B2417" s="19"/>
      <c r="C2417" s="19"/>
    </row>
    <row r="2418" spans="1:3" x14ac:dyDescent="0.3">
      <c r="A2418" s="19"/>
      <c r="B2418" s="19"/>
      <c r="C2418" s="19"/>
    </row>
    <row r="2419" spans="1:3" x14ac:dyDescent="0.3">
      <c r="A2419" s="19"/>
      <c r="B2419" s="19"/>
      <c r="C2419" s="19"/>
    </row>
    <row r="2420" spans="1:3" x14ac:dyDescent="0.3">
      <c r="A2420" s="19"/>
      <c r="B2420" s="19"/>
      <c r="C2420" s="19"/>
    </row>
    <row r="2421" spans="1:3" x14ac:dyDescent="0.3">
      <c r="A2421" s="19"/>
      <c r="B2421" s="19"/>
      <c r="C2421" s="19"/>
    </row>
    <row r="2422" spans="1:3" x14ac:dyDescent="0.3">
      <c r="A2422" s="19"/>
      <c r="B2422" s="19"/>
      <c r="C2422" s="19"/>
    </row>
    <row r="2423" spans="1:3" x14ac:dyDescent="0.3">
      <c r="A2423" s="19"/>
      <c r="B2423" s="19"/>
      <c r="C2423" s="19"/>
    </row>
    <row r="2424" spans="1:3" x14ac:dyDescent="0.3">
      <c r="A2424" s="19"/>
      <c r="B2424" s="19"/>
      <c r="C2424" s="19"/>
    </row>
    <row r="2425" spans="1:3" x14ac:dyDescent="0.3">
      <c r="A2425" s="19"/>
      <c r="B2425" s="19"/>
      <c r="C2425" s="19"/>
    </row>
    <row r="2426" spans="1:3" x14ac:dyDescent="0.3">
      <c r="A2426" s="19"/>
      <c r="B2426" s="19"/>
      <c r="C2426" s="19"/>
    </row>
    <row r="2427" spans="1:3" x14ac:dyDescent="0.3">
      <c r="A2427" s="19"/>
      <c r="B2427" s="19"/>
      <c r="C2427" s="19"/>
    </row>
    <row r="2428" spans="1:3" x14ac:dyDescent="0.3">
      <c r="A2428" s="19"/>
      <c r="B2428" s="19"/>
      <c r="C2428" s="19"/>
    </row>
    <row r="2429" spans="1:3" x14ac:dyDescent="0.3">
      <c r="A2429" s="19"/>
      <c r="B2429" s="19"/>
      <c r="C2429" s="19"/>
    </row>
    <row r="2430" spans="1:3" x14ac:dyDescent="0.3">
      <c r="A2430" s="19"/>
      <c r="B2430" s="19"/>
      <c r="C2430" s="19"/>
    </row>
    <row r="2431" spans="1:3" x14ac:dyDescent="0.3">
      <c r="A2431" s="19"/>
      <c r="B2431" s="19"/>
      <c r="C2431" s="19"/>
    </row>
    <row r="2432" spans="1:3" x14ac:dyDescent="0.3">
      <c r="A2432" s="19"/>
      <c r="B2432" s="19"/>
      <c r="C2432" s="19"/>
    </row>
    <row r="2433" spans="1:3" x14ac:dyDescent="0.3">
      <c r="A2433" s="19"/>
      <c r="B2433" s="19"/>
      <c r="C2433" s="19"/>
    </row>
    <row r="2434" spans="1:3" x14ac:dyDescent="0.3">
      <c r="A2434" s="19"/>
      <c r="B2434" s="19"/>
      <c r="C2434" s="19"/>
    </row>
    <row r="2435" spans="1:3" x14ac:dyDescent="0.3">
      <c r="A2435" s="19"/>
      <c r="B2435" s="19"/>
      <c r="C2435" s="19"/>
    </row>
    <row r="2436" spans="1:3" x14ac:dyDescent="0.3">
      <c r="A2436" s="19"/>
      <c r="B2436" s="19"/>
      <c r="C2436" s="19"/>
    </row>
    <row r="2437" spans="1:3" x14ac:dyDescent="0.3">
      <c r="A2437" s="19"/>
      <c r="B2437" s="19"/>
      <c r="C2437" s="19"/>
    </row>
    <row r="2438" spans="1:3" x14ac:dyDescent="0.3">
      <c r="A2438" s="19"/>
      <c r="B2438" s="19"/>
      <c r="C2438" s="19"/>
    </row>
    <row r="2439" spans="1:3" x14ac:dyDescent="0.3">
      <c r="A2439" s="19"/>
      <c r="B2439" s="19"/>
      <c r="C2439" s="19"/>
    </row>
    <row r="2440" spans="1:3" x14ac:dyDescent="0.3">
      <c r="A2440" s="19"/>
      <c r="B2440" s="19"/>
      <c r="C2440" s="19"/>
    </row>
    <row r="2441" spans="1:3" x14ac:dyDescent="0.3">
      <c r="A2441" s="19"/>
      <c r="B2441" s="19"/>
      <c r="C2441" s="19"/>
    </row>
    <row r="2442" spans="1:3" x14ac:dyDescent="0.3">
      <c r="A2442" s="19"/>
      <c r="B2442" s="19"/>
      <c r="C2442" s="19"/>
    </row>
    <row r="2443" spans="1:3" x14ac:dyDescent="0.3">
      <c r="A2443" s="19"/>
      <c r="B2443" s="19"/>
      <c r="C2443" s="19"/>
    </row>
    <row r="2444" spans="1:3" x14ac:dyDescent="0.3">
      <c r="A2444" s="19"/>
      <c r="B2444" s="19"/>
      <c r="C2444" s="19"/>
    </row>
    <row r="2445" spans="1:3" x14ac:dyDescent="0.3">
      <c r="A2445" s="19"/>
      <c r="B2445" s="19"/>
      <c r="C2445" s="19"/>
    </row>
    <row r="2446" spans="1:3" x14ac:dyDescent="0.3">
      <c r="A2446" s="19"/>
      <c r="B2446" s="19"/>
      <c r="C2446" s="19"/>
    </row>
    <row r="2447" spans="1:3" x14ac:dyDescent="0.3">
      <c r="A2447" s="19"/>
      <c r="B2447" s="19"/>
      <c r="C2447" s="19"/>
    </row>
    <row r="2448" spans="1:3" x14ac:dyDescent="0.3">
      <c r="A2448" s="19"/>
      <c r="B2448" s="19"/>
      <c r="C2448" s="19"/>
    </row>
    <row r="2449" spans="1:3" x14ac:dyDescent="0.3">
      <c r="A2449" s="19"/>
      <c r="B2449" s="19"/>
      <c r="C2449" s="19"/>
    </row>
    <row r="2450" spans="1:3" x14ac:dyDescent="0.3">
      <c r="A2450" s="19"/>
      <c r="B2450" s="19"/>
      <c r="C2450" s="19"/>
    </row>
    <row r="2451" spans="1:3" x14ac:dyDescent="0.3">
      <c r="A2451" s="19"/>
      <c r="B2451" s="19"/>
      <c r="C2451" s="19"/>
    </row>
    <row r="2452" spans="1:3" x14ac:dyDescent="0.3">
      <c r="A2452" s="19"/>
      <c r="B2452" s="19"/>
      <c r="C2452" s="19"/>
    </row>
    <row r="2453" spans="1:3" x14ac:dyDescent="0.3">
      <c r="A2453" s="19"/>
      <c r="B2453" s="19"/>
      <c r="C2453" s="19"/>
    </row>
    <row r="2454" spans="1:3" x14ac:dyDescent="0.3">
      <c r="A2454" s="19"/>
      <c r="B2454" s="19"/>
      <c r="C2454" s="19"/>
    </row>
    <row r="2455" spans="1:3" x14ac:dyDescent="0.3">
      <c r="A2455" s="19"/>
      <c r="B2455" s="19"/>
      <c r="C2455" s="19"/>
    </row>
    <row r="2456" spans="1:3" x14ac:dyDescent="0.3">
      <c r="A2456" s="19"/>
      <c r="B2456" s="19"/>
      <c r="C2456" s="19"/>
    </row>
    <row r="2457" spans="1:3" x14ac:dyDescent="0.3">
      <c r="A2457" s="19"/>
      <c r="B2457" s="19"/>
      <c r="C2457" s="19"/>
    </row>
    <row r="2458" spans="1:3" x14ac:dyDescent="0.3">
      <c r="A2458" s="19"/>
      <c r="B2458" s="19"/>
      <c r="C2458" s="19"/>
    </row>
    <row r="2459" spans="1:3" x14ac:dyDescent="0.3">
      <c r="A2459" s="19"/>
      <c r="B2459" s="19"/>
      <c r="C2459" s="19"/>
    </row>
    <row r="2460" spans="1:3" x14ac:dyDescent="0.3">
      <c r="A2460" s="19"/>
      <c r="B2460" s="19"/>
      <c r="C2460" s="19"/>
    </row>
    <row r="2461" spans="1:3" x14ac:dyDescent="0.3">
      <c r="A2461" s="19"/>
      <c r="B2461" s="19"/>
      <c r="C2461" s="19"/>
    </row>
    <row r="2462" spans="1:3" x14ac:dyDescent="0.3">
      <c r="A2462" s="19"/>
      <c r="B2462" s="19"/>
      <c r="C2462" s="19"/>
    </row>
    <row r="2463" spans="1:3" x14ac:dyDescent="0.3">
      <c r="A2463" s="19"/>
      <c r="B2463" s="19"/>
      <c r="C2463" s="19"/>
    </row>
    <row r="2464" spans="1:3" x14ac:dyDescent="0.3">
      <c r="A2464" s="19"/>
      <c r="B2464" s="19"/>
      <c r="C2464" s="19"/>
    </row>
    <row r="2465" spans="1:3" x14ac:dyDescent="0.3">
      <c r="A2465" s="19"/>
      <c r="B2465" s="19"/>
      <c r="C2465" s="19"/>
    </row>
    <row r="2466" spans="1:3" x14ac:dyDescent="0.3">
      <c r="A2466" s="19"/>
      <c r="B2466" s="19"/>
      <c r="C2466" s="19"/>
    </row>
    <row r="2467" spans="1:3" x14ac:dyDescent="0.3">
      <c r="A2467" s="19"/>
      <c r="B2467" s="19"/>
      <c r="C2467" s="19"/>
    </row>
    <row r="2468" spans="1:3" x14ac:dyDescent="0.3">
      <c r="A2468" s="19"/>
      <c r="B2468" s="19"/>
      <c r="C2468" s="19"/>
    </row>
    <row r="2469" spans="1:3" x14ac:dyDescent="0.3">
      <c r="A2469" s="19"/>
      <c r="B2469" s="19"/>
      <c r="C2469" s="19"/>
    </row>
    <row r="2470" spans="1:3" x14ac:dyDescent="0.3">
      <c r="A2470" s="19"/>
      <c r="B2470" s="19"/>
      <c r="C2470" s="19"/>
    </row>
    <row r="2471" spans="1:3" x14ac:dyDescent="0.3">
      <c r="A2471" s="19"/>
      <c r="B2471" s="19"/>
      <c r="C2471" s="19"/>
    </row>
    <row r="2472" spans="1:3" x14ac:dyDescent="0.3">
      <c r="A2472" s="19"/>
      <c r="B2472" s="19"/>
      <c r="C2472" s="19"/>
    </row>
    <row r="2473" spans="1:3" x14ac:dyDescent="0.3">
      <c r="A2473" s="19"/>
      <c r="B2473" s="19"/>
      <c r="C2473" s="19"/>
    </row>
    <row r="2474" spans="1:3" x14ac:dyDescent="0.3">
      <c r="A2474" s="19"/>
      <c r="B2474" s="19"/>
      <c r="C2474" s="19"/>
    </row>
    <row r="2475" spans="1:3" x14ac:dyDescent="0.3">
      <c r="A2475" s="19"/>
      <c r="B2475" s="19"/>
      <c r="C2475" s="19"/>
    </row>
    <row r="2476" spans="1:3" x14ac:dyDescent="0.3">
      <c r="A2476" s="19"/>
      <c r="B2476" s="19"/>
      <c r="C2476" s="19"/>
    </row>
    <row r="2477" spans="1:3" x14ac:dyDescent="0.3">
      <c r="A2477" s="19"/>
      <c r="B2477" s="19"/>
      <c r="C2477" s="19"/>
    </row>
    <row r="2478" spans="1:3" x14ac:dyDescent="0.3">
      <c r="A2478" s="19"/>
      <c r="B2478" s="19"/>
      <c r="C2478" s="19"/>
    </row>
    <row r="2479" spans="1:3" x14ac:dyDescent="0.3">
      <c r="A2479" s="19"/>
      <c r="B2479" s="19"/>
      <c r="C2479" s="19"/>
    </row>
    <row r="2480" spans="1:3" x14ac:dyDescent="0.3">
      <c r="A2480" s="19"/>
      <c r="B2480" s="19"/>
      <c r="C2480" s="19"/>
    </row>
    <row r="2481" spans="1:3" x14ac:dyDescent="0.3">
      <c r="A2481" s="19"/>
      <c r="B2481" s="19"/>
      <c r="C2481" s="19"/>
    </row>
    <row r="2482" spans="1:3" x14ac:dyDescent="0.3">
      <c r="A2482" s="19"/>
      <c r="B2482" s="19"/>
      <c r="C2482" s="19"/>
    </row>
    <row r="2483" spans="1:3" x14ac:dyDescent="0.3">
      <c r="A2483" s="19"/>
      <c r="B2483" s="19"/>
      <c r="C2483" s="19"/>
    </row>
    <row r="2484" spans="1:3" x14ac:dyDescent="0.3">
      <c r="A2484" s="19"/>
      <c r="B2484" s="19"/>
      <c r="C2484" s="19"/>
    </row>
    <row r="2485" spans="1:3" x14ac:dyDescent="0.3">
      <c r="A2485" s="19"/>
      <c r="B2485" s="19"/>
      <c r="C2485" s="19"/>
    </row>
    <row r="2486" spans="1:3" x14ac:dyDescent="0.3">
      <c r="A2486" s="19"/>
      <c r="B2486" s="19"/>
      <c r="C2486" s="19"/>
    </row>
    <row r="2487" spans="1:3" x14ac:dyDescent="0.3">
      <c r="A2487" s="19"/>
      <c r="B2487" s="19"/>
      <c r="C2487" s="19"/>
    </row>
    <row r="2488" spans="1:3" x14ac:dyDescent="0.3">
      <c r="A2488" s="19"/>
      <c r="B2488" s="19"/>
      <c r="C2488" s="19"/>
    </row>
    <row r="2489" spans="1:3" x14ac:dyDescent="0.3">
      <c r="A2489" s="19"/>
      <c r="B2489" s="19"/>
      <c r="C2489" s="19"/>
    </row>
    <row r="2490" spans="1:3" x14ac:dyDescent="0.3">
      <c r="A2490" s="19"/>
      <c r="B2490" s="19"/>
      <c r="C2490" s="19"/>
    </row>
    <row r="2491" spans="1:3" x14ac:dyDescent="0.3">
      <c r="A2491" s="19"/>
      <c r="B2491" s="19"/>
      <c r="C2491" s="19"/>
    </row>
    <row r="2492" spans="1:3" x14ac:dyDescent="0.3">
      <c r="A2492" s="19"/>
      <c r="B2492" s="19"/>
      <c r="C2492" s="19"/>
    </row>
    <row r="2493" spans="1:3" x14ac:dyDescent="0.3">
      <c r="A2493" s="19"/>
      <c r="B2493" s="19"/>
      <c r="C2493" s="19"/>
    </row>
    <row r="2494" spans="1:3" x14ac:dyDescent="0.3">
      <c r="A2494" s="19"/>
      <c r="B2494" s="19"/>
      <c r="C2494" s="19"/>
    </row>
    <row r="2495" spans="1:3" x14ac:dyDescent="0.3">
      <c r="A2495" s="19"/>
      <c r="B2495" s="19"/>
      <c r="C2495" s="19"/>
    </row>
    <row r="2496" spans="1:3" x14ac:dyDescent="0.3">
      <c r="A2496" s="19"/>
      <c r="B2496" s="19"/>
      <c r="C2496" s="19"/>
    </row>
    <row r="2497" spans="1:3" x14ac:dyDescent="0.3">
      <c r="A2497" s="19"/>
      <c r="B2497" s="19"/>
      <c r="C2497" s="19"/>
    </row>
    <row r="2498" spans="1:3" x14ac:dyDescent="0.3">
      <c r="A2498" s="19"/>
      <c r="B2498" s="19"/>
      <c r="C2498" s="19"/>
    </row>
    <row r="2499" spans="1:3" x14ac:dyDescent="0.3">
      <c r="A2499" s="19"/>
      <c r="B2499" s="19"/>
      <c r="C2499" s="19"/>
    </row>
    <row r="2500" spans="1:3" x14ac:dyDescent="0.3">
      <c r="A2500" s="19"/>
      <c r="B2500" s="19"/>
      <c r="C2500" s="19"/>
    </row>
    <row r="2501" spans="1:3" x14ac:dyDescent="0.3">
      <c r="A2501" s="19"/>
      <c r="B2501" s="19"/>
      <c r="C2501" s="19"/>
    </row>
    <row r="2502" spans="1:3" x14ac:dyDescent="0.3">
      <c r="A2502" s="19"/>
      <c r="B2502" s="19"/>
      <c r="C2502" s="19"/>
    </row>
    <row r="2503" spans="1:3" x14ac:dyDescent="0.3">
      <c r="A2503" s="19"/>
      <c r="B2503" s="19"/>
      <c r="C2503" s="19"/>
    </row>
    <row r="2504" spans="1:3" x14ac:dyDescent="0.3">
      <c r="A2504" s="19"/>
      <c r="B2504" s="19"/>
      <c r="C2504" s="19"/>
    </row>
    <row r="2505" spans="1:3" x14ac:dyDescent="0.3">
      <c r="A2505" s="19"/>
      <c r="B2505" s="19"/>
      <c r="C2505" s="19"/>
    </row>
    <row r="2506" spans="1:3" x14ac:dyDescent="0.3">
      <c r="A2506" s="19"/>
      <c r="B2506" s="19"/>
      <c r="C2506" s="19"/>
    </row>
    <row r="2507" spans="1:3" x14ac:dyDescent="0.3">
      <c r="A2507" s="19"/>
      <c r="B2507" s="19"/>
      <c r="C2507" s="19"/>
    </row>
    <row r="2508" spans="1:3" x14ac:dyDescent="0.3">
      <c r="A2508" s="19"/>
      <c r="B2508" s="19"/>
      <c r="C2508" s="19"/>
    </row>
    <row r="2509" spans="1:3" x14ac:dyDescent="0.3">
      <c r="A2509" s="19"/>
      <c r="B2509" s="19"/>
      <c r="C2509" s="19"/>
    </row>
    <row r="2510" spans="1:3" x14ac:dyDescent="0.3">
      <c r="A2510" s="19"/>
      <c r="B2510" s="19"/>
      <c r="C2510" s="19"/>
    </row>
    <row r="2511" spans="1:3" x14ac:dyDescent="0.3">
      <c r="A2511" s="19"/>
      <c r="B2511" s="19"/>
      <c r="C2511" s="19"/>
    </row>
    <row r="2512" spans="1:3" x14ac:dyDescent="0.3">
      <c r="A2512" s="19"/>
      <c r="B2512" s="19"/>
      <c r="C2512" s="19"/>
    </row>
    <row r="2513" spans="1:3" x14ac:dyDescent="0.3">
      <c r="A2513" s="19"/>
      <c r="B2513" s="19"/>
      <c r="C2513" s="19"/>
    </row>
    <row r="2514" spans="1:3" x14ac:dyDescent="0.3">
      <c r="A2514" s="19"/>
      <c r="B2514" s="19"/>
      <c r="C2514" s="19"/>
    </row>
    <row r="2515" spans="1:3" x14ac:dyDescent="0.3">
      <c r="A2515" s="19"/>
      <c r="B2515" s="19"/>
      <c r="C2515" s="19"/>
    </row>
    <row r="2516" spans="1:3" x14ac:dyDescent="0.3">
      <c r="A2516" s="19"/>
      <c r="B2516" s="19"/>
      <c r="C2516" s="19"/>
    </row>
    <row r="2517" spans="1:3" x14ac:dyDescent="0.3">
      <c r="A2517" s="19"/>
      <c r="B2517" s="19"/>
      <c r="C2517" s="19"/>
    </row>
    <row r="2518" spans="1:3" x14ac:dyDescent="0.3">
      <c r="A2518" s="19"/>
      <c r="B2518" s="19"/>
      <c r="C2518" s="19"/>
    </row>
    <row r="2519" spans="1:3" x14ac:dyDescent="0.3">
      <c r="A2519" s="19"/>
      <c r="B2519" s="19"/>
      <c r="C2519" s="19"/>
    </row>
    <row r="2520" spans="1:3" x14ac:dyDescent="0.3">
      <c r="A2520" s="19"/>
      <c r="B2520" s="19"/>
      <c r="C2520" s="19"/>
    </row>
    <row r="2521" spans="1:3" x14ac:dyDescent="0.3">
      <c r="A2521" s="19"/>
      <c r="B2521" s="19"/>
      <c r="C2521" s="19"/>
    </row>
    <row r="2522" spans="1:3" x14ac:dyDescent="0.3">
      <c r="A2522" s="19"/>
      <c r="B2522" s="19"/>
      <c r="C2522" s="19"/>
    </row>
    <row r="2523" spans="1:3" x14ac:dyDescent="0.3">
      <c r="A2523" s="19"/>
      <c r="B2523" s="19"/>
      <c r="C2523" s="19"/>
    </row>
    <row r="2524" spans="1:3" x14ac:dyDescent="0.3">
      <c r="A2524" s="19"/>
      <c r="B2524" s="19"/>
      <c r="C2524" s="19"/>
    </row>
    <row r="2525" spans="1:3" x14ac:dyDescent="0.3">
      <c r="A2525" s="19"/>
      <c r="B2525" s="19"/>
      <c r="C2525" s="19"/>
    </row>
    <row r="2526" spans="1:3" x14ac:dyDescent="0.3">
      <c r="A2526" s="19"/>
      <c r="B2526" s="19"/>
      <c r="C2526" s="19"/>
    </row>
    <row r="2527" spans="1:3" x14ac:dyDescent="0.3">
      <c r="A2527" s="19"/>
      <c r="B2527" s="19"/>
      <c r="C2527" s="19"/>
    </row>
    <row r="2528" spans="1:3" x14ac:dyDescent="0.3">
      <c r="A2528" s="19"/>
      <c r="B2528" s="19"/>
      <c r="C2528" s="19"/>
    </row>
    <row r="2529" spans="1:3" x14ac:dyDescent="0.3">
      <c r="A2529" s="19"/>
      <c r="B2529" s="19"/>
      <c r="C2529" s="19"/>
    </row>
    <row r="2530" spans="1:3" x14ac:dyDescent="0.3">
      <c r="A2530" s="19"/>
      <c r="B2530" s="19"/>
      <c r="C2530" s="19"/>
    </row>
    <row r="2531" spans="1:3" x14ac:dyDescent="0.3">
      <c r="A2531" s="19"/>
      <c r="B2531" s="19"/>
      <c r="C2531" s="19"/>
    </row>
    <row r="2532" spans="1:3" x14ac:dyDescent="0.3">
      <c r="A2532" s="19"/>
      <c r="B2532" s="19"/>
      <c r="C2532" s="19"/>
    </row>
    <row r="2533" spans="1:3" x14ac:dyDescent="0.3">
      <c r="A2533" s="19"/>
      <c r="B2533" s="19"/>
      <c r="C2533" s="19"/>
    </row>
    <row r="2534" spans="1:3" x14ac:dyDescent="0.3">
      <c r="A2534" s="19"/>
      <c r="B2534" s="19"/>
      <c r="C2534" s="19"/>
    </row>
    <row r="2535" spans="1:3" x14ac:dyDescent="0.3">
      <c r="A2535" s="19"/>
      <c r="B2535" s="19"/>
      <c r="C2535" s="19"/>
    </row>
    <row r="2536" spans="1:3" x14ac:dyDescent="0.3">
      <c r="A2536" s="19"/>
      <c r="B2536" s="19"/>
      <c r="C2536" s="19"/>
    </row>
    <row r="2537" spans="1:3" x14ac:dyDescent="0.3">
      <c r="A2537" s="19"/>
      <c r="B2537" s="19"/>
      <c r="C2537" s="19"/>
    </row>
    <row r="2538" spans="1:3" x14ac:dyDescent="0.3">
      <c r="A2538" s="19"/>
      <c r="B2538" s="19"/>
      <c r="C2538" s="19"/>
    </row>
    <row r="2539" spans="1:3" x14ac:dyDescent="0.3">
      <c r="A2539" s="19"/>
      <c r="B2539" s="19"/>
      <c r="C2539" s="19"/>
    </row>
    <row r="2540" spans="1:3" x14ac:dyDescent="0.3">
      <c r="A2540" s="19"/>
      <c r="B2540" s="19"/>
      <c r="C2540" s="19"/>
    </row>
    <row r="2541" spans="1:3" x14ac:dyDescent="0.3">
      <c r="A2541" s="19"/>
      <c r="B2541" s="19"/>
      <c r="C2541" s="19"/>
    </row>
    <row r="2542" spans="1:3" x14ac:dyDescent="0.3">
      <c r="A2542" s="19"/>
      <c r="B2542" s="19"/>
      <c r="C2542" s="19"/>
    </row>
    <row r="2543" spans="1:3" x14ac:dyDescent="0.3">
      <c r="A2543" s="19"/>
      <c r="B2543" s="19"/>
      <c r="C2543" s="19"/>
    </row>
    <row r="2544" spans="1:3" x14ac:dyDescent="0.3">
      <c r="A2544" s="19"/>
      <c r="B2544" s="19"/>
      <c r="C2544" s="19"/>
    </row>
    <row r="2545" spans="1:3" x14ac:dyDescent="0.3">
      <c r="A2545" s="19"/>
      <c r="B2545" s="19"/>
      <c r="C2545" s="19"/>
    </row>
    <row r="2546" spans="1:3" x14ac:dyDescent="0.3">
      <c r="A2546" s="19"/>
      <c r="B2546" s="19"/>
      <c r="C2546" s="19"/>
    </row>
    <row r="2547" spans="1:3" x14ac:dyDescent="0.3">
      <c r="A2547" s="19"/>
      <c r="B2547" s="19"/>
      <c r="C2547" s="19"/>
    </row>
    <row r="2548" spans="1:3" x14ac:dyDescent="0.3">
      <c r="A2548" s="19"/>
      <c r="B2548" s="19"/>
      <c r="C2548" s="19"/>
    </row>
    <row r="2549" spans="1:3" x14ac:dyDescent="0.3">
      <c r="A2549" s="19"/>
      <c r="B2549" s="19"/>
      <c r="C2549" s="19"/>
    </row>
    <row r="2550" spans="1:3" x14ac:dyDescent="0.3">
      <c r="A2550" s="19"/>
      <c r="B2550" s="19"/>
      <c r="C2550" s="19"/>
    </row>
    <row r="2551" spans="1:3" x14ac:dyDescent="0.3">
      <c r="A2551" s="19"/>
      <c r="B2551" s="19"/>
      <c r="C2551" s="19"/>
    </row>
    <row r="2552" spans="1:3" x14ac:dyDescent="0.3">
      <c r="A2552" s="19"/>
      <c r="B2552" s="19"/>
      <c r="C2552" s="19"/>
    </row>
    <row r="2553" spans="1:3" x14ac:dyDescent="0.3">
      <c r="A2553" s="19"/>
      <c r="B2553" s="19"/>
      <c r="C2553" s="19"/>
    </row>
    <row r="2554" spans="1:3" x14ac:dyDescent="0.3">
      <c r="A2554" s="19"/>
      <c r="B2554" s="19"/>
      <c r="C2554" s="19"/>
    </row>
    <row r="2555" spans="1:3" x14ac:dyDescent="0.3">
      <c r="A2555" s="19"/>
      <c r="B2555" s="19"/>
      <c r="C2555" s="19"/>
    </row>
    <row r="2556" spans="1:3" x14ac:dyDescent="0.3">
      <c r="A2556" s="19"/>
      <c r="B2556" s="19"/>
      <c r="C2556" s="19"/>
    </row>
    <row r="2557" spans="1:3" x14ac:dyDescent="0.3">
      <c r="A2557" s="19"/>
      <c r="B2557" s="19"/>
      <c r="C2557" s="19"/>
    </row>
    <row r="2558" spans="1:3" x14ac:dyDescent="0.3">
      <c r="A2558" s="19"/>
      <c r="B2558" s="19"/>
      <c r="C2558" s="19"/>
    </row>
    <row r="2559" spans="1:3" x14ac:dyDescent="0.3">
      <c r="A2559" s="19"/>
      <c r="B2559" s="19"/>
      <c r="C2559" s="19"/>
    </row>
    <row r="2560" spans="1:3" x14ac:dyDescent="0.3">
      <c r="A2560" s="19"/>
      <c r="B2560" s="19"/>
      <c r="C2560" s="19"/>
    </row>
    <row r="2561" spans="1:3" x14ac:dyDescent="0.3">
      <c r="A2561" s="19"/>
      <c r="B2561" s="19"/>
      <c r="C2561" s="19"/>
    </row>
    <row r="2562" spans="1:3" x14ac:dyDescent="0.3">
      <c r="A2562" s="19"/>
      <c r="B2562" s="19"/>
      <c r="C2562" s="19"/>
    </row>
    <row r="2563" spans="1:3" x14ac:dyDescent="0.3">
      <c r="A2563" s="19"/>
      <c r="B2563" s="19"/>
      <c r="C2563" s="19"/>
    </row>
    <row r="2564" spans="1:3" x14ac:dyDescent="0.3">
      <c r="A2564" s="19"/>
      <c r="B2564" s="19"/>
      <c r="C2564" s="19"/>
    </row>
    <row r="2565" spans="1:3" x14ac:dyDescent="0.3">
      <c r="A2565" s="19"/>
      <c r="B2565" s="19"/>
      <c r="C2565" s="19"/>
    </row>
    <row r="2566" spans="1:3" x14ac:dyDescent="0.3">
      <c r="A2566" s="19"/>
      <c r="B2566" s="19"/>
      <c r="C2566" s="19"/>
    </row>
    <row r="2567" spans="1:3" x14ac:dyDescent="0.3">
      <c r="A2567" s="19"/>
      <c r="B2567" s="19"/>
      <c r="C2567" s="19"/>
    </row>
    <row r="2568" spans="1:3" x14ac:dyDescent="0.3">
      <c r="A2568" s="19"/>
      <c r="B2568" s="19"/>
      <c r="C2568" s="19"/>
    </row>
    <row r="2569" spans="1:3" x14ac:dyDescent="0.3">
      <c r="A2569" s="19"/>
      <c r="B2569" s="19"/>
      <c r="C2569" s="19"/>
    </row>
    <row r="2570" spans="1:3" x14ac:dyDescent="0.3">
      <c r="A2570" s="19"/>
      <c r="B2570" s="19"/>
      <c r="C2570" s="19"/>
    </row>
    <row r="2571" spans="1:3" x14ac:dyDescent="0.3">
      <c r="A2571" s="19"/>
      <c r="B2571" s="19"/>
      <c r="C2571" s="19"/>
    </row>
    <row r="2572" spans="1:3" x14ac:dyDescent="0.3">
      <c r="A2572" s="19"/>
      <c r="B2572" s="19"/>
      <c r="C2572" s="19"/>
    </row>
    <row r="2573" spans="1:3" x14ac:dyDescent="0.3">
      <c r="A2573" s="19"/>
      <c r="B2573" s="19"/>
      <c r="C2573" s="19"/>
    </row>
    <row r="2574" spans="1:3" x14ac:dyDescent="0.3">
      <c r="A2574" s="19"/>
      <c r="B2574" s="19"/>
      <c r="C2574" s="19"/>
    </row>
    <row r="2575" spans="1:3" x14ac:dyDescent="0.3">
      <c r="A2575" s="19"/>
      <c r="B2575" s="19"/>
      <c r="C2575" s="19"/>
    </row>
    <row r="2576" spans="1:3" x14ac:dyDescent="0.3">
      <c r="A2576" s="19"/>
      <c r="B2576" s="19"/>
      <c r="C2576" s="19"/>
    </row>
    <row r="2577" spans="1:3" x14ac:dyDescent="0.3">
      <c r="A2577" s="19"/>
      <c r="B2577" s="19"/>
      <c r="C2577" s="19"/>
    </row>
    <row r="2578" spans="1:3" x14ac:dyDescent="0.3">
      <c r="A2578" s="19"/>
      <c r="B2578" s="19"/>
      <c r="C2578" s="19"/>
    </row>
    <row r="2579" spans="1:3" x14ac:dyDescent="0.3">
      <c r="A2579" s="19"/>
      <c r="B2579" s="19"/>
      <c r="C2579" s="19"/>
    </row>
    <row r="2580" spans="1:3" x14ac:dyDescent="0.3">
      <c r="A2580" s="19"/>
      <c r="B2580" s="19"/>
      <c r="C2580" s="19"/>
    </row>
    <row r="2581" spans="1:3" x14ac:dyDescent="0.3">
      <c r="A2581" s="19"/>
      <c r="B2581" s="19"/>
      <c r="C2581" s="19"/>
    </row>
    <row r="2582" spans="1:3" x14ac:dyDescent="0.3">
      <c r="A2582" s="19"/>
      <c r="B2582" s="19"/>
      <c r="C2582" s="19"/>
    </row>
    <row r="2583" spans="1:3" x14ac:dyDescent="0.3">
      <c r="A2583" s="19"/>
      <c r="B2583" s="19"/>
      <c r="C2583" s="19"/>
    </row>
    <row r="2584" spans="1:3" x14ac:dyDescent="0.3">
      <c r="A2584" s="19"/>
      <c r="B2584" s="19"/>
      <c r="C2584" s="19"/>
    </row>
    <row r="2585" spans="1:3" x14ac:dyDescent="0.3">
      <c r="A2585" s="19"/>
      <c r="B2585" s="19"/>
      <c r="C2585" s="19"/>
    </row>
    <row r="2586" spans="1:3" x14ac:dyDescent="0.3">
      <c r="A2586" s="19"/>
      <c r="B2586" s="19"/>
      <c r="C2586" s="19"/>
    </row>
    <row r="2587" spans="1:3" x14ac:dyDescent="0.3">
      <c r="A2587" s="19"/>
      <c r="B2587" s="19"/>
      <c r="C2587" s="19"/>
    </row>
    <row r="2588" spans="1:3" x14ac:dyDescent="0.3">
      <c r="A2588" s="19"/>
      <c r="B2588" s="19"/>
      <c r="C2588" s="19"/>
    </row>
    <row r="2589" spans="1:3" x14ac:dyDescent="0.3">
      <c r="A2589" s="19"/>
      <c r="B2589" s="19"/>
      <c r="C2589" s="19"/>
    </row>
    <row r="2590" spans="1:3" x14ac:dyDescent="0.3">
      <c r="A2590" s="19"/>
      <c r="B2590" s="19"/>
      <c r="C2590" s="19"/>
    </row>
    <row r="2591" spans="1:3" x14ac:dyDescent="0.3">
      <c r="A2591" s="19"/>
      <c r="B2591" s="19"/>
      <c r="C2591" s="19"/>
    </row>
    <row r="2592" spans="1:3" x14ac:dyDescent="0.3">
      <c r="A2592" s="19"/>
      <c r="B2592" s="19"/>
      <c r="C2592" s="19"/>
    </row>
    <row r="2593" spans="1:3" x14ac:dyDescent="0.3">
      <c r="A2593" s="19"/>
      <c r="B2593" s="19"/>
      <c r="C2593" s="19"/>
    </row>
    <row r="2594" spans="1:3" x14ac:dyDescent="0.3">
      <c r="A2594" s="19"/>
      <c r="B2594" s="19"/>
      <c r="C2594" s="19"/>
    </row>
    <row r="2595" spans="1:3" x14ac:dyDescent="0.3">
      <c r="A2595" s="19"/>
      <c r="B2595" s="19"/>
      <c r="C2595" s="19"/>
    </row>
    <row r="2596" spans="1:3" x14ac:dyDescent="0.3">
      <c r="A2596" s="19"/>
      <c r="B2596" s="19"/>
      <c r="C2596" s="19"/>
    </row>
    <row r="2597" spans="1:3" x14ac:dyDescent="0.3">
      <c r="A2597" s="19"/>
      <c r="B2597" s="19"/>
      <c r="C2597" s="19"/>
    </row>
    <row r="2598" spans="1:3" x14ac:dyDescent="0.3">
      <c r="A2598" s="19"/>
      <c r="B2598" s="19"/>
      <c r="C2598" s="19"/>
    </row>
    <row r="2599" spans="1:3" x14ac:dyDescent="0.3">
      <c r="A2599" s="19"/>
      <c r="B2599" s="19"/>
      <c r="C2599" s="19"/>
    </row>
    <row r="2600" spans="1:3" x14ac:dyDescent="0.3">
      <c r="A2600" s="19"/>
      <c r="B2600" s="19"/>
      <c r="C2600" s="19"/>
    </row>
    <row r="2601" spans="1:3" x14ac:dyDescent="0.3">
      <c r="A2601" s="19"/>
      <c r="B2601" s="19"/>
      <c r="C2601" s="19"/>
    </row>
    <row r="2602" spans="1:3" x14ac:dyDescent="0.3">
      <c r="A2602" s="19"/>
      <c r="B2602" s="19"/>
      <c r="C2602" s="19"/>
    </row>
    <row r="2603" spans="1:3" x14ac:dyDescent="0.3">
      <c r="A2603" s="19"/>
      <c r="B2603" s="19"/>
      <c r="C2603" s="19"/>
    </row>
    <row r="2604" spans="1:3" x14ac:dyDescent="0.3">
      <c r="A2604" s="19"/>
      <c r="B2604" s="19"/>
      <c r="C2604" s="19"/>
    </row>
    <row r="2605" spans="1:3" x14ac:dyDescent="0.3">
      <c r="A2605" s="19"/>
      <c r="B2605" s="19"/>
      <c r="C2605" s="19"/>
    </row>
    <row r="2606" spans="1:3" x14ac:dyDescent="0.3">
      <c r="A2606" s="19"/>
      <c r="B2606" s="19"/>
      <c r="C2606" s="19"/>
    </row>
    <row r="2607" spans="1:3" x14ac:dyDescent="0.3">
      <c r="A2607" s="19"/>
      <c r="B2607" s="19"/>
      <c r="C2607" s="19"/>
    </row>
    <row r="2608" spans="1:3" x14ac:dyDescent="0.3">
      <c r="A2608" s="19"/>
      <c r="B2608" s="19"/>
      <c r="C2608" s="19"/>
    </row>
    <row r="2609" spans="1:3" x14ac:dyDescent="0.3">
      <c r="A2609" s="19"/>
      <c r="B2609" s="19"/>
      <c r="C2609" s="19"/>
    </row>
    <row r="2610" spans="1:3" x14ac:dyDescent="0.3">
      <c r="A2610" s="19"/>
      <c r="B2610" s="19"/>
      <c r="C2610" s="19"/>
    </row>
    <row r="2611" spans="1:3" x14ac:dyDescent="0.3">
      <c r="A2611" s="19"/>
      <c r="B2611" s="19"/>
      <c r="C2611" s="19"/>
    </row>
    <row r="2612" spans="1:3" x14ac:dyDescent="0.3">
      <c r="A2612" s="19"/>
      <c r="B2612" s="19"/>
      <c r="C2612" s="19"/>
    </row>
    <row r="2613" spans="1:3" x14ac:dyDescent="0.3">
      <c r="A2613" s="19"/>
      <c r="B2613" s="19"/>
      <c r="C2613" s="19"/>
    </row>
    <row r="2614" spans="1:3" x14ac:dyDescent="0.3">
      <c r="A2614" s="19"/>
      <c r="B2614" s="19"/>
      <c r="C2614" s="19"/>
    </row>
    <row r="2615" spans="1:3" x14ac:dyDescent="0.3">
      <c r="A2615" s="19"/>
      <c r="B2615" s="19"/>
      <c r="C2615" s="19"/>
    </row>
    <row r="2616" spans="1:3" x14ac:dyDescent="0.3">
      <c r="A2616" s="19"/>
      <c r="B2616" s="19"/>
      <c r="C2616" s="19"/>
    </row>
    <row r="2617" spans="1:3" x14ac:dyDescent="0.3">
      <c r="A2617" s="19"/>
      <c r="B2617" s="19"/>
      <c r="C2617" s="19"/>
    </row>
    <row r="2618" spans="1:3" x14ac:dyDescent="0.3">
      <c r="A2618" s="19"/>
      <c r="B2618" s="19"/>
      <c r="C2618" s="19"/>
    </row>
    <row r="2619" spans="1:3" x14ac:dyDescent="0.3">
      <c r="A2619" s="19"/>
      <c r="B2619" s="19"/>
      <c r="C2619" s="19"/>
    </row>
    <row r="2620" spans="1:3" x14ac:dyDescent="0.3">
      <c r="A2620" s="19"/>
      <c r="B2620" s="19"/>
      <c r="C2620" s="19"/>
    </row>
    <row r="2621" spans="1:3" x14ac:dyDescent="0.3">
      <c r="A2621" s="19"/>
      <c r="B2621" s="19"/>
      <c r="C2621" s="19"/>
    </row>
    <row r="2622" spans="1:3" x14ac:dyDescent="0.3">
      <c r="A2622" s="19"/>
      <c r="B2622" s="19"/>
      <c r="C2622" s="19"/>
    </row>
    <row r="2623" spans="1:3" x14ac:dyDescent="0.3">
      <c r="A2623" s="19"/>
      <c r="B2623" s="19"/>
      <c r="C2623" s="19"/>
    </row>
    <row r="2624" spans="1:3" x14ac:dyDescent="0.3">
      <c r="A2624" s="19"/>
      <c r="B2624" s="19"/>
      <c r="C2624" s="19"/>
    </row>
    <row r="2625" spans="1:3" x14ac:dyDescent="0.3">
      <c r="A2625" s="19"/>
      <c r="B2625" s="19"/>
      <c r="C2625" s="19"/>
    </row>
    <row r="2626" spans="1:3" x14ac:dyDescent="0.3">
      <c r="A2626" s="19"/>
      <c r="B2626" s="19"/>
      <c r="C2626" s="19"/>
    </row>
    <row r="2627" spans="1:3" x14ac:dyDescent="0.3">
      <c r="A2627" s="19"/>
      <c r="B2627" s="19"/>
      <c r="C2627" s="19"/>
    </row>
    <row r="2628" spans="1:3" x14ac:dyDescent="0.3">
      <c r="A2628" s="19"/>
      <c r="B2628" s="19"/>
      <c r="C2628" s="19"/>
    </row>
    <row r="2629" spans="1:3" x14ac:dyDescent="0.3">
      <c r="A2629" s="19"/>
      <c r="B2629" s="19"/>
      <c r="C2629" s="19"/>
    </row>
    <row r="2630" spans="1:3" x14ac:dyDescent="0.3">
      <c r="A2630" s="19"/>
      <c r="B2630" s="19"/>
      <c r="C2630" s="19"/>
    </row>
    <row r="2631" spans="1:3" x14ac:dyDescent="0.3">
      <c r="A2631" s="19"/>
      <c r="B2631" s="19"/>
      <c r="C2631" s="19"/>
    </row>
    <row r="2632" spans="1:3" x14ac:dyDescent="0.3">
      <c r="A2632" s="19"/>
      <c r="B2632" s="19"/>
      <c r="C2632" s="19"/>
    </row>
    <row r="2633" spans="1:3" x14ac:dyDescent="0.3">
      <c r="A2633" s="19"/>
      <c r="B2633" s="19"/>
      <c r="C2633" s="19"/>
    </row>
    <row r="2634" spans="1:3" x14ac:dyDescent="0.3">
      <c r="A2634" s="19"/>
      <c r="B2634" s="19"/>
      <c r="C2634" s="19"/>
    </row>
    <row r="2635" spans="1:3" x14ac:dyDescent="0.3">
      <c r="A2635" s="19"/>
      <c r="B2635" s="19"/>
      <c r="C2635" s="19"/>
    </row>
    <row r="2636" spans="1:3" x14ac:dyDescent="0.3">
      <c r="A2636" s="19"/>
      <c r="B2636" s="19"/>
      <c r="C2636" s="19"/>
    </row>
    <row r="2637" spans="1:3" x14ac:dyDescent="0.3">
      <c r="A2637" s="19"/>
      <c r="B2637" s="19"/>
      <c r="C2637" s="19"/>
    </row>
    <row r="2638" spans="1:3" x14ac:dyDescent="0.3">
      <c r="A2638" s="19"/>
      <c r="B2638" s="19"/>
      <c r="C2638" s="19"/>
    </row>
    <row r="2639" spans="1:3" x14ac:dyDescent="0.3">
      <c r="A2639" s="19"/>
      <c r="B2639" s="19"/>
      <c r="C2639" s="19"/>
    </row>
    <row r="2640" spans="1:3" x14ac:dyDescent="0.3">
      <c r="A2640" s="19"/>
      <c r="B2640" s="19"/>
      <c r="C2640" s="19"/>
    </row>
    <row r="2641" spans="1:3" x14ac:dyDescent="0.3">
      <c r="A2641" s="19"/>
      <c r="B2641" s="19"/>
      <c r="C2641" s="19"/>
    </row>
    <row r="2642" spans="1:3" x14ac:dyDescent="0.3">
      <c r="A2642" s="19"/>
      <c r="B2642" s="19"/>
      <c r="C2642" s="19"/>
    </row>
    <row r="2643" spans="1:3" x14ac:dyDescent="0.3">
      <c r="A2643" s="19"/>
      <c r="B2643" s="19"/>
      <c r="C2643" s="19"/>
    </row>
    <row r="2644" spans="1:3" x14ac:dyDescent="0.3">
      <c r="A2644" s="19"/>
      <c r="B2644" s="19"/>
      <c r="C2644" s="19"/>
    </row>
    <row r="2645" spans="1:3" x14ac:dyDescent="0.3">
      <c r="A2645" s="19"/>
      <c r="B2645" s="19"/>
      <c r="C2645" s="19"/>
    </row>
    <row r="2646" spans="1:3" x14ac:dyDescent="0.3">
      <c r="A2646" s="19"/>
      <c r="B2646" s="19"/>
      <c r="C2646" s="19"/>
    </row>
    <row r="2647" spans="1:3" x14ac:dyDescent="0.3">
      <c r="A2647" s="19"/>
      <c r="B2647" s="19"/>
      <c r="C2647" s="19"/>
    </row>
    <row r="2648" spans="1:3" x14ac:dyDescent="0.3">
      <c r="A2648" s="19"/>
      <c r="B2648" s="19"/>
      <c r="C2648" s="19"/>
    </row>
    <row r="2649" spans="1:3" x14ac:dyDescent="0.3">
      <c r="A2649" s="19"/>
      <c r="B2649" s="19"/>
      <c r="C2649" s="19"/>
    </row>
    <row r="2650" spans="1:3" x14ac:dyDescent="0.3">
      <c r="A2650" s="19"/>
      <c r="B2650" s="19"/>
      <c r="C2650" s="19"/>
    </row>
    <row r="2651" spans="1:3" x14ac:dyDescent="0.3">
      <c r="A2651" s="19"/>
      <c r="B2651" s="19"/>
      <c r="C2651" s="19"/>
    </row>
    <row r="2652" spans="1:3" x14ac:dyDescent="0.3">
      <c r="A2652" s="19"/>
      <c r="B2652" s="19"/>
      <c r="C2652" s="19"/>
    </row>
    <row r="2653" spans="1:3" x14ac:dyDescent="0.3">
      <c r="A2653" s="19"/>
      <c r="B2653" s="19"/>
      <c r="C2653" s="19"/>
    </row>
    <row r="2654" spans="1:3" x14ac:dyDescent="0.3">
      <c r="A2654" s="19"/>
      <c r="B2654" s="19"/>
      <c r="C2654" s="19"/>
    </row>
    <row r="2655" spans="1:3" x14ac:dyDescent="0.3">
      <c r="A2655" s="19"/>
      <c r="B2655" s="19"/>
      <c r="C2655" s="19"/>
    </row>
    <row r="2656" spans="1:3" x14ac:dyDescent="0.3">
      <c r="A2656" s="19"/>
      <c r="B2656" s="19"/>
      <c r="C2656" s="19"/>
    </row>
    <row r="2657" spans="1:3" x14ac:dyDescent="0.3">
      <c r="A2657" s="19"/>
      <c r="B2657" s="19"/>
      <c r="C2657" s="19"/>
    </row>
    <row r="2658" spans="1:3" x14ac:dyDescent="0.3">
      <c r="A2658" s="19"/>
      <c r="B2658" s="19"/>
      <c r="C2658" s="19"/>
    </row>
    <row r="2659" spans="1:3" x14ac:dyDescent="0.3">
      <c r="A2659" s="19"/>
      <c r="B2659" s="19"/>
      <c r="C2659" s="19"/>
    </row>
    <row r="2660" spans="1:3" x14ac:dyDescent="0.3">
      <c r="A2660" s="19"/>
      <c r="B2660" s="19"/>
      <c r="C2660" s="19"/>
    </row>
    <row r="2661" spans="1:3" x14ac:dyDescent="0.3">
      <c r="A2661" s="19"/>
      <c r="B2661" s="19"/>
      <c r="C2661" s="19"/>
    </row>
    <row r="2662" spans="1:3" x14ac:dyDescent="0.3">
      <c r="A2662" s="19"/>
      <c r="B2662" s="19"/>
      <c r="C2662" s="19"/>
    </row>
    <row r="2663" spans="1:3" x14ac:dyDescent="0.3">
      <c r="A2663" s="19"/>
      <c r="B2663" s="19"/>
      <c r="C2663" s="19"/>
    </row>
    <row r="2664" spans="1:3" x14ac:dyDescent="0.3">
      <c r="A2664" s="19"/>
      <c r="B2664" s="19"/>
      <c r="C2664" s="19"/>
    </row>
    <row r="2665" spans="1:3" x14ac:dyDescent="0.3">
      <c r="A2665" s="19"/>
      <c r="B2665" s="19"/>
      <c r="C2665" s="19"/>
    </row>
    <row r="2666" spans="1:3" x14ac:dyDescent="0.3">
      <c r="A2666" s="19"/>
      <c r="B2666" s="19"/>
      <c r="C2666" s="19"/>
    </row>
    <row r="2667" spans="1:3" x14ac:dyDescent="0.3">
      <c r="A2667" s="19"/>
      <c r="B2667" s="19"/>
      <c r="C2667" s="19"/>
    </row>
    <row r="2668" spans="1:3" x14ac:dyDescent="0.3">
      <c r="A2668" s="19"/>
      <c r="B2668" s="19"/>
      <c r="C2668" s="19"/>
    </row>
    <row r="2669" spans="1:3" x14ac:dyDescent="0.3">
      <c r="A2669" s="19"/>
      <c r="B2669" s="19"/>
      <c r="C2669" s="19"/>
    </row>
    <row r="2670" spans="1:3" x14ac:dyDescent="0.3">
      <c r="A2670" s="19"/>
      <c r="B2670" s="19"/>
      <c r="C2670" s="19"/>
    </row>
    <row r="2671" spans="1:3" x14ac:dyDescent="0.3">
      <c r="A2671" s="19"/>
      <c r="B2671" s="19"/>
      <c r="C2671" s="19"/>
    </row>
    <row r="2672" spans="1:3" x14ac:dyDescent="0.3">
      <c r="A2672" s="19"/>
      <c r="B2672" s="19"/>
      <c r="C2672" s="19"/>
    </row>
    <row r="2673" spans="1:3" x14ac:dyDescent="0.3">
      <c r="A2673" s="19"/>
      <c r="B2673" s="19"/>
      <c r="C2673" s="19"/>
    </row>
    <row r="2674" spans="1:3" x14ac:dyDescent="0.3">
      <c r="A2674" s="19"/>
      <c r="B2674" s="19"/>
      <c r="C2674" s="19"/>
    </row>
    <row r="2675" spans="1:3" x14ac:dyDescent="0.3">
      <c r="A2675" s="19"/>
      <c r="B2675" s="19"/>
      <c r="C2675" s="19"/>
    </row>
    <row r="2676" spans="1:3" x14ac:dyDescent="0.3">
      <c r="A2676" s="19"/>
      <c r="B2676" s="19"/>
      <c r="C2676" s="19"/>
    </row>
    <row r="2677" spans="1:3" x14ac:dyDescent="0.3">
      <c r="A2677" s="19"/>
      <c r="B2677" s="19"/>
      <c r="C2677" s="19"/>
    </row>
    <row r="2678" spans="1:3" x14ac:dyDescent="0.3">
      <c r="A2678" s="19"/>
      <c r="B2678" s="19"/>
      <c r="C2678" s="19"/>
    </row>
    <row r="2679" spans="1:3" x14ac:dyDescent="0.3">
      <c r="A2679" s="19"/>
      <c r="B2679" s="19"/>
      <c r="C2679" s="19"/>
    </row>
    <row r="2680" spans="1:3" x14ac:dyDescent="0.3">
      <c r="A2680" s="19"/>
      <c r="B2680" s="19"/>
      <c r="C2680" s="19"/>
    </row>
    <row r="2681" spans="1:3" x14ac:dyDescent="0.3">
      <c r="A2681" s="19"/>
      <c r="B2681" s="19"/>
      <c r="C2681" s="19"/>
    </row>
    <row r="2682" spans="1:3" x14ac:dyDescent="0.3">
      <c r="A2682" s="19"/>
      <c r="B2682" s="19"/>
      <c r="C2682" s="19"/>
    </row>
    <row r="2683" spans="1:3" x14ac:dyDescent="0.3">
      <c r="A2683" s="19"/>
      <c r="B2683" s="19"/>
      <c r="C2683" s="19"/>
    </row>
    <row r="2684" spans="1:3" x14ac:dyDescent="0.3">
      <c r="A2684" s="19"/>
      <c r="B2684" s="19"/>
      <c r="C2684" s="19"/>
    </row>
    <row r="2685" spans="1:3" x14ac:dyDescent="0.3">
      <c r="A2685" s="19"/>
      <c r="B2685" s="19"/>
      <c r="C2685" s="19"/>
    </row>
    <row r="2686" spans="1:3" x14ac:dyDescent="0.3">
      <c r="A2686" s="19"/>
      <c r="B2686" s="19"/>
      <c r="C2686" s="19"/>
    </row>
    <row r="2687" spans="1:3" x14ac:dyDescent="0.3">
      <c r="A2687" s="19"/>
      <c r="B2687" s="19"/>
      <c r="C2687" s="19"/>
    </row>
    <row r="2688" spans="1:3" x14ac:dyDescent="0.3">
      <c r="A2688" s="19"/>
      <c r="B2688" s="19"/>
      <c r="C2688" s="19"/>
    </row>
    <row r="2689" spans="1:3" x14ac:dyDescent="0.3">
      <c r="A2689" s="19"/>
      <c r="B2689" s="19"/>
      <c r="C2689" s="19"/>
    </row>
    <row r="2690" spans="1:3" x14ac:dyDescent="0.3">
      <c r="A2690" s="19"/>
      <c r="B2690" s="19"/>
      <c r="C2690" s="19"/>
    </row>
    <row r="2691" spans="1:3" x14ac:dyDescent="0.3">
      <c r="A2691" s="19"/>
      <c r="B2691" s="19"/>
      <c r="C2691" s="19"/>
    </row>
    <row r="2692" spans="1:3" x14ac:dyDescent="0.3">
      <c r="A2692" s="19"/>
      <c r="B2692" s="19"/>
      <c r="C2692" s="19"/>
    </row>
    <row r="2693" spans="1:3" x14ac:dyDescent="0.3">
      <c r="A2693" s="19"/>
      <c r="B2693" s="19"/>
      <c r="C2693" s="19"/>
    </row>
    <row r="2694" spans="1:3" x14ac:dyDescent="0.3">
      <c r="A2694" s="19"/>
      <c r="B2694" s="19"/>
      <c r="C2694" s="19"/>
    </row>
    <row r="2695" spans="1:3" x14ac:dyDescent="0.3">
      <c r="A2695" s="19"/>
      <c r="B2695" s="19"/>
      <c r="C2695" s="19"/>
    </row>
    <row r="2696" spans="1:3" x14ac:dyDescent="0.3">
      <c r="A2696" s="19"/>
      <c r="B2696" s="19"/>
      <c r="C2696" s="19"/>
    </row>
    <row r="2697" spans="1:3" x14ac:dyDescent="0.3">
      <c r="A2697" s="19"/>
      <c r="B2697" s="19"/>
      <c r="C2697" s="19"/>
    </row>
    <row r="2698" spans="1:3" x14ac:dyDescent="0.3">
      <c r="A2698" s="19"/>
      <c r="B2698" s="19"/>
      <c r="C2698" s="19"/>
    </row>
    <row r="2699" spans="1:3" x14ac:dyDescent="0.3">
      <c r="A2699" s="19"/>
      <c r="B2699" s="19"/>
      <c r="C2699" s="19"/>
    </row>
    <row r="2700" spans="1:3" x14ac:dyDescent="0.3">
      <c r="A2700" s="19"/>
      <c r="B2700" s="19"/>
      <c r="C2700" s="19"/>
    </row>
    <row r="2701" spans="1:3" x14ac:dyDescent="0.3">
      <c r="A2701" s="19"/>
      <c r="B2701" s="19"/>
      <c r="C2701" s="19"/>
    </row>
    <row r="2702" spans="1:3" x14ac:dyDescent="0.3">
      <c r="A2702" s="19"/>
      <c r="B2702" s="19"/>
      <c r="C2702" s="19"/>
    </row>
    <row r="2703" spans="1:3" x14ac:dyDescent="0.3">
      <c r="A2703" s="19"/>
      <c r="B2703" s="19"/>
      <c r="C2703" s="19"/>
    </row>
    <row r="2704" spans="1:3" x14ac:dyDescent="0.3">
      <c r="A2704" s="19"/>
      <c r="B2704" s="19"/>
      <c r="C2704" s="19"/>
    </row>
    <row r="2705" spans="1:3" x14ac:dyDescent="0.3">
      <c r="A2705" s="19"/>
      <c r="B2705" s="19"/>
      <c r="C2705" s="19"/>
    </row>
    <row r="2706" spans="1:3" x14ac:dyDescent="0.3">
      <c r="A2706" s="19"/>
      <c r="B2706" s="19"/>
      <c r="C2706" s="19"/>
    </row>
    <row r="2707" spans="1:3" x14ac:dyDescent="0.3">
      <c r="A2707" s="19"/>
      <c r="B2707" s="19"/>
      <c r="C2707" s="19"/>
    </row>
    <row r="2708" spans="1:3" x14ac:dyDescent="0.3">
      <c r="A2708" s="19"/>
      <c r="B2708" s="19"/>
      <c r="C2708" s="19"/>
    </row>
    <row r="2709" spans="1:3" x14ac:dyDescent="0.3">
      <c r="A2709" s="19"/>
      <c r="B2709" s="19"/>
      <c r="C2709" s="19"/>
    </row>
    <row r="2710" spans="1:3" x14ac:dyDescent="0.3">
      <c r="A2710" s="19"/>
      <c r="B2710" s="19"/>
      <c r="C2710" s="19"/>
    </row>
    <row r="2711" spans="1:3" x14ac:dyDescent="0.3">
      <c r="A2711" s="19"/>
      <c r="B2711" s="19"/>
      <c r="C2711" s="19"/>
    </row>
    <row r="2712" spans="1:3" x14ac:dyDescent="0.3">
      <c r="A2712" s="19"/>
      <c r="B2712" s="19"/>
      <c r="C2712" s="19"/>
    </row>
    <row r="2713" spans="1:3" x14ac:dyDescent="0.3">
      <c r="A2713" s="19"/>
      <c r="B2713" s="19"/>
      <c r="C2713" s="19"/>
    </row>
    <row r="2714" spans="1:3" x14ac:dyDescent="0.3">
      <c r="A2714" s="19"/>
      <c r="B2714" s="19"/>
      <c r="C2714" s="19"/>
    </row>
    <row r="2715" spans="1:3" x14ac:dyDescent="0.3">
      <c r="A2715" s="19"/>
      <c r="B2715" s="19"/>
      <c r="C2715" s="19"/>
    </row>
    <row r="2716" spans="1:3" x14ac:dyDescent="0.3">
      <c r="A2716" s="19"/>
      <c r="B2716" s="19"/>
      <c r="C2716" s="19"/>
    </row>
    <row r="2717" spans="1:3" x14ac:dyDescent="0.3">
      <c r="A2717" s="19"/>
      <c r="B2717" s="19"/>
      <c r="C2717" s="19"/>
    </row>
    <row r="2718" spans="1:3" x14ac:dyDescent="0.3">
      <c r="A2718" s="19"/>
      <c r="B2718" s="19"/>
      <c r="C2718" s="19"/>
    </row>
    <row r="2719" spans="1:3" x14ac:dyDescent="0.3">
      <c r="A2719" s="19"/>
      <c r="B2719" s="19"/>
      <c r="C2719" s="19"/>
    </row>
    <row r="2720" spans="1:3" x14ac:dyDescent="0.3">
      <c r="A2720" s="19"/>
      <c r="B2720" s="19"/>
      <c r="C2720" s="19"/>
    </row>
    <row r="2721" spans="1:3" x14ac:dyDescent="0.3">
      <c r="A2721" s="19"/>
      <c r="B2721" s="19"/>
      <c r="C2721" s="19"/>
    </row>
    <row r="2722" spans="1:3" x14ac:dyDescent="0.3">
      <c r="A2722" s="19"/>
      <c r="B2722" s="19"/>
      <c r="C2722" s="19"/>
    </row>
    <row r="2723" spans="1:3" x14ac:dyDescent="0.3">
      <c r="A2723" s="19"/>
      <c r="B2723" s="19"/>
      <c r="C2723" s="19"/>
    </row>
    <row r="2724" spans="1:3" x14ac:dyDescent="0.3">
      <c r="A2724" s="19"/>
      <c r="B2724" s="19"/>
      <c r="C2724" s="19"/>
    </row>
    <row r="2725" spans="1:3" x14ac:dyDescent="0.3">
      <c r="A2725" s="19"/>
      <c r="B2725" s="19"/>
      <c r="C2725" s="19"/>
    </row>
    <row r="2726" spans="1:3" x14ac:dyDescent="0.3">
      <c r="A2726" s="19"/>
      <c r="B2726" s="19"/>
      <c r="C2726" s="19"/>
    </row>
    <row r="2727" spans="1:3" x14ac:dyDescent="0.3">
      <c r="A2727" s="19"/>
      <c r="B2727" s="19"/>
      <c r="C2727" s="19"/>
    </row>
    <row r="2728" spans="1:3" x14ac:dyDescent="0.3">
      <c r="A2728" s="19"/>
      <c r="B2728" s="19"/>
      <c r="C2728" s="19"/>
    </row>
    <row r="2729" spans="1:3" x14ac:dyDescent="0.3">
      <c r="A2729" s="19"/>
      <c r="B2729" s="19"/>
      <c r="C2729" s="19"/>
    </row>
    <row r="2730" spans="1:3" x14ac:dyDescent="0.3">
      <c r="A2730" s="19"/>
      <c r="B2730" s="19"/>
      <c r="C2730" s="19"/>
    </row>
    <row r="2731" spans="1:3" x14ac:dyDescent="0.3">
      <c r="A2731" s="19"/>
      <c r="B2731" s="19"/>
      <c r="C2731" s="19"/>
    </row>
    <row r="2732" spans="1:3" x14ac:dyDescent="0.3">
      <c r="A2732" s="19"/>
      <c r="B2732" s="19"/>
      <c r="C2732" s="19"/>
    </row>
    <row r="2733" spans="1:3" x14ac:dyDescent="0.3">
      <c r="A2733" s="19"/>
      <c r="B2733" s="19"/>
      <c r="C2733" s="19"/>
    </row>
    <row r="2734" spans="1:3" x14ac:dyDescent="0.3">
      <c r="A2734" s="19"/>
      <c r="B2734" s="19"/>
      <c r="C2734" s="19"/>
    </row>
    <row r="2735" spans="1:3" x14ac:dyDescent="0.3">
      <c r="A2735" s="19"/>
      <c r="B2735" s="19"/>
      <c r="C2735" s="19"/>
    </row>
    <row r="2736" spans="1:3" x14ac:dyDescent="0.3">
      <c r="A2736" s="19"/>
      <c r="B2736" s="19"/>
      <c r="C2736" s="19"/>
    </row>
    <row r="2737" spans="1:3" x14ac:dyDescent="0.3">
      <c r="A2737" s="19"/>
      <c r="B2737" s="19"/>
      <c r="C2737" s="19"/>
    </row>
    <row r="2738" spans="1:3" x14ac:dyDescent="0.3">
      <c r="A2738" s="19"/>
      <c r="B2738" s="19"/>
      <c r="C2738" s="19"/>
    </row>
    <row r="2739" spans="1:3" x14ac:dyDescent="0.3">
      <c r="A2739" s="19"/>
      <c r="B2739" s="19"/>
      <c r="C2739" s="19"/>
    </row>
    <row r="2740" spans="1:3" x14ac:dyDescent="0.3">
      <c r="A2740" s="19"/>
      <c r="B2740" s="19"/>
      <c r="C2740" s="19"/>
    </row>
    <row r="2741" spans="1:3" x14ac:dyDescent="0.3">
      <c r="A2741" s="19"/>
      <c r="B2741" s="19"/>
      <c r="C2741" s="19"/>
    </row>
    <row r="2742" spans="1:3" x14ac:dyDescent="0.3">
      <c r="A2742" s="19"/>
      <c r="B2742" s="19"/>
      <c r="C2742" s="19"/>
    </row>
    <row r="2743" spans="1:3" x14ac:dyDescent="0.3">
      <c r="A2743" s="19"/>
      <c r="B2743" s="19"/>
      <c r="C2743" s="19"/>
    </row>
    <row r="2744" spans="1:3" x14ac:dyDescent="0.3">
      <c r="A2744" s="19"/>
      <c r="B2744" s="19"/>
      <c r="C2744" s="19"/>
    </row>
    <row r="2745" spans="1:3" x14ac:dyDescent="0.3">
      <c r="A2745" s="19"/>
      <c r="B2745" s="19"/>
      <c r="C2745" s="19"/>
    </row>
    <row r="2746" spans="1:3" x14ac:dyDescent="0.3">
      <c r="A2746" s="19"/>
      <c r="B2746" s="19"/>
      <c r="C2746" s="19"/>
    </row>
    <row r="2747" spans="1:3" x14ac:dyDescent="0.3">
      <c r="A2747" s="19"/>
      <c r="B2747" s="19"/>
      <c r="C2747" s="19"/>
    </row>
    <row r="2748" spans="1:3" x14ac:dyDescent="0.3">
      <c r="A2748" s="19"/>
      <c r="B2748" s="19"/>
      <c r="C2748" s="19"/>
    </row>
    <row r="2749" spans="1:3" x14ac:dyDescent="0.3">
      <c r="A2749" s="19"/>
      <c r="B2749" s="19"/>
      <c r="C2749" s="19"/>
    </row>
    <row r="2750" spans="1:3" x14ac:dyDescent="0.3">
      <c r="A2750" s="19"/>
      <c r="B2750" s="19"/>
      <c r="C2750" s="19"/>
    </row>
    <row r="2751" spans="1:3" x14ac:dyDescent="0.3">
      <c r="A2751" s="19"/>
      <c r="B2751" s="19"/>
      <c r="C2751" s="19"/>
    </row>
    <row r="2752" spans="1:3" x14ac:dyDescent="0.3">
      <c r="A2752" s="19"/>
      <c r="B2752" s="19"/>
      <c r="C2752" s="19"/>
    </row>
    <row r="2753" spans="1:3" x14ac:dyDescent="0.3">
      <c r="A2753" s="19"/>
      <c r="B2753" s="19"/>
      <c r="C2753" s="19"/>
    </row>
    <row r="2754" spans="1:3" x14ac:dyDescent="0.3">
      <c r="A2754" s="19"/>
      <c r="B2754" s="19"/>
      <c r="C2754" s="19"/>
    </row>
    <row r="2755" spans="1:3" x14ac:dyDescent="0.3">
      <c r="A2755" s="19"/>
      <c r="B2755" s="19"/>
      <c r="C2755" s="19"/>
    </row>
    <row r="2756" spans="1:3" x14ac:dyDescent="0.3">
      <c r="A2756" s="19"/>
      <c r="B2756" s="19"/>
      <c r="C2756" s="19"/>
    </row>
    <row r="2757" spans="1:3" x14ac:dyDescent="0.3">
      <c r="A2757" s="19"/>
      <c r="B2757" s="19"/>
      <c r="C2757" s="19"/>
    </row>
    <row r="2758" spans="1:3" x14ac:dyDescent="0.3">
      <c r="A2758" s="19"/>
      <c r="B2758" s="19"/>
      <c r="C2758" s="19"/>
    </row>
    <row r="2759" spans="1:3" x14ac:dyDescent="0.3">
      <c r="A2759" s="19"/>
      <c r="B2759" s="19"/>
      <c r="C2759" s="19"/>
    </row>
    <row r="2760" spans="1:3" x14ac:dyDescent="0.3">
      <c r="A2760" s="19"/>
      <c r="B2760" s="19"/>
      <c r="C2760" s="19"/>
    </row>
    <row r="2761" spans="1:3" x14ac:dyDescent="0.3">
      <c r="A2761" s="19"/>
      <c r="B2761" s="19"/>
      <c r="C2761" s="19"/>
    </row>
    <row r="2762" spans="1:3" x14ac:dyDescent="0.3">
      <c r="A2762" s="19"/>
      <c r="B2762" s="19"/>
      <c r="C2762" s="19"/>
    </row>
    <row r="2763" spans="1:3" x14ac:dyDescent="0.3">
      <c r="A2763" s="19"/>
      <c r="B2763" s="19"/>
      <c r="C2763" s="19"/>
    </row>
    <row r="2764" spans="1:3" x14ac:dyDescent="0.3">
      <c r="A2764" s="19"/>
      <c r="B2764" s="19"/>
      <c r="C2764" s="19"/>
    </row>
    <row r="2765" spans="1:3" x14ac:dyDescent="0.3">
      <c r="A2765" s="19"/>
      <c r="B2765" s="19"/>
      <c r="C2765" s="19"/>
    </row>
    <row r="2766" spans="1:3" x14ac:dyDescent="0.3">
      <c r="A2766" s="19"/>
      <c r="B2766" s="19"/>
      <c r="C2766" s="19"/>
    </row>
    <row r="2767" spans="1:3" x14ac:dyDescent="0.3">
      <c r="A2767" s="19"/>
      <c r="B2767" s="19"/>
      <c r="C2767" s="19"/>
    </row>
    <row r="2768" spans="1:3" x14ac:dyDescent="0.3">
      <c r="A2768" s="19"/>
      <c r="B2768" s="19"/>
      <c r="C2768" s="19"/>
    </row>
    <row r="2769" spans="1:3" x14ac:dyDescent="0.3">
      <c r="A2769" s="19"/>
      <c r="B2769" s="19"/>
      <c r="C2769" s="19"/>
    </row>
    <row r="2770" spans="1:3" x14ac:dyDescent="0.3">
      <c r="A2770" s="19"/>
      <c r="B2770" s="19"/>
      <c r="C2770" s="19"/>
    </row>
    <row r="2771" spans="1:3" x14ac:dyDescent="0.3">
      <c r="A2771" s="19"/>
      <c r="B2771" s="19"/>
      <c r="C2771" s="19"/>
    </row>
    <row r="2772" spans="1:3" x14ac:dyDescent="0.3">
      <c r="A2772" s="19"/>
      <c r="B2772" s="19"/>
      <c r="C2772" s="19"/>
    </row>
    <row r="2773" spans="1:3" x14ac:dyDescent="0.3">
      <c r="A2773" s="19"/>
      <c r="B2773" s="19"/>
      <c r="C2773" s="19"/>
    </row>
    <row r="2774" spans="1:3" x14ac:dyDescent="0.3">
      <c r="A2774" s="19"/>
      <c r="B2774" s="19"/>
      <c r="C2774" s="19"/>
    </row>
    <row r="2775" spans="1:3" x14ac:dyDescent="0.3">
      <c r="A2775" s="19"/>
      <c r="B2775" s="19"/>
      <c r="C2775" s="19"/>
    </row>
    <row r="2776" spans="1:3" x14ac:dyDescent="0.3">
      <c r="A2776" s="19"/>
      <c r="B2776" s="19"/>
      <c r="C2776" s="19"/>
    </row>
    <row r="2777" spans="1:3" x14ac:dyDescent="0.3">
      <c r="A2777" s="19"/>
      <c r="B2777" s="19"/>
      <c r="C2777" s="19"/>
    </row>
    <row r="2778" spans="1:3" x14ac:dyDescent="0.3">
      <c r="A2778" s="19"/>
      <c r="B2778" s="19"/>
      <c r="C2778" s="19"/>
    </row>
    <row r="2779" spans="1:3" x14ac:dyDescent="0.3">
      <c r="A2779" s="19"/>
      <c r="B2779" s="19"/>
      <c r="C2779" s="19"/>
    </row>
    <row r="2780" spans="1:3" x14ac:dyDescent="0.3">
      <c r="A2780" s="19"/>
      <c r="B2780" s="19"/>
      <c r="C2780" s="19"/>
    </row>
    <row r="2781" spans="1:3" x14ac:dyDescent="0.3">
      <c r="A2781" s="19"/>
      <c r="B2781" s="19"/>
      <c r="C2781" s="19"/>
    </row>
    <row r="2782" spans="1:3" x14ac:dyDescent="0.3">
      <c r="A2782" s="19"/>
      <c r="B2782" s="19"/>
      <c r="C2782" s="19"/>
    </row>
    <row r="2783" spans="1:3" x14ac:dyDescent="0.3">
      <c r="A2783" s="19"/>
      <c r="B2783" s="19"/>
      <c r="C2783" s="19"/>
    </row>
    <row r="2784" spans="1:3" x14ac:dyDescent="0.3">
      <c r="A2784" s="19"/>
      <c r="B2784" s="19"/>
      <c r="C2784" s="19"/>
    </row>
    <row r="2785" spans="1:3" x14ac:dyDescent="0.3">
      <c r="A2785" s="19"/>
      <c r="B2785" s="19"/>
      <c r="C2785" s="19"/>
    </row>
    <row r="2786" spans="1:3" x14ac:dyDescent="0.3">
      <c r="A2786" s="19"/>
      <c r="B2786" s="19"/>
      <c r="C2786" s="19"/>
    </row>
    <row r="2787" spans="1:3" x14ac:dyDescent="0.3">
      <c r="A2787" s="19"/>
      <c r="B2787" s="19"/>
      <c r="C2787" s="19"/>
    </row>
    <row r="2788" spans="1:3" x14ac:dyDescent="0.3">
      <c r="A2788" s="19"/>
      <c r="B2788" s="19"/>
      <c r="C2788" s="19"/>
    </row>
    <row r="2789" spans="1:3" x14ac:dyDescent="0.3">
      <c r="A2789" s="19"/>
      <c r="B2789" s="19"/>
      <c r="C2789" s="19"/>
    </row>
    <row r="2790" spans="1:3" x14ac:dyDescent="0.3">
      <c r="A2790" s="19"/>
      <c r="B2790" s="19"/>
      <c r="C2790" s="19"/>
    </row>
    <row r="2791" spans="1:3" x14ac:dyDescent="0.3">
      <c r="A2791" s="19"/>
      <c r="B2791" s="19"/>
      <c r="C2791" s="19"/>
    </row>
    <row r="2792" spans="1:3" x14ac:dyDescent="0.3">
      <c r="A2792" s="19"/>
      <c r="B2792" s="19"/>
      <c r="C2792" s="19"/>
    </row>
    <row r="2793" spans="1:3" x14ac:dyDescent="0.3">
      <c r="A2793" s="19"/>
      <c r="B2793" s="19"/>
      <c r="C2793" s="19"/>
    </row>
    <row r="2794" spans="1:3" x14ac:dyDescent="0.3">
      <c r="A2794" s="19"/>
      <c r="B2794" s="19"/>
      <c r="C2794" s="19"/>
    </row>
    <row r="2795" spans="1:3" x14ac:dyDescent="0.3">
      <c r="A2795" s="19"/>
      <c r="B2795" s="19"/>
      <c r="C2795" s="19"/>
    </row>
    <row r="2796" spans="1:3" x14ac:dyDescent="0.3">
      <c r="A2796" s="19"/>
      <c r="B2796" s="19"/>
      <c r="C2796" s="19"/>
    </row>
    <row r="2797" spans="1:3" x14ac:dyDescent="0.3">
      <c r="A2797" s="19"/>
      <c r="B2797" s="19"/>
      <c r="C2797" s="19"/>
    </row>
    <row r="2798" spans="1:3" x14ac:dyDescent="0.3">
      <c r="A2798" s="19"/>
      <c r="B2798" s="19"/>
      <c r="C2798" s="19"/>
    </row>
    <row r="2799" spans="1:3" x14ac:dyDescent="0.3">
      <c r="A2799" s="19"/>
      <c r="B2799" s="19"/>
      <c r="C2799" s="19"/>
    </row>
    <row r="2800" spans="1:3" x14ac:dyDescent="0.3">
      <c r="A2800" s="19"/>
      <c r="B2800" s="19"/>
      <c r="C2800" s="19"/>
    </row>
    <row r="2801" spans="1:3" x14ac:dyDescent="0.3">
      <c r="A2801" s="19"/>
      <c r="B2801" s="19"/>
      <c r="C2801" s="19"/>
    </row>
    <row r="2802" spans="1:3" x14ac:dyDescent="0.3">
      <c r="A2802" s="19"/>
      <c r="B2802" s="19"/>
      <c r="C2802" s="19"/>
    </row>
    <row r="2803" spans="1:3" x14ac:dyDescent="0.3">
      <c r="A2803" s="19"/>
      <c r="B2803" s="19"/>
      <c r="C2803" s="19"/>
    </row>
    <row r="2804" spans="1:3" x14ac:dyDescent="0.3">
      <c r="A2804" s="19"/>
      <c r="B2804" s="19"/>
      <c r="C2804" s="19"/>
    </row>
    <row r="2805" spans="1:3" x14ac:dyDescent="0.3">
      <c r="A2805" s="19"/>
      <c r="B2805" s="19"/>
      <c r="C2805" s="19"/>
    </row>
    <row r="2806" spans="1:3" x14ac:dyDescent="0.3">
      <c r="A2806" s="19"/>
      <c r="B2806" s="19"/>
      <c r="C2806" s="19"/>
    </row>
    <row r="2807" spans="1:3" x14ac:dyDescent="0.3">
      <c r="A2807" s="19"/>
      <c r="B2807" s="19"/>
      <c r="C2807" s="19"/>
    </row>
    <row r="2808" spans="1:3" x14ac:dyDescent="0.3">
      <c r="A2808" s="19"/>
      <c r="B2808" s="19"/>
      <c r="C2808" s="19"/>
    </row>
    <row r="2809" spans="1:3" x14ac:dyDescent="0.3">
      <c r="A2809" s="19"/>
      <c r="B2809" s="19"/>
      <c r="C2809" s="19"/>
    </row>
    <row r="2810" spans="1:3" x14ac:dyDescent="0.3">
      <c r="A2810" s="19"/>
      <c r="B2810" s="19"/>
      <c r="C2810" s="19"/>
    </row>
    <row r="2811" spans="1:3" x14ac:dyDescent="0.3">
      <c r="A2811" s="19"/>
      <c r="B2811" s="19"/>
      <c r="C2811" s="19"/>
    </row>
    <row r="2812" spans="1:3" x14ac:dyDescent="0.3">
      <c r="A2812" s="19"/>
      <c r="B2812" s="19"/>
      <c r="C2812" s="19"/>
    </row>
    <row r="2813" spans="1:3" x14ac:dyDescent="0.3">
      <c r="A2813" s="19"/>
      <c r="B2813" s="19"/>
      <c r="C2813" s="19"/>
    </row>
    <row r="2814" spans="1:3" x14ac:dyDescent="0.3">
      <c r="A2814" s="19"/>
      <c r="B2814" s="19"/>
      <c r="C2814" s="19"/>
    </row>
    <row r="2815" spans="1:3" x14ac:dyDescent="0.3">
      <c r="A2815" s="19"/>
      <c r="B2815" s="19"/>
      <c r="C2815" s="19"/>
    </row>
    <row r="2816" spans="1:3" x14ac:dyDescent="0.3">
      <c r="A2816" s="19"/>
      <c r="B2816" s="19"/>
      <c r="C2816" s="19"/>
    </row>
    <row r="2817" spans="1:3" x14ac:dyDescent="0.3">
      <c r="A2817" s="19"/>
      <c r="B2817" s="19"/>
      <c r="C2817" s="19"/>
    </row>
    <row r="2818" spans="1:3" x14ac:dyDescent="0.3">
      <c r="A2818" s="19"/>
      <c r="B2818" s="19"/>
      <c r="C2818" s="19"/>
    </row>
    <row r="2819" spans="1:3" x14ac:dyDescent="0.3">
      <c r="A2819" s="19"/>
      <c r="B2819" s="19"/>
      <c r="C2819" s="19"/>
    </row>
    <row r="2820" spans="1:3" x14ac:dyDescent="0.3">
      <c r="A2820" s="19"/>
      <c r="B2820" s="19"/>
      <c r="C2820" s="19"/>
    </row>
    <row r="2821" spans="1:3" x14ac:dyDescent="0.3">
      <c r="A2821" s="19"/>
      <c r="B2821" s="19"/>
      <c r="C2821" s="19"/>
    </row>
    <row r="2822" spans="1:3" x14ac:dyDescent="0.3">
      <c r="A2822" s="19"/>
      <c r="B2822" s="19"/>
      <c r="C2822" s="19"/>
    </row>
    <row r="2823" spans="1:3" x14ac:dyDescent="0.3">
      <c r="A2823" s="19"/>
      <c r="B2823" s="19"/>
      <c r="C2823" s="19"/>
    </row>
    <row r="2824" spans="1:3" x14ac:dyDescent="0.3">
      <c r="A2824" s="19"/>
      <c r="B2824" s="19"/>
      <c r="C2824" s="19"/>
    </row>
    <row r="2825" spans="1:3" x14ac:dyDescent="0.3">
      <c r="A2825" s="19"/>
      <c r="B2825" s="19"/>
      <c r="C2825" s="19"/>
    </row>
    <row r="2826" spans="1:3" x14ac:dyDescent="0.3">
      <c r="A2826" s="19"/>
      <c r="B2826" s="19"/>
      <c r="C2826" s="19"/>
    </row>
    <row r="2827" spans="1:3" x14ac:dyDescent="0.3">
      <c r="A2827" s="19"/>
      <c r="B2827" s="19"/>
      <c r="C2827" s="19"/>
    </row>
    <row r="2828" spans="1:3" x14ac:dyDescent="0.3">
      <c r="A2828" s="19"/>
      <c r="B2828" s="19"/>
      <c r="C2828" s="19"/>
    </row>
    <row r="2829" spans="1:3" x14ac:dyDescent="0.3">
      <c r="A2829" s="19"/>
      <c r="B2829" s="19"/>
      <c r="C2829" s="19"/>
    </row>
    <row r="2830" spans="1:3" x14ac:dyDescent="0.3">
      <c r="A2830" s="19"/>
      <c r="B2830" s="19"/>
      <c r="C2830" s="19"/>
    </row>
    <row r="2831" spans="1:3" x14ac:dyDescent="0.3">
      <c r="A2831" s="19"/>
      <c r="B2831" s="19"/>
      <c r="C2831" s="19"/>
    </row>
    <row r="2832" spans="1:3" x14ac:dyDescent="0.3">
      <c r="A2832" s="19"/>
      <c r="B2832" s="19"/>
      <c r="C2832" s="19"/>
    </row>
    <row r="2833" spans="1:3" x14ac:dyDescent="0.3">
      <c r="A2833" s="19"/>
      <c r="B2833" s="19"/>
      <c r="C2833" s="19"/>
    </row>
    <row r="2834" spans="1:3" x14ac:dyDescent="0.3">
      <c r="A2834" s="19"/>
      <c r="B2834" s="19"/>
      <c r="C2834" s="19"/>
    </row>
    <row r="2835" spans="1:3" x14ac:dyDescent="0.3">
      <c r="A2835" s="19"/>
      <c r="B2835" s="19"/>
      <c r="C2835" s="19"/>
    </row>
    <row r="2836" spans="1:3" x14ac:dyDescent="0.3">
      <c r="A2836" s="19"/>
      <c r="B2836" s="19"/>
      <c r="C2836" s="19"/>
    </row>
    <row r="2837" spans="1:3" x14ac:dyDescent="0.3">
      <c r="A2837" s="19"/>
      <c r="B2837" s="19"/>
      <c r="C2837" s="19"/>
    </row>
    <row r="2838" spans="1:3" x14ac:dyDescent="0.3">
      <c r="A2838" s="19"/>
      <c r="B2838" s="19"/>
      <c r="C2838" s="19"/>
    </row>
    <row r="2839" spans="1:3" x14ac:dyDescent="0.3">
      <c r="A2839" s="19"/>
      <c r="B2839" s="19"/>
      <c r="C2839" s="19"/>
    </row>
    <row r="2840" spans="1:3" x14ac:dyDescent="0.3">
      <c r="A2840" s="19"/>
      <c r="B2840" s="19"/>
      <c r="C2840" s="19"/>
    </row>
    <row r="2841" spans="1:3" x14ac:dyDescent="0.3">
      <c r="A2841" s="19"/>
      <c r="B2841" s="19"/>
      <c r="C2841" s="19"/>
    </row>
    <row r="2842" spans="1:3" x14ac:dyDescent="0.3">
      <c r="A2842" s="19"/>
      <c r="B2842" s="19"/>
      <c r="C2842" s="19"/>
    </row>
    <row r="2843" spans="1:3" x14ac:dyDescent="0.3">
      <c r="A2843" s="19"/>
      <c r="B2843" s="19"/>
      <c r="C2843" s="19"/>
    </row>
    <row r="2844" spans="1:3" x14ac:dyDescent="0.3">
      <c r="A2844" s="19"/>
      <c r="B2844" s="19"/>
      <c r="C2844" s="19"/>
    </row>
    <row r="2845" spans="1:3" x14ac:dyDescent="0.3">
      <c r="A2845" s="19"/>
      <c r="B2845" s="19"/>
      <c r="C2845" s="19"/>
    </row>
    <row r="2846" spans="1:3" x14ac:dyDescent="0.3">
      <c r="A2846" s="19"/>
      <c r="B2846" s="19"/>
      <c r="C2846" s="19"/>
    </row>
    <row r="2847" spans="1:3" x14ac:dyDescent="0.3">
      <c r="A2847" s="19"/>
      <c r="B2847" s="19"/>
      <c r="C2847" s="19"/>
    </row>
    <row r="2848" spans="1:3" x14ac:dyDescent="0.3">
      <c r="A2848" s="19"/>
      <c r="B2848" s="19"/>
      <c r="C2848" s="19"/>
    </row>
    <row r="2849" spans="1:3" x14ac:dyDescent="0.3">
      <c r="A2849" s="19"/>
      <c r="B2849" s="19"/>
      <c r="C2849" s="19"/>
    </row>
    <row r="2850" spans="1:3" x14ac:dyDescent="0.3">
      <c r="A2850" s="19"/>
      <c r="B2850" s="19"/>
      <c r="C2850" s="19"/>
    </row>
    <row r="2851" spans="1:3" x14ac:dyDescent="0.3">
      <c r="A2851" s="19"/>
      <c r="B2851" s="19"/>
      <c r="C2851" s="19"/>
    </row>
    <row r="2852" spans="1:3" x14ac:dyDescent="0.3">
      <c r="A2852" s="19"/>
      <c r="B2852" s="19"/>
      <c r="C2852" s="19"/>
    </row>
    <row r="2853" spans="1:3" x14ac:dyDescent="0.3">
      <c r="A2853" s="19"/>
      <c r="B2853" s="19"/>
      <c r="C2853" s="19"/>
    </row>
    <row r="2854" spans="1:3" x14ac:dyDescent="0.3">
      <c r="A2854" s="19"/>
      <c r="B2854" s="19"/>
      <c r="C2854" s="19"/>
    </row>
    <row r="2855" spans="1:3" x14ac:dyDescent="0.3">
      <c r="A2855" s="19"/>
      <c r="B2855" s="19"/>
      <c r="C2855" s="19"/>
    </row>
    <row r="2856" spans="1:3" x14ac:dyDescent="0.3">
      <c r="A2856" s="19"/>
      <c r="B2856" s="19"/>
      <c r="C2856" s="19"/>
    </row>
    <row r="2857" spans="1:3" x14ac:dyDescent="0.3">
      <c r="A2857" s="19"/>
      <c r="B2857" s="19"/>
      <c r="C2857" s="19"/>
    </row>
    <row r="2858" spans="1:3" x14ac:dyDescent="0.3">
      <c r="A2858" s="19"/>
      <c r="B2858" s="19"/>
      <c r="C2858" s="19"/>
    </row>
    <row r="2859" spans="1:3" x14ac:dyDescent="0.3">
      <c r="A2859" s="19"/>
      <c r="B2859" s="19"/>
      <c r="C2859" s="19"/>
    </row>
    <row r="2860" spans="1:3" x14ac:dyDescent="0.3">
      <c r="A2860" s="19"/>
      <c r="B2860" s="19"/>
      <c r="C2860" s="19"/>
    </row>
    <row r="2861" spans="1:3" x14ac:dyDescent="0.3">
      <c r="A2861" s="19"/>
      <c r="B2861" s="19"/>
      <c r="C2861" s="19"/>
    </row>
    <row r="2862" spans="1:3" x14ac:dyDescent="0.3">
      <c r="A2862" s="19"/>
      <c r="B2862" s="19"/>
      <c r="C2862" s="19"/>
    </row>
    <row r="2863" spans="1:3" x14ac:dyDescent="0.3">
      <c r="A2863" s="19"/>
      <c r="B2863" s="19"/>
      <c r="C2863" s="19"/>
    </row>
    <row r="2864" spans="1:3" x14ac:dyDescent="0.3">
      <c r="A2864" s="19"/>
      <c r="B2864" s="19"/>
      <c r="C2864" s="19"/>
    </row>
    <row r="2865" spans="1:3" x14ac:dyDescent="0.3">
      <c r="A2865" s="19"/>
      <c r="B2865" s="19"/>
      <c r="C2865" s="19"/>
    </row>
    <row r="2866" spans="1:3" x14ac:dyDescent="0.3">
      <c r="A2866" s="19"/>
      <c r="B2866" s="19"/>
      <c r="C2866" s="19"/>
    </row>
    <row r="2867" spans="1:3" x14ac:dyDescent="0.3">
      <c r="A2867" s="19"/>
      <c r="B2867" s="19"/>
      <c r="C2867" s="19"/>
    </row>
    <row r="2868" spans="1:3" x14ac:dyDescent="0.3">
      <c r="A2868" s="19"/>
      <c r="B2868" s="19"/>
      <c r="C2868" s="19"/>
    </row>
    <row r="2869" spans="1:3" x14ac:dyDescent="0.3">
      <c r="A2869" s="19"/>
      <c r="B2869" s="19"/>
      <c r="C2869" s="19"/>
    </row>
    <row r="2870" spans="1:3" x14ac:dyDescent="0.3">
      <c r="A2870" s="19"/>
      <c r="B2870" s="19"/>
      <c r="C2870" s="19"/>
    </row>
    <row r="2871" spans="1:3" x14ac:dyDescent="0.3">
      <c r="A2871" s="19"/>
      <c r="B2871" s="19"/>
      <c r="C2871" s="19"/>
    </row>
    <row r="2872" spans="1:3" x14ac:dyDescent="0.3">
      <c r="A2872" s="19"/>
      <c r="B2872" s="19"/>
      <c r="C2872" s="19"/>
    </row>
    <row r="2873" spans="1:3" x14ac:dyDescent="0.3">
      <c r="A2873" s="19"/>
      <c r="B2873" s="19"/>
      <c r="C2873" s="19"/>
    </row>
    <row r="2874" spans="1:3" x14ac:dyDescent="0.3">
      <c r="A2874" s="19"/>
      <c r="B2874" s="19"/>
      <c r="C2874" s="19"/>
    </row>
    <row r="2875" spans="1:3" x14ac:dyDescent="0.3">
      <c r="A2875" s="19"/>
      <c r="B2875" s="19"/>
      <c r="C2875" s="19"/>
    </row>
    <row r="2876" spans="1:3" x14ac:dyDescent="0.3">
      <c r="A2876" s="19"/>
      <c r="B2876" s="19"/>
      <c r="C2876" s="19"/>
    </row>
    <row r="2877" spans="1:3" x14ac:dyDescent="0.3">
      <c r="A2877" s="19"/>
      <c r="B2877" s="19"/>
      <c r="C2877" s="19"/>
    </row>
    <row r="2878" spans="1:3" x14ac:dyDescent="0.3">
      <c r="A2878" s="19"/>
      <c r="B2878" s="19"/>
      <c r="C2878" s="19"/>
    </row>
    <row r="2879" spans="1:3" x14ac:dyDescent="0.3">
      <c r="A2879" s="19"/>
      <c r="B2879" s="19"/>
      <c r="C2879" s="19"/>
    </row>
    <row r="2880" spans="1:3" x14ac:dyDescent="0.3">
      <c r="A2880" s="19"/>
      <c r="B2880" s="19"/>
      <c r="C2880" s="19"/>
    </row>
    <row r="2881" spans="1:3" x14ac:dyDescent="0.3">
      <c r="A2881" s="19"/>
      <c r="B2881" s="19"/>
      <c r="C2881" s="19"/>
    </row>
    <row r="2882" spans="1:3" x14ac:dyDescent="0.3">
      <c r="A2882" s="19"/>
      <c r="B2882" s="19"/>
      <c r="C2882" s="19"/>
    </row>
    <row r="2883" spans="1:3" x14ac:dyDescent="0.3">
      <c r="A2883" s="19"/>
      <c r="B2883" s="19"/>
      <c r="C2883" s="19"/>
    </row>
    <row r="2884" spans="1:3" x14ac:dyDescent="0.3">
      <c r="A2884" s="19"/>
      <c r="B2884" s="19"/>
      <c r="C2884" s="19"/>
    </row>
    <row r="2885" spans="1:3" x14ac:dyDescent="0.3">
      <c r="A2885" s="19"/>
      <c r="B2885" s="19"/>
      <c r="C2885" s="19"/>
    </row>
    <row r="2886" spans="1:3" x14ac:dyDescent="0.3">
      <c r="A2886" s="19"/>
      <c r="B2886" s="19"/>
      <c r="C2886" s="19"/>
    </row>
    <row r="2887" spans="1:3" x14ac:dyDescent="0.3">
      <c r="A2887" s="19"/>
      <c r="B2887" s="19"/>
      <c r="C2887" s="19"/>
    </row>
    <row r="2888" spans="1:3" x14ac:dyDescent="0.3">
      <c r="A2888" s="19"/>
      <c r="B2888" s="19"/>
      <c r="C2888" s="19"/>
    </row>
    <row r="2889" spans="1:3" x14ac:dyDescent="0.3">
      <c r="A2889" s="19"/>
      <c r="B2889" s="19"/>
      <c r="C2889" s="19"/>
    </row>
    <row r="2890" spans="1:3" x14ac:dyDescent="0.3">
      <c r="A2890" s="19"/>
      <c r="B2890" s="19"/>
      <c r="C2890" s="19"/>
    </row>
    <row r="2891" spans="1:3" x14ac:dyDescent="0.3">
      <c r="A2891" s="19"/>
      <c r="B2891" s="19"/>
      <c r="C2891" s="19"/>
    </row>
    <row r="2892" spans="1:3" x14ac:dyDescent="0.3">
      <c r="A2892" s="19"/>
      <c r="B2892" s="19"/>
      <c r="C2892" s="19"/>
    </row>
    <row r="2893" spans="1:3" x14ac:dyDescent="0.3">
      <c r="A2893" s="19"/>
      <c r="B2893" s="19"/>
      <c r="C2893" s="19"/>
    </row>
    <row r="2894" spans="1:3" x14ac:dyDescent="0.3">
      <c r="A2894" s="19"/>
      <c r="B2894" s="19"/>
      <c r="C2894" s="19"/>
    </row>
    <row r="2895" spans="1:3" x14ac:dyDescent="0.3">
      <c r="A2895" s="19"/>
      <c r="B2895" s="19"/>
      <c r="C2895" s="19"/>
    </row>
    <row r="2896" spans="1:3" x14ac:dyDescent="0.3">
      <c r="A2896" s="19"/>
      <c r="B2896" s="19"/>
      <c r="C2896" s="19"/>
    </row>
    <row r="2897" spans="1:3" x14ac:dyDescent="0.3">
      <c r="A2897" s="19"/>
      <c r="B2897" s="19"/>
      <c r="C2897" s="19"/>
    </row>
    <row r="2898" spans="1:3" x14ac:dyDescent="0.3">
      <c r="A2898" s="19"/>
      <c r="B2898" s="19"/>
      <c r="C2898" s="19"/>
    </row>
    <row r="2899" spans="1:3" x14ac:dyDescent="0.3">
      <c r="A2899" s="19"/>
      <c r="B2899" s="19"/>
      <c r="C2899" s="19"/>
    </row>
    <row r="2900" spans="1:3" x14ac:dyDescent="0.3">
      <c r="A2900" s="19"/>
      <c r="B2900" s="19"/>
      <c r="C2900" s="19"/>
    </row>
    <row r="2901" spans="1:3" x14ac:dyDescent="0.3">
      <c r="A2901" s="19"/>
      <c r="B2901" s="19"/>
      <c r="C2901" s="19"/>
    </row>
    <row r="2902" spans="1:3" x14ac:dyDescent="0.3">
      <c r="A2902" s="19"/>
      <c r="B2902" s="19"/>
      <c r="C2902" s="19"/>
    </row>
    <row r="2903" spans="1:3" x14ac:dyDescent="0.3">
      <c r="A2903" s="19"/>
      <c r="B2903" s="19"/>
      <c r="C2903" s="19"/>
    </row>
    <row r="2904" spans="1:3" x14ac:dyDescent="0.3">
      <c r="A2904" s="19"/>
      <c r="B2904" s="19"/>
      <c r="C2904" s="19"/>
    </row>
    <row r="2905" spans="1:3" x14ac:dyDescent="0.3">
      <c r="A2905" s="19"/>
      <c r="B2905" s="19"/>
      <c r="C2905" s="19"/>
    </row>
    <row r="2906" spans="1:3" x14ac:dyDescent="0.3">
      <c r="A2906" s="19"/>
      <c r="B2906" s="19"/>
      <c r="C2906" s="19"/>
    </row>
    <row r="2907" spans="1:3" x14ac:dyDescent="0.3">
      <c r="A2907" s="19"/>
      <c r="B2907" s="19"/>
      <c r="C2907" s="19"/>
    </row>
    <row r="2908" spans="1:3" x14ac:dyDescent="0.3">
      <c r="A2908" s="19"/>
      <c r="B2908" s="19"/>
      <c r="C2908" s="19"/>
    </row>
    <row r="2909" spans="1:3" x14ac:dyDescent="0.3">
      <c r="A2909" s="19"/>
      <c r="B2909" s="19"/>
      <c r="C2909" s="19"/>
    </row>
    <row r="2910" spans="1:3" x14ac:dyDescent="0.3">
      <c r="A2910" s="19"/>
      <c r="B2910" s="19"/>
      <c r="C2910" s="19"/>
    </row>
    <row r="2911" spans="1:3" x14ac:dyDescent="0.3">
      <c r="A2911" s="19"/>
      <c r="B2911" s="19"/>
      <c r="C2911" s="19"/>
    </row>
    <row r="2912" spans="1:3" x14ac:dyDescent="0.3">
      <c r="A2912" s="19"/>
      <c r="B2912" s="19"/>
      <c r="C2912" s="19"/>
    </row>
    <row r="2913" spans="1:3" x14ac:dyDescent="0.3">
      <c r="A2913" s="19"/>
      <c r="B2913" s="19"/>
      <c r="C2913" s="19"/>
    </row>
    <row r="2914" spans="1:3" x14ac:dyDescent="0.3">
      <c r="A2914" s="19"/>
      <c r="B2914" s="19"/>
      <c r="C2914" s="19"/>
    </row>
    <row r="2915" spans="1:3" x14ac:dyDescent="0.3">
      <c r="A2915" s="19"/>
      <c r="B2915" s="19"/>
      <c r="C2915" s="19"/>
    </row>
    <row r="2916" spans="1:3" x14ac:dyDescent="0.3">
      <c r="A2916" s="19"/>
      <c r="B2916" s="19"/>
      <c r="C2916" s="19"/>
    </row>
    <row r="2917" spans="1:3" x14ac:dyDescent="0.3">
      <c r="A2917" s="19"/>
      <c r="B2917" s="19"/>
      <c r="C2917" s="19"/>
    </row>
    <row r="2918" spans="1:3" x14ac:dyDescent="0.3">
      <c r="A2918" s="19"/>
      <c r="B2918" s="19"/>
      <c r="C2918" s="19"/>
    </row>
    <row r="2919" spans="1:3" x14ac:dyDescent="0.3">
      <c r="A2919" s="19"/>
      <c r="B2919" s="19"/>
      <c r="C2919" s="19"/>
    </row>
    <row r="2920" spans="1:3" x14ac:dyDescent="0.3">
      <c r="A2920" s="19"/>
      <c r="B2920" s="19"/>
      <c r="C2920" s="19"/>
    </row>
    <row r="2921" spans="1:3" x14ac:dyDescent="0.3">
      <c r="A2921" s="19"/>
      <c r="B2921" s="19"/>
      <c r="C2921" s="19"/>
    </row>
    <row r="2922" spans="1:3" x14ac:dyDescent="0.3">
      <c r="A2922" s="19"/>
      <c r="B2922" s="19"/>
      <c r="C2922" s="19"/>
    </row>
    <row r="2923" spans="1:3" x14ac:dyDescent="0.3">
      <c r="A2923" s="19"/>
      <c r="B2923" s="19"/>
      <c r="C2923" s="19"/>
    </row>
    <row r="2924" spans="1:3" x14ac:dyDescent="0.3">
      <c r="A2924" s="19"/>
      <c r="B2924" s="19"/>
      <c r="C2924" s="19"/>
    </row>
    <row r="2925" spans="1:3" x14ac:dyDescent="0.3">
      <c r="A2925" s="19"/>
      <c r="B2925" s="19"/>
      <c r="C2925" s="19"/>
    </row>
    <row r="2926" spans="1:3" x14ac:dyDescent="0.3">
      <c r="A2926" s="19"/>
      <c r="B2926" s="19"/>
      <c r="C2926" s="19"/>
    </row>
    <row r="2927" spans="1:3" x14ac:dyDescent="0.3">
      <c r="A2927" s="19"/>
      <c r="B2927" s="19"/>
      <c r="C2927" s="19"/>
    </row>
    <row r="2928" spans="1:3" x14ac:dyDescent="0.3">
      <c r="A2928" s="19"/>
      <c r="B2928" s="19"/>
      <c r="C2928" s="19"/>
    </row>
    <row r="2929" spans="1:3" x14ac:dyDescent="0.3">
      <c r="A2929" s="19"/>
      <c r="B2929" s="19"/>
      <c r="C2929" s="19"/>
    </row>
    <row r="2930" spans="1:3" x14ac:dyDescent="0.3">
      <c r="A2930" s="19"/>
      <c r="B2930" s="19"/>
      <c r="C2930" s="19"/>
    </row>
    <row r="2931" spans="1:3" x14ac:dyDescent="0.3">
      <c r="A2931" s="19"/>
      <c r="B2931" s="19"/>
      <c r="C2931" s="19"/>
    </row>
    <row r="2932" spans="1:3" x14ac:dyDescent="0.3">
      <c r="A2932" s="19"/>
      <c r="B2932" s="19"/>
      <c r="C2932" s="19"/>
    </row>
    <row r="2933" spans="1:3" x14ac:dyDescent="0.3">
      <c r="A2933" s="19"/>
      <c r="B2933" s="19"/>
      <c r="C2933" s="19"/>
    </row>
    <row r="2934" spans="1:3" x14ac:dyDescent="0.3">
      <c r="A2934" s="19"/>
      <c r="B2934" s="19"/>
      <c r="C2934" s="19"/>
    </row>
    <row r="2935" spans="1:3" x14ac:dyDescent="0.3">
      <c r="A2935" s="19"/>
      <c r="B2935" s="19"/>
      <c r="C2935" s="19"/>
    </row>
    <row r="2936" spans="1:3" x14ac:dyDescent="0.3">
      <c r="A2936" s="19"/>
      <c r="B2936" s="19"/>
      <c r="C2936" s="19"/>
    </row>
    <row r="2937" spans="1:3" x14ac:dyDescent="0.3">
      <c r="A2937" s="19"/>
      <c r="B2937" s="19"/>
      <c r="C2937" s="19"/>
    </row>
    <row r="2938" spans="1:3" x14ac:dyDescent="0.3">
      <c r="A2938" s="19"/>
      <c r="B2938" s="19"/>
      <c r="C2938" s="19"/>
    </row>
    <row r="2939" spans="1:3" x14ac:dyDescent="0.3">
      <c r="A2939" s="19"/>
      <c r="B2939" s="19"/>
      <c r="C2939" s="19"/>
    </row>
    <row r="2940" spans="1:3" x14ac:dyDescent="0.3">
      <c r="A2940" s="19"/>
      <c r="B2940" s="19"/>
      <c r="C2940" s="19"/>
    </row>
    <row r="2941" spans="1:3" x14ac:dyDescent="0.3">
      <c r="A2941" s="19"/>
      <c r="B2941" s="19"/>
      <c r="C2941" s="19"/>
    </row>
    <row r="2942" spans="1:3" x14ac:dyDescent="0.3">
      <c r="A2942" s="19"/>
      <c r="B2942" s="19"/>
      <c r="C2942" s="19"/>
    </row>
    <row r="2943" spans="1:3" x14ac:dyDescent="0.3">
      <c r="A2943" s="19"/>
      <c r="B2943" s="19"/>
      <c r="C2943" s="19"/>
    </row>
    <row r="2944" spans="1:3" x14ac:dyDescent="0.3">
      <c r="A2944" s="19"/>
      <c r="B2944" s="19"/>
      <c r="C2944" s="19"/>
    </row>
    <row r="2945" spans="1:3" x14ac:dyDescent="0.3">
      <c r="A2945" s="19"/>
      <c r="B2945" s="19"/>
      <c r="C2945" s="19"/>
    </row>
    <row r="2946" spans="1:3" x14ac:dyDescent="0.3">
      <c r="A2946" s="19"/>
      <c r="B2946" s="19"/>
      <c r="C2946" s="19"/>
    </row>
    <row r="2947" spans="1:3" x14ac:dyDescent="0.3">
      <c r="A2947" s="19"/>
      <c r="B2947" s="19"/>
      <c r="C2947" s="19"/>
    </row>
    <row r="2948" spans="1:3" x14ac:dyDescent="0.3">
      <c r="A2948" s="19"/>
      <c r="B2948" s="19"/>
      <c r="C2948" s="19"/>
    </row>
    <row r="2949" spans="1:3" x14ac:dyDescent="0.3">
      <c r="A2949" s="19"/>
      <c r="B2949" s="19"/>
      <c r="C2949" s="19"/>
    </row>
    <row r="2950" spans="1:3" x14ac:dyDescent="0.3">
      <c r="A2950" s="19"/>
      <c r="B2950" s="19"/>
      <c r="C2950" s="19"/>
    </row>
    <row r="2951" spans="1:3" x14ac:dyDescent="0.3">
      <c r="A2951" s="19"/>
      <c r="B2951" s="19"/>
      <c r="C2951" s="19"/>
    </row>
    <row r="2952" spans="1:3" x14ac:dyDescent="0.3">
      <c r="A2952" s="19"/>
      <c r="B2952" s="19"/>
      <c r="C2952" s="19"/>
    </row>
    <row r="2953" spans="1:3" x14ac:dyDescent="0.3">
      <c r="A2953" s="19"/>
      <c r="B2953" s="19"/>
      <c r="C2953" s="19"/>
    </row>
    <row r="2954" spans="1:3" x14ac:dyDescent="0.3">
      <c r="A2954" s="19"/>
      <c r="B2954" s="19"/>
      <c r="C2954" s="19"/>
    </row>
    <row r="2955" spans="1:3" x14ac:dyDescent="0.3">
      <c r="A2955" s="19"/>
      <c r="B2955" s="19"/>
      <c r="C2955" s="19"/>
    </row>
    <row r="2956" spans="1:3" x14ac:dyDescent="0.3">
      <c r="A2956" s="19"/>
      <c r="B2956" s="19"/>
      <c r="C2956" s="19"/>
    </row>
    <row r="2957" spans="1:3" x14ac:dyDescent="0.3">
      <c r="A2957" s="19"/>
      <c r="B2957" s="19"/>
      <c r="C2957" s="19"/>
    </row>
    <row r="2958" spans="1:3" x14ac:dyDescent="0.3">
      <c r="A2958" s="19"/>
      <c r="B2958" s="19"/>
      <c r="C2958" s="19"/>
    </row>
    <row r="2959" spans="1:3" x14ac:dyDescent="0.3">
      <c r="A2959" s="19"/>
      <c r="B2959" s="19"/>
      <c r="C2959" s="19"/>
    </row>
    <row r="2960" spans="1:3" x14ac:dyDescent="0.3">
      <c r="A2960" s="19"/>
      <c r="B2960" s="19"/>
      <c r="C2960" s="19"/>
    </row>
    <row r="2961" spans="1:3" x14ac:dyDescent="0.3">
      <c r="A2961" s="19"/>
      <c r="B2961" s="19"/>
      <c r="C2961" s="19"/>
    </row>
    <row r="2962" spans="1:3" x14ac:dyDescent="0.3">
      <c r="A2962" s="19"/>
      <c r="B2962" s="19"/>
      <c r="C2962" s="19"/>
    </row>
    <row r="2963" spans="1:3" x14ac:dyDescent="0.3">
      <c r="A2963" s="19"/>
      <c r="B2963" s="19"/>
      <c r="C2963" s="19"/>
    </row>
    <row r="2964" spans="1:3" x14ac:dyDescent="0.3">
      <c r="A2964" s="19"/>
      <c r="B2964" s="19"/>
      <c r="C2964" s="19"/>
    </row>
    <row r="2965" spans="1:3" x14ac:dyDescent="0.3">
      <c r="A2965" s="19"/>
      <c r="B2965" s="19"/>
      <c r="C2965" s="19"/>
    </row>
    <row r="2966" spans="1:3" x14ac:dyDescent="0.3">
      <c r="A2966" s="19"/>
      <c r="B2966" s="19"/>
      <c r="C2966" s="19"/>
    </row>
    <row r="2967" spans="1:3" x14ac:dyDescent="0.3">
      <c r="A2967" s="19"/>
      <c r="B2967" s="19"/>
      <c r="C2967" s="19"/>
    </row>
    <row r="2968" spans="1:3" x14ac:dyDescent="0.3">
      <c r="A2968" s="19"/>
      <c r="B2968" s="19"/>
      <c r="C2968" s="19"/>
    </row>
    <row r="2969" spans="1:3" x14ac:dyDescent="0.3">
      <c r="A2969" s="19"/>
      <c r="B2969" s="19"/>
      <c r="C2969" s="19"/>
    </row>
    <row r="2970" spans="1:3" x14ac:dyDescent="0.3">
      <c r="A2970" s="19"/>
      <c r="B2970" s="19"/>
      <c r="C2970" s="19"/>
    </row>
    <row r="2971" spans="1:3" x14ac:dyDescent="0.3">
      <c r="A2971" s="19"/>
      <c r="B2971" s="19"/>
      <c r="C2971" s="19"/>
    </row>
    <row r="2972" spans="1:3" x14ac:dyDescent="0.3">
      <c r="A2972" s="19"/>
      <c r="B2972" s="19"/>
      <c r="C2972" s="19"/>
    </row>
    <row r="2973" spans="1:3" x14ac:dyDescent="0.3">
      <c r="A2973" s="19"/>
      <c r="B2973" s="19"/>
      <c r="C2973" s="19"/>
    </row>
    <row r="2974" spans="1:3" x14ac:dyDescent="0.3">
      <c r="A2974" s="19"/>
      <c r="B2974" s="19"/>
      <c r="C2974" s="19"/>
    </row>
    <row r="2975" spans="1:3" x14ac:dyDescent="0.3">
      <c r="A2975" s="19"/>
      <c r="B2975" s="19"/>
      <c r="C2975" s="19"/>
    </row>
    <row r="2976" spans="1:3" x14ac:dyDescent="0.3">
      <c r="A2976" s="19"/>
      <c r="B2976" s="19"/>
      <c r="C2976" s="19"/>
    </row>
    <row r="2977" spans="1:3" x14ac:dyDescent="0.3">
      <c r="A2977" s="19"/>
      <c r="B2977" s="19"/>
      <c r="C2977" s="19"/>
    </row>
    <row r="2978" spans="1:3" x14ac:dyDescent="0.3">
      <c r="A2978" s="19"/>
      <c r="B2978" s="19"/>
      <c r="C2978" s="19"/>
    </row>
    <row r="2979" spans="1:3" x14ac:dyDescent="0.3">
      <c r="A2979" s="19"/>
      <c r="B2979" s="19"/>
      <c r="C2979" s="19"/>
    </row>
    <row r="2980" spans="1:3" x14ac:dyDescent="0.3">
      <c r="A2980" s="19"/>
      <c r="B2980" s="19"/>
      <c r="C2980" s="19"/>
    </row>
    <row r="2981" spans="1:3" x14ac:dyDescent="0.3">
      <c r="A2981" s="19"/>
      <c r="B2981" s="19"/>
      <c r="C2981" s="19"/>
    </row>
    <row r="2982" spans="1:3" x14ac:dyDescent="0.3">
      <c r="A2982" s="19"/>
      <c r="B2982" s="19"/>
      <c r="C2982" s="19"/>
    </row>
    <row r="2983" spans="1:3" x14ac:dyDescent="0.3">
      <c r="A2983" s="19"/>
      <c r="B2983" s="19"/>
      <c r="C2983" s="19"/>
    </row>
    <row r="2984" spans="1:3" x14ac:dyDescent="0.3">
      <c r="A2984" s="19"/>
      <c r="B2984" s="19"/>
      <c r="C2984" s="19"/>
    </row>
    <row r="2985" spans="1:3" x14ac:dyDescent="0.3">
      <c r="A2985" s="19"/>
      <c r="B2985" s="19"/>
      <c r="C2985" s="19"/>
    </row>
    <row r="2986" spans="1:3" x14ac:dyDescent="0.3">
      <c r="A2986" s="19"/>
      <c r="B2986" s="19"/>
      <c r="C2986" s="19"/>
    </row>
    <row r="2987" spans="1:3" x14ac:dyDescent="0.3">
      <c r="A2987" s="19"/>
      <c r="B2987" s="19"/>
      <c r="C2987" s="19"/>
    </row>
    <row r="2988" spans="1:3" x14ac:dyDescent="0.3">
      <c r="A2988" s="19"/>
      <c r="B2988" s="19"/>
      <c r="C2988" s="19"/>
    </row>
    <row r="2989" spans="1:3" x14ac:dyDescent="0.3">
      <c r="A2989" s="19"/>
      <c r="B2989" s="19"/>
      <c r="C2989" s="19"/>
    </row>
    <row r="2990" spans="1:3" x14ac:dyDescent="0.3">
      <c r="A2990" s="19"/>
      <c r="B2990" s="19"/>
      <c r="C2990" s="19"/>
    </row>
    <row r="2991" spans="1:3" x14ac:dyDescent="0.3">
      <c r="A2991" s="19"/>
      <c r="B2991" s="19"/>
      <c r="C2991" s="19"/>
    </row>
    <row r="2992" spans="1:3" x14ac:dyDescent="0.3">
      <c r="A2992" s="19"/>
      <c r="B2992" s="19"/>
      <c r="C2992" s="19"/>
    </row>
    <row r="2993" spans="1:3" x14ac:dyDescent="0.3">
      <c r="A2993" s="19"/>
      <c r="B2993" s="19"/>
      <c r="C2993" s="19"/>
    </row>
    <row r="2994" spans="1:3" x14ac:dyDescent="0.3">
      <c r="A2994" s="19"/>
      <c r="B2994" s="19"/>
      <c r="C2994" s="19"/>
    </row>
    <row r="2995" spans="1:3" x14ac:dyDescent="0.3">
      <c r="A2995" s="19"/>
      <c r="B2995" s="19"/>
      <c r="C2995" s="19"/>
    </row>
    <row r="2996" spans="1:3" x14ac:dyDescent="0.3">
      <c r="A2996" s="19"/>
      <c r="B2996" s="19"/>
      <c r="C2996" s="19"/>
    </row>
    <row r="2997" spans="1:3" x14ac:dyDescent="0.3">
      <c r="A2997" s="19"/>
      <c r="B2997" s="19"/>
      <c r="C2997" s="19"/>
    </row>
    <row r="2998" spans="1:3" x14ac:dyDescent="0.3">
      <c r="A2998" s="19"/>
      <c r="B2998" s="19"/>
      <c r="C2998" s="19"/>
    </row>
    <row r="2999" spans="1:3" x14ac:dyDescent="0.3">
      <c r="A2999" s="19"/>
      <c r="B2999" s="19"/>
      <c r="C2999" s="19"/>
    </row>
    <row r="3000" spans="1:3" x14ac:dyDescent="0.3">
      <c r="A3000" s="19"/>
      <c r="B3000" s="19"/>
      <c r="C3000" s="19"/>
    </row>
    <row r="3001" spans="1:3" x14ac:dyDescent="0.3">
      <c r="A3001" s="19"/>
      <c r="B3001" s="19"/>
      <c r="C3001" s="19"/>
    </row>
    <row r="3002" spans="1:3" x14ac:dyDescent="0.3">
      <c r="A3002" s="19"/>
      <c r="B3002" s="19"/>
      <c r="C3002" s="19"/>
    </row>
    <row r="3003" spans="1:3" x14ac:dyDescent="0.3">
      <c r="A3003" s="19"/>
      <c r="B3003" s="19"/>
      <c r="C3003" s="19"/>
    </row>
    <row r="3004" spans="1:3" x14ac:dyDescent="0.3">
      <c r="A3004" s="19"/>
      <c r="B3004" s="19"/>
      <c r="C3004" s="19"/>
    </row>
    <row r="3005" spans="1:3" x14ac:dyDescent="0.3">
      <c r="A3005" s="19"/>
      <c r="B3005" s="19"/>
      <c r="C3005" s="19"/>
    </row>
    <row r="3006" spans="1:3" x14ac:dyDescent="0.3">
      <c r="A3006" s="19"/>
      <c r="B3006" s="19"/>
      <c r="C3006" s="19"/>
    </row>
    <row r="3007" spans="1:3" x14ac:dyDescent="0.3">
      <c r="A3007" s="19"/>
      <c r="B3007" s="19"/>
      <c r="C3007" s="19"/>
    </row>
    <row r="3008" spans="1:3" x14ac:dyDescent="0.3">
      <c r="A3008" s="19"/>
      <c r="B3008" s="19"/>
      <c r="C3008" s="19"/>
    </row>
    <row r="3009" spans="1:3" x14ac:dyDescent="0.3">
      <c r="A3009" s="19"/>
      <c r="B3009" s="19"/>
      <c r="C3009" s="19"/>
    </row>
    <row r="3010" spans="1:3" x14ac:dyDescent="0.3">
      <c r="A3010" s="19"/>
      <c r="B3010" s="19"/>
      <c r="C3010" s="19"/>
    </row>
    <row r="3011" spans="1:3" x14ac:dyDescent="0.3">
      <c r="A3011" s="19"/>
      <c r="B3011" s="19"/>
      <c r="C3011" s="19"/>
    </row>
    <row r="3012" spans="1:3" x14ac:dyDescent="0.3">
      <c r="A3012" s="19"/>
      <c r="B3012" s="19"/>
      <c r="C3012" s="19"/>
    </row>
    <row r="3013" spans="1:3" x14ac:dyDescent="0.3">
      <c r="A3013" s="19"/>
      <c r="B3013" s="19"/>
      <c r="C3013" s="19"/>
    </row>
    <row r="3014" spans="1:3" x14ac:dyDescent="0.3">
      <c r="A3014" s="19"/>
      <c r="B3014" s="19"/>
      <c r="C3014" s="19"/>
    </row>
    <row r="3015" spans="1:3" x14ac:dyDescent="0.3">
      <c r="A3015" s="19"/>
      <c r="B3015" s="19"/>
      <c r="C3015" s="19"/>
    </row>
    <row r="3016" spans="1:3" x14ac:dyDescent="0.3">
      <c r="A3016" s="19"/>
      <c r="B3016" s="19"/>
      <c r="C3016" s="19"/>
    </row>
    <row r="3017" spans="1:3" x14ac:dyDescent="0.3">
      <c r="A3017" s="19"/>
      <c r="B3017" s="19"/>
      <c r="C3017" s="19"/>
    </row>
    <row r="3018" spans="1:3" x14ac:dyDescent="0.3">
      <c r="A3018" s="19"/>
      <c r="B3018" s="19"/>
      <c r="C3018" s="19"/>
    </row>
    <row r="3019" spans="1:3" x14ac:dyDescent="0.3">
      <c r="A3019" s="19"/>
      <c r="B3019" s="19"/>
      <c r="C3019" s="19"/>
    </row>
    <row r="3020" spans="1:3" x14ac:dyDescent="0.3">
      <c r="A3020" s="19"/>
      <c r="B3020" s="19"/>
      <c r="C3020" s="19"/>
    </row>
    <row r="3021" spans="1:3" x14ac:dyDescent="0.3">
      <c r="A3021" s="19"/>
      <c r="B3021" s="19"/>
      <c r="C3021" s="19"/>
    </row>
    <row r="3022" spans="1:3" x14ac:dyDescent="0.3">
      <c r="A3022" s="19"/>
      <c r="B3022" s="19"/>
      <c r="C3022" s="19"/>
    </row>
    <row r="3023" spans="1:3" x14ac:dyDescent="0.3">
      <c r="A3023" s="19"/>
      <c r="B3023" s="19"/>
      <c r="C3023" s="19"/>
    </row>
    <row r="3024" spans="1:3" x14ac:dyDescent="0.3">
      <c r="A3024" s="19"/>
      <c r="B3024" s="19"/>
      <c r="C3024" s="19"/>
    </row>
    <row r="3025" spans="1:3" x14ac:dyDescent="0.3">
      <c r="A3025" s="19"/>
      <c r="B3025" s="19"/>
      <c r="C3025" s="19"/>
    </row>
    <row r="3026" spans="1:3" x14ac:dyDescent="0.3">
      <c r="A3026" s="19"/>
      <c r="B3026" s="19"/>
      <c r="C3026" s="19"/>
    </row>
    <row r="3027" spans="1:3" x14ac:dyDescent="0.3">
      <c r="A3027" s="19"/>
      <c r="B3027" s="19"/>
      <c r="C3027" s="19"/>
    </row>
    <row r="3028" spans="1:3" x14ac:dyDescent="0.3">
      <c r="A3028" s="19"/>
      <c r="B3028" s="19"/>
      <c r="C3028" s="19"/>
    </row>
    <row r="3029" spans="1:3" x14ac:dyDescent="0.3">
      <c r="A3029" s="19"/>
      <c r="B3029" s="19"/>
      <c r="C3029" s="19"/>
    </row>
    <row r="3030" spans="1:3" x14ac:dyDescent="0.3">
      <c r="A3030" s="19"/>
      <c r="B3030" s="19"/>
      <c r="C3030" s="19"/>
    </row>
    <row r="3031" spans="1:3" x14ac:dyDescent="0.3">
      <c r="A3031" s="19"/>
      <c r="B3031" s="19"/>
      <c r="C3031" s="19"/>
    </row>
    <row r="3032" spans="1:3" x14ac:dyDescent="0.3">
      <c r="A3032" s="19"/>
      <c r="B3032" s="19"/>
      <c r="C3032" s="19"/>
    </row>
    <row r="3033" spans="1:3" x14ac:dyDescent="0.3">
      <c r="A3033" s="19"/>
      <c r="B3033" s="19"/>
      <c r="C3033" s="19"/>
    </row>
    <row r="3034" spans="1:3" x14ac:dyDescent="0.3">
      <c r="A3034" s="19"/>
      <c r="B3034" s="19"/>
      <c r="C3034" s="19"/>
    </row>
    <row r="3035" spans="1:3" x14ac:dyDescent="0.3">
      <c r="A3035" s="19"/>
      <c r="B3035" s="19"/>
      <c r="C3035" s="19"/>
    </row>
    <row r="3036" spans="1:3" x14ac:dyDescent="0.3">
      <c r="A3036" s="19"/>
      <c r="B3036" s="19"/>
      <c r="C3036" s="19"/>
    </row>
    <row r="3037" spans="1:3" x14ac:dyDescent="0.3">
      <c r="A3037" s="19"/>
      <c r="B3037" s="19"/>
      <c r="C3037" s="19"/>
    </row>
    <row r="3038" spans="1:3" x14ac:dyDescent="0.3">
      <c r="A3038" s="19"/>
      <c r="B3038" s="19"/>
      <c r="C3038" s="19"/>
    </row>
    <row r="3039" spans="1:3" x14ac:dyDescent="0.3">
      <c r="A3039" s="19"/>
      <c r="B3039" s="19"/>
      <c r="C3039" s="19"/>
    </row>
    <row r="3040" spans="1:3" x14ac:dyDescent="0.3">
      <c r="A3040" s="19"/>
      <c r="B3040" s="19"/>
      <c r="C3040" s="19"/>
    </row>
    <row r="3041" spans="1:3" x14ac:dyDescent="0.3">
      <c r="A3041" s="19"/>
      <c r="B3041" s="19"/>
      <c r="C3041" s="19"/>
    </row>
    <row r="3042" spans="1:3" x14ac:dyDescent="0.3">
      <c r="A3042" s="19"/>
      <c r="B3042" s="19"/>
      <c r="C3042" s="19"/>
    </row>
    <row r="3043" spans="1:3" x14ac:dyDescent="0.3">
      <c r="A3043" s="19"/>
      <c r="B3043" s="19"/>
      <c r="C3043" s="19"/>
    </row>
    <row r="3044" spans="1:3" x14ac:dyDescent="0.3">
      <c r="A3044" s="19"/>
      <c r="B3044" s="19"/>
      <c r="C3044" s="19"/>
    </row>
    <row r="3045" spans="1:3" x14ac:dyDescent="0.3">
      <c r="A3045" s="19"/>
      <c r="B3045" s="19"/>
      <c r="C3045" s="19"/>
    </row>
    <row r="3046" spans="1:3" x14ac:dyDescent="0.3">
      <c r="A3046" s="19"/>
      <c r="B3046" s="19"/>
      <c r="C3046" s="19"/>
    </row>
    <row r="3047" spans="1:3" x14ac:dyDescent="0.3">
      <c r="A3047" s="19"/>
      <c r="B3047" s="19"/>
      <c r="C3047" s="19"/>
    </row>
    <row r="3048" spans="1:3" x14ac:dyDescent="0.3">
      <c r="A3048" s="19"/>
      <c r="B3048" s="19"/>
      <c r="C3048" s="19"/>
    </row>
    <row r="3049" spans="1:3" x14ac:dyDescent="0.3">
      <c r="A3049" s="19"/>
      <c r="B3049" s="19"/>
      <c r="C3049" s="19"/>
    </row>
    <row r="3050" spans="1:3" x14ac:dyDescent="0.3">
      <c r="A3050" s="19"/>
      <c r="B3050" s="19"/>
      <c r="C3050" s="19"/>
    </row>
    <row r="3051" spans="1:3" x14ac:dyDescent="0.3">
      <c r="A3051" s="19"/>
      <c r="B3051" s="19"/>
      <c r="C3051" s="19"/>
    </row>
    <row r="3052" spans="1:3" x14ac:dyDescent="0.3">
      <c r="A3052" s="19"/>
      <c r="B3052" s="19"/>
      <c r="C3052" s="19"/>
    </row>
    <row r="3053" spans="1:3" x14ac:dyDescent="0.3">
      <c r="A3053" s="19"/>
      <c r="B3053" s="19"/>
      <c r="C3053" s="19"/>
    </row>
    <row r="3054" spans="1:3" x14ac:dyDescent="0.3">
      <c r="A3054" s="19"/>
      <c r="B3054" s="19"/>
      <c r="C3054" s="19"/>
    </row>
    <row r="3055" spans="1:3" x14ac:dyDescent="0.3">
      <c r="A3055" s="19"/>
      <c r="B3055" s="19"/>
      <c r="C3055" s="19"/>
    </row>
    <row r="3056" spans="1:3" x14ac:dyDescent="0.3">
      <c r="A3056" s="19"/>
      <c r="B3056" s="19"/>
      <c r="C3056" s="19"/>
    </row>
    <row r="3057" spans="1:3" x14ac:dyDescent="0.3">
      <c r="A3057" s="19"/>
      <c r="B3057" s="19"/>
      <c r="C3057" s="19"/>
    </row>
    <row r="3058" spans="1:3" x14ac:dyDescent="0.3">
      <c r="A3058" s="19"/>
      <c r="B3058" s="19"/>
      <c r="C3058" s="19"/>
    </row>
    <row r="3059" spans="1:3" x14ac:dyDescent="0.3">
      <c r="A3059" s="19"/>
      <c r="B3059" s="19"/>
      <c r="C3059" s="19"/>
    </row>
    <row r="3060" spans="1:3" x14ac:dyDescent="0.3">
      <c r="A3060" s="19"/>
      <c r="B3060" s="19"/>
      <c r="C3060" s="19"/>
    </row>
    <row r="3061" spans="1:3" x14ac:dyDescent="0.3">
      <c r="A3061" s="19"/>
      <c r="B3061" s="19"/>
      <c r="C3061" s="19"/>
    </row>
    <row r="3062" spans="1:3" x14ac:dyDescent="0.3">
      <c r="A3062" s="19"/>
      <c r="B3062" s="19"/>
      <c r="C3062" s="19"/>
    </row>
    <row r="3063" spans="1:3" x14ac:dyDescent="0.3">
      <c r="A3063" s="19"/>
      <c r="B3063" s="19"/>
      <c r="C3063" s="19"/>
    </row>
    <row r="3064" spans="1:3" x14ac:dyDescent="0.3">
      <c r="A3064" s="19"/>
      <c r="B3064" s="19"/>
      <c r="C3064" s="19"/>
    </row>
    <row r="3065" spans="1:3" x14ac:dyDescent="0.3">
      <c r="A3065" s="19"/>
      <c r="B3065" s="19"/>
      <c r="C3065" s="19"/>
    </row>
    <row r="3066" spans="1:3" x14ac:dyDescent="0.3">
      <c r="A3066" s="19"/>
      <c r="B3066" s="19"/>
      <c r="C3066" s="19"/>
    </row>
    <row r="3067" spans="1:3" x14ac:dyDescent="0.3">
      <c r="A3067" s="19"/>
      <c r="B3067" s="19"/>
      <c r="C3067" s="19"/>
    </row>
    <row r="3068" spans="1:3" x14ac:dyDescent="0.3">
      <c r="A3068" s="19"/>
      <c r="B3068" s="19"/>
      <c r="C3068" s="19"/>
    </row>
    <row r="3069" spans="1:3" x14ac:dyDescent="0.3">
      <c r="A3069" s="19"/>
      <c r="B3069" s="19"/>
      <c r="C3069" s="19"/>
    </row>
    <row r="3070" spans="1:3" x14ac:dyDescent="0.3">
      <c r="A3070" s="19"/>
      <c r="B3070" s="19"/>
      <c r="C3070" s="19"/>
    </row>
    <row r="3071" spans="1:3" x14ac:dyDescent="0.3">
      <c r="A3071" s="19"/>
      <c r="B3071" s="19"/>
      <c r="C3071" s="19"/>
    </row>
    <row r="3072" spans="1:3" x14ac:dyDescent="0.3">
      <c r="A3072" s="19"/>
      <c r="B3072" s="19"/>
      <c r="C3072" s="19"/>
    </row>
    <row r="3073" spans="1:3" x14ac:dyDescent="0.3">
      <c r="A3073" s="19"/>
      <c r="B3073" s="19"/>
      <c r="C3073" s="19"/>
    </row>
    <row r="3074" spans="1:3" x14ac:dyDescent="0.3">
      <c r="A3074" s="19"/>
      <c r="B3074" s="19"/>
      <c r="C3074" s="19"/>
    </row>
    <row r="3075" spans="1:3" x14ac:dyDescent="0.3">
      <c r="A3075" s="19"/>
      <c r="B3075" s="19"/>
      <c r="C3075" s="19"/>
    </row>
    <row r="3076" spans="1:3" x14ac:dyDescent="0.3">
      <c r="A3076" s="19"/>
      <c r="B3076" s="19"/>
      <c r="C3076" s="19"/>
    </row>
    <row r="3077" spans="1:3" x14ac:dyDescent="0.3">
      <c r="A3077" s="19"/>
      <c r="B3077" s="19"/>
      <c r="C3077" s="19"/>
    </row>
    <row r="3078" spans="1:3" x14ac:dyDescent="0.3">
      <c r="A3078" s="19"/>
      <c r="B3078" s="19"/>
      <c r="C3078" s="19"/>
    </row>
    <row r="3079" spans="1:3" x14ac:dyDescent="0.3">
      <c r="A3079" s="19"/>
      <c r="B3079" s="19"/>
      <c r="C3079" s="19"/>
    </row>
    <row r="3080" spans="1:3" x14ac:dyDescent="0.3">
      <c r="A3080" s="19"/>
      <c r="B3080" s="19"/>
      <c r="C3080" s="19"/>
    </row>
    <row r="3081" spans="1:3" x14ac:dyDescent="0.3">
      <c r="A3081" s="19"/>
      <c r="B3081" s="19"/>
      <c r="C3081" s="19"/>
    </row>
    <row r="3082" spans="1:3" x14ac:dyDescent="0.3">
      <c r="A3082" s="19"/>
      <c r="B3082" s="19"/>
      <c r="C3082" s="19"/>
    </row>
    <row r="3083" spans="1:3" x14ac:dyDescent="0.3">
      <c r="A3083" s="19"/>
      <c r="B3083" s="19"/>
      <c r="C3083" s="19"/>
    </row>
    <row r="3084" spans="1:3" x14ac:dyDescent="0.3">
      <c r="A3084" s="19"/>
      <c r="B3084" s="19"/>
      <c r="C3084" s="19"/>
    </row>
    <row r="3085" spans="1:3" x14ac:dyDescent="0.3">
      <c r="A3085" s="19"/>
      <c r="B3085" s="19"/>
      <c r="C3085" s="19"/>
    </row>
    <row r="3086" spans="1:3" x14ac:dyDescent="0.3">
      <c r="A3086" s="19"/>
      <c r="B3086" s="19"/>
      <c r="C3086" s="19"/>
    </row>
    <row r="3087" spans="1:3" x14ac:dyDescent="0.3">
      <c r="A3087" s="19"/>
      <c r="B3087" s="19"/>
      <c r="C3087" s="19"/>
    </row>
    <row r="3088" spans="1:3" x14ac:dyDescent="0.3">
      <c r="A3088" s="19"/>
      <c r="B3088" s="19"/>
      <c r="C3088" s="19"/>
    </row>
    <row r="3089" spans="1:3" x14ac:dyDescent="0.3">
      <c r="A3089" s="19"/>
      <c r="B3089" s="19"/>
      <c r="C3089" s="19"/>
    </row>
    <row r="3090" spans="1:3" x14ac:dyDescent="0.3">
      <c r="A3090" s="19"/>
      <c r="B3090" s="19"/>
      <c r="C3090" s="19"/>
    </row>
    <row r="3091" spans="1:3" x14ac:dyDescent="0.3">
      <c r="A3091" s="19"/>
      <c r="B3091" s="19"/>
      <c r="C3091" s="19"/>
    </row>
    <row r="3092" spans="1:3" x14ac:dyDescent="0.3">
      <c r="A3092" s="19"/>
      <c r="B3092" s="19"/>
      <c r="C3092" s="19"/>
    </row>
    <row r="3093" spans="1:3" x14ac:dyDescent="0.3">
      <c r="A3093" s="19"/>
      <c r="B3093" s="19"/>
      <c r="C3093" s="19"/>
    </row>
    <row r="3094" spans="1:3" x14ac:dyDescent="0.3">
      <c r="A3094" s="19"/>
      <c r="B3094" s="19"/>
      <c r="C3094" s="19"/>
    </row>
    <row r="3095" spans="1:3" x14ac:dyDescent="0.3">
      <c r="A3095" s="19"/>
      <c r="B3095" s="19"/>
      <c r="C3095" s="19"/>
    </row>
    <row r="3096" spans="1:3" x14ac:dyDescent="0.3">
      <c r="A3096" s="19"/>
      <c r="B3096" s="19"/>
      <c r="C3096" s="19"/>
    </row>
    <row r="3097" spans="1:3" x14ac:dyDescent="0.3">
      <c r="A3097" s="19"/>
      <c r="B3097" s="19"/>
      <c r="C3097" s="19"/>
    </row>
    <row r="3098" spans="1:3" x14ac:dyDescent="0.3">
      <c r="A3098" s="19"/>
      <c r="B3098" s="19"/>
      <c r="C3098" s="19"/>
    </row>
    <row r="3099" spans="1:3" x14ac:dyDescent="0.3">
      <c r="A3099" s="19"/>
      <c r="B3099" s="19"/>
      <c r="C3099" s="19"/>
    </row>
    <row r="3100" spans="1:3" x14ac:dyDescent="0.3">
      <c r="A3100" s="19"/>
      <c r="B3100" s="19"/>
      <c r="C3100" s="19"/>
    </row>
    <row r="3101" spans="1:3" x14ac:dyDescent="0.3">
      <c r="A3101" s="19"/>
      <c r="B3101" s="19"/>
      <c r="C3101" s="19"/>
    </row>
    <row r="3102" spans="1:3" x14ac:dyDescent="0.3">
      <c r="A3102" s="19"/>
      <c r="B3102" s="19"/>
      <c r="C3102" s="19"/>
    </row>
    <row r="3103" spans="1:3" x14ac:dyDescent="0.3">
      <c r="A3103" s="19"/>
      <c r="B3103" s="19"/>
      <c r="C3103" s="19"/>
    </row>
    <row r="3104" spans="1:3" x14ac:dyDescent="0.3">
      <c r="A3104" s="19"/>
      <c r="B3104" s="19"/>
      <c r="C3104" s="19"/>
    </row>
    <row r="3105" spans="1:3" x14ac:dyDescent="0.3">
      <c r="A3105" s="19"/>
      <c r="B3105" s="19"/>
      <c r="C3105" s="19"/>
    </row>
    <row r="3106" spans="1:3" x14ac:dyDescent="0.3">
      <c r="A3106" s="19"/>
      <c r="B3106" s="19"/>
      <c r="C3106" s="19"/>
    </row>
    <row r="3107" spans="1:3" x14ac:dyDescent="0.3">
      <c r="A3107" s="19"/>
      <c r="B3107" s="19"/>
      <c r="C3107" s="19"/>
    </row>
    <row r="3108" spans="1:3" x14ac:dyDescent="0.3">
      <c r="A3108" s="19"/>
      <c r="B3108" s="19"/>
      <c r="C3108" s="19"/>
    </row>
    <row r="3109" spans="1:3" x14ac:dyDescent="0.3">
      <c r="A3109" s="19"/>
      <c r="B3109" s="19"/>
      <c r="C3109" s="19"/>
    </row>
    <row r="3110" spans="1:3" x14ac:dyDescent="0.3">
      <c r="A3110" s="19"/>
      <c r="B3110" s="19"/>
      <c r="C3110" s="19"/>
    </row>
    <row r="3111" spans="1:3" x14ac:dyDescent="0.3">
      <c r="A3111" s="19"/>
      <c r="B3111" s="19"/>
      <c r="C3111" s="19"/>
    </row>
    <row r="3112" spans="1:3" x14ac:dyDescent="0.3">
      <c r="A3112" s="19"/>
      <c r="B3112" s="19"/>
      <c r="C3112" s="19"/>
    </row>
    <row r="3113" spans="1:3" x14ac:dyDescent="0.3">
      <c r="A3113" s="19"/>
      <c r="B3113" s="19"/>
      <c r="C3113" s="19"/>
    </row>
    <row r="3114" spans="1:3" x14ac:dyDescent="0.3">
      <c r="A3114" s="19"/>
      <c r="B3114" s="19"/>
      <c r="C3114" s="19"/>
    </row>
    <row r="3115" spans="1:3" x14ac:dyDescent="0.3">
      <c r="A3115" s="19"/>
      <c r="B3115" s="19"/>
      <c r="C3115" s="19"/>
    </row>
    <row r="3116" spans="1:3" x14ac:dyDescent="0.3">
      <c r="A3116" s="19"/>
      <c r="B3116" s="19"/>
      <c r="C3116" s="19"/>
    </row>
    <row r="3117" spans="1:3" x14ac:dyDescent="0.3">
      <c r="A3117" s="19"/>
      <c r="B3117" s="19"/>
      <c r="C3117" s="19"/>
    </row>
    <row r="3118" spans="1:3" x14ac:dyDescent="0.3">
      <c r="A3118" s="19"/>
      <c r="B3118" s="19"/>
      <c r="C3118" s="19"/>
    </row>
    <row r="3119" spans="1:3" x14ac:dyDescent="0.3">
      <c r="A3119" s="19"/>
      <c r="B3119" s="19"/>
      <c r="C3119" s="19"/>
    </row>
    <row r="3120" spans="1:3" x14ac:dyDescent="0.3">
      <c r="A3120" s="19"/>
      <c r="B3120" s="19"/>
      <c r="C3120" s="19"/>
    </row>
    <row r="3121" spans="1:3" x14ac:dyDescent="0.3">
      <c r="A3121" s="19"/>
      <c r="B3121" s="19"/>
      <c r="C3121" s="19"/>
    </row>
    <row r="3122" spans="1:3" x14ac:dyDescent="0.3">
      <c r="A3122" s="19"/>
      <c r="B3122" s="19"/>
      <c r="C3122" s="19"/>
    </row>
    <row r="3123" spans="1:3" x14ac:dyDescent="0.3">
      <c r="A3123" s="19"/>
      <c r="B3123" s="19"/>
      <c r="C3123" s="19"/>
    </row>
    <row r="3124" spans="1:3" x14ac:dyDescent="0.3">
      <c r="A3124" s="19"/>
      <c r="B3124" s="19"/>
      <c r="C3124" s="19"/>
    </row>
    <row r="3125" spans="1:3" x14ac:dyDescent="0.3">
      <c r="A3125" s="19"/>
      <c r="B3125" s="19"/>
      <c r="C3125" s="19"/>
    </row>
    <row r="3126" spans="1:3" x14ac:dyDescent="0.3">
      <c r="A3126" s="19"/>
      <c r="B3126" s="19"/>
      <c r="C3126" s="19"/>
    </row>
    <row r="3127" spans="1:3" x14ac:dyDescent="0.3">
      <c r="A3127" s="19"/>
      <c r="B3127" s="19"/>
      <c r="C3127" s="19"/>
    </row>
    <row r="3128" spans="1:3" x14ac:dyDescent="0.3">
      <c r="A3128" s="19"/>
      <c r="B3128" s="19"/>
      <c r="C3128" s="19"/>
    </row>
    <row r="3129" spans="1:3" x14ac:dyDescent="0.3">
      <c r="A3129" s="19"/>
      <c r="B3129" s="19"/>
      <c r="C3129" s="19"/>
    </row>
    <row r="3130" spans="1:3" x14ac:dyDescent="0.3">
      <c r="A3130" s="19"/>
      <c r="B3130" s="19"/>
      <c r="C3130" s="19"/>
    </row>
    <row r="3131" spans="1:3" x14ac:dyDescent="0.3">
      <c r="A3131" s="19"/>
      <c r="B3131" s="19"/>
      <c r="C3131" s="19"/>
    </row>
    <row r="3132" spans="1:3" x14ac:dyDescent="0.3">
      <c r="A3132" s="19"/>
      <c r="B3132" s="19"/>
      <c r="C3132" s="19"/>
    </row>
    <row r="3133" spans="1:3" x14ac:dyDescent="0.3">
      <c r="A3133" s="19"/>
      <c r="B3133" s="19"/>
      <c r="C3133" s="19"/>
    </row>
    <row r="3134" spans="1:3" x14ac:dyDescent="0.3">
      <c r="A3134" s="19"/>
      <c r="B3134" s="19"/>
      <c r="C3134" s="19"/>
    </row>
    <row r="3135" spans="1:3" x14ac:dyDescent="0.3">
      <c r="A3135" s="19"/>
      <c r="B3135" s="19"/>
      <c r="C3135" s="19"/>
    </row>
    <row r="3136" spans="1:3" x14ac:dyDescent="0.3">
      <c r="A3136" s="19"/>
      <c r="B3136" s="19"/>
      <c r="C3136" s="19"/>
    </row>
    <row r="3137" spans="1:3" x14ac:dyDescent="0.3">
      <c r="A3137" s="19"/>
      <c r="B3137" s="19"/>
      <c r="C3137" s="19"/>
    </row>
    <row r="3138" spans="1:3" x14ac:dyDescent="0.3">
      <c r="A3138" s="19"/>
      <c r="B3138" s="19"/>
      <c r="C3138" s="19"/>
    </row>
    <row r="3139" spans="1:3" x14ac:dyDescent="0.3">
      <c r="A3139" s="19"/>
      <c r="B3139" s="19"/>
      <c r="C3139" s="19"/>
    </row>
    <row r="3140" spans="1:3" x14ac:dyDescent="0.3">
      <c r="A3140" s="19"/>
      <c r="B3140" s="19"/>
      <c r="C3140" s="19"/>
    </row>
    <row r="3141" spans="1:3" x14ac:dyDescent="0.3">
      <c r="A3141" s="19"/>
      <c r="B3141" s="19"/>
      <c r="C3141" s="19"/>
    </row>
    <row r="3142" spans="1:3" x14ac:dyDescent="0.3">
      <c r="A3142" s="19"/>
      <c r="B3142" s="19"/>
      <c r="C3142" s="19"/>
    </row>
    <row r="3143" spans="1:3" x14ac:dyDescent="0.3">
      <c r="A3143" s="19"/>
      <c r="B3143" s="19"/>
      <c r="C3143" s="19"/>
    </row>
    <row r="3144" spans="1:3" x14ac:dyDescent="0.3">
      <c r="A3144" s="19"/>
      <c r="B3144" s="19"/>
      <c r="C3144" s="19"/>
    </row>
    <row r="3145" spans="1:3" x14ac:dyDescent="0.3">
      <c r="A3145" s="19"/>
      <c r="B3145" s="19"/>
      <c r="C3145" s="19"/>
    </row>
    <row r="3146" spans="1:3" x14ac:dyDescent="0.3">
      <c r="A3146" s="19"/>
      <c r="B3146" s="19"/>
      <c r="C3146" s="19"/>
    </row>
    <row r="3147" spans="1:3" x14ac:dyDescent="0.3">
      <c r="A3147" s="19"/>
      <c r="B3147" s="19"/>
      <c r="C3147" s="19"/>
    </row>
    <row r="3148" spans="1:3" x14ac:dyDescent="0.3">
      <c r="A3148" s="19"/>
      <c r="B3148" s="19"/>
      <c r="C3148" s="19"/>
    </row>
    <row r="3149" spans="1:3" x14ac:dyDescent="0.3">
      <c r="A3149" s="19"/>
      <c r="B3149" s="19"/>
      <c r="C3149" s="19"/>
    </row>
    <row r="3150" spans="1:3" x14ac:dyDescent="0.3">
      <c r="A3150" s="19"/>
      <c r="B3150" s="19"/>
      <c r="C3150" s="19"/>
    </row>
    <row r="3151" spans="1:3" x14ac:dyDescent="0.3">
      <c r="A3151" s="19"/>
      <c r="B3151" s="19"/>
      <c r="C3151" s="19"/>
    </row>
    <row r="3152" spans="1:3" x14ac:dyDescent="0.3">
      <c r="A3152" s="19"/>
      <c r="B3152" s="19"/>
      <c r="C3152" s="19"/>
    </row>
    <row r="3153" spans="1:3" x14ac:dyDescent="0.3">
      <c r="A3153" s="19"/>
      <c r="B3153" s="19"/>
      <c r="C3153" s="19"/>
    </row>
    <row r="3154" spans="1:3" x14ac:dyDescent="0.3">
      <c r="A3154" s="19"/>
      <c r="B3154" s="19"/>
      <c r="C3154" s="19"/>
    </row>
    <row r="3155" spans="1:3" x14ac:dyDescent="0.3">
      <c r="A3155" s="19"/>
      <c r="B3155" s="19"/>
      <c r="C3155" s="19"/>
    </row>
    <row r="3156" spans="1:3" x14ac:dyDescent="0.3">
      <c r="A3156" s="19"/>
      <c r="B3156" s="19"/>
      <c r="C3156" s="19"/>
    </row>
    <row r="3157" spans="1:3" x14ac:dyDescent="0.3">
      <c r="A3157" s="19"/>
      <c r="B3157" s="19"/>
      <c r="C3157" s="19"/>
    </row>
    <row r="3158" spans="1:3" x14ac:dyDescent="0.3">
      <c r="A3158" s="19"/>
      <c r="B3158" s="19"/>
      <c r="C3158" s="19"/>
    </row>
    <row r="3159" spans="1:3" x14ac:dyDescent="0.3">
      <c r="A3159" s="19"/>
      <c r="B3159" s="19"/>
      <c r="C3159" s="19"/>
    </row>
    <row r="3160" spans="1:3" x14ac:dyDescent="0.3">
      <c r="A3160" s="19"/>
      <c r="B3160" s="19"/>
      <c r="C3160" s="19"/>
    </row>
    <row r="3161" spans="1:3" x14ac:dyDescent="0.3">
      <c r="A3161" s="19"/>
      <c r="B3161" s="19"/>
      <c r="C3161" s="19"/>
    </row>
    <row r="3162" spans="1:3" x14ac:dyDescent="0.3">
      <c r="A3162" s="19"/>
      <c r="B3162" s="19"/>
      <c r="C3162" s="19"/>
    </row>
    <row r="3163" spans="1:3" x14ac:dyDescent="0.3">
      <c r="A3163" s="19"/>
      <c r="B3163" s="19"/>
      <c r="C3163" s="19"/>
    </row>
    <row r="3164" spans="1:3" x14ac:dyDescent="0.3">
      <c r="A3164" s="19"/>
      <c r="B3164" s="19"/>
      <c r="C3164" s="19"/>
    </row>
    <row r="3165" spans="1:3" x14ac:dyDescent="0.3">
      <c r="A3165" s="19"/>
      <c r="B3165" s="19"/>
      <c r="C3165" s="19"/>
    </row>
    <row r="3166" spans="1:3" x14ac:dyDescent="0.3">
      <c r="A3166" s="19"/>
      <c r="B3166" s="19"/>
      <c r="C3166" s="19"/>
    </row>
    <row r="3167" spans="1:3" x14ac:dyDescent="0.3">
      <c r="A3167" s="19"/>
      <c r="B3167" s="19"/>
      <c r="C3167" s="19"/>
    </row>
    <row r="3168" spans="1:3" x14ac:dyDescent="0.3">
      <c r="A3168" s="19"/>
      <c r="B3168" s="19"/>
      <c r="C3168" s="19"/>
    </row>
    <row r="3169" spans="1:3" x14ac:dyDescent="0.3">
      <c r="A3169" s="19"/>
      <c r="B3169" s="19"/>
      <c r="C3169" s="19"/>
    </row>
    <row r="3170" spans="1:3" x14ac:dyDescent="0.3">
      <c r="A3170" s="19"/>
      <c r="B3170" s="19"/>
      <c r="C3170" s="19"/>
    </row>
    <row r="3171" spans="1:3" x14ac:dyDescent="0.3">
      <c r="A3171" s="19"/>
      <c r="B3171" s="19"/>
      <c r="C3171" s="19"/>
    </row>
    <row r="3172" spans="1:3" x14ac:dyDescent="0.3">
      <c r="A3172" s="19"/>
      <c r="B3172" s="19"/>
      <c r="C3172" s="19"/>
    </row>
    <row r="3173" spans="1:3" x14ac:dyDescent="0.3">
      <c r="A3173" s="19"/>
      <c r="B3173" s="19"/>
      <c r="C3173" s="19"/>
    </row>
    <row r="3174" spans="1:3" x14ac:dyDescent="0.3">
      <c r="A3174" s="19"/>
      <c r="B3174" s="19"/>
      <c r="C3174" s="19"/>
    </row>
    <row r="3175" spans="1:3" x14ac:dyDescent="0.3">
      <c r="A3175" s="19"/>
      <c r="B3175" s="19"/>
      <c r="C3175" s="19"/>
    </row>
    <row r="3176" spans="1:3" x14ac:dyDescent="0.3">
      <c r="A3176" s="19"/>
      <c r="B3176" s="19"/>
      <c r="C3176" s="19"/>
    </row>
    <row r="3177" spans="1:3" x14ac:dyDescent="0.3">
      <c r="A3177" s="19"/>
      <c r="B3177" s="19"/>
      <c r="C3177" s="19"/>
    </row>
    <row r="3178" spans="1:3" x14ac:dyDescent="0.3">
      <c r="A3178" s="19"/>
      <c r="B3178" s="19"/>
      <c r="C3178" s="19"/>
    </row>
    <row r="3179" spans="1:3" x14ac:dyDescent="0.3">
      <c r="A3179" s="19"/>
      <c r="B3179" s="19"/>
      <c r="C3179" s="19"/>
    </row>
    <row r="3180" spans="1:3" x14ac:dyDescent="0.3">
      <c r="A3180" s="19"/>
      <c r="B3180" s="19"/>
      <c r="C3180" s="19"/>
    </row>
    <row r="3181" spans="1:3" x14ac:dyDescent="0.3">
      <c r="A3181" s="19"/>
      <c r="B3181" s="19"/>
      <c r="C3181" s="19"/>
    </row>
    <row r="3182" spans="1:3" x14ac:dyDescent="0.3">
      <c r="A3182" s="19"/>
      <c r="B3182" s="19"/>
      <c r="C3182" s="19"/>
    </row>
    <row r="3183" spans="1:3" x14ac:dyDescent="0.3">
      <c r="A3183" s="19"/>
      <c r="B3183" s="19"/>
      <c r="C3183" s="19"/>
    </row>
    <row r="3184" spans="1:3" x14ac:dyDescent="0.3">
      <c r="A3184" s="19"/>
      <c r="B3184" s="19"/>
      <c r="C3184" s="19"/>
    </row>
    <row r="3185" spans="1:3" x14ac:dyDescent="0.3">
      <c r="A3185" s="19"/>
      <c r="B3185" s="19"/>
      <c r="C3185" s="19"/>
    </row>
    <row r="3186" spans="1:3" x14ac:dyDescent="0.3">
      <c r="A3186" s="19"/>
      <c r="B3186" s="19"/>
      <c r="C3186" s="19"/>
    </row>
    <row r="3187" spans="1:3" x14ac:dyDescent="0.3">
      <c r="A3187" s="19"/>
      <c r="B3187" s="19"/>
      <c r="C3187" s="19"/>
    </row>
    <row r="3188" spans="1:3" x14ac:dyDescent="0.3">
      <c r="A3188" s="19"/>
      <c r="B3188" s="19"/>
      <c r="C3188" s="19"/>
    </row>
    <row r="3189" spans="1:3" x14ac:dyDescent="0.3">
      <c r="A3189" s="19"/>
      <c r="B3189" s="19"/>
      <c r="C3189" s="19"/>
    </row>
    <row r="3190" spans="1:3" x14ac:dyDescent="0.3">
      <c r="A3190" s="19"/>
      <c r="B3190" s="19"/>
      <c r="C3190" s="19"/>
    </row>
    <row r="3191" spans="1:3" x14ac:dyDescent="0.3">
      <c r="A3191" s="19"/>
      <c r="B3191" s="19"/>
      <c r="C3191" s="19"/>
    </row>
    <row r="3192" spans="1:3" x14ac:dyDescent="0.3">
      <c r="A3192" s="19"/>
      <c r="B3192" s="19"/>
      <c r="C3192" s="19"/>
    </row>
    <row r="3193" spans="1:3" x14ac:dyDescent="0.3">
      <c r="A3193" s="19"/>
      <c r="B3193" s="19"/>
      <c r="C3193" s="19"/>
    </row>
    <row r="3194" spans="1:3" x14ac:dyDescent="0.3">
      <c r="A3194" s="19"/>
      <c r="B3194" s="19"/>
      <c r="C3194" s="19"/>
    </row>
    <row r="3195" spans="1:3" x14ac:dyDescent="0.3">
      <c r="A3195" s="19"/>
      <c r="B3195" s="19"/>
      <c r="C3195" s="19"/>
    </row>
    <row r="3196" spans="1:3" x14ac:dyDescent="0.3">
      <c r="A3196" s="19"/>
      <c r="B3196" s="19"/>
      <c r="C3196" s="19"/>
    </row>
    <row r="3197" spans="1:3" x14ac:dyDescent="0.3">
      <c r="A3197" s="19"/>
      <c r="B3197" s="19"/>
      <c r="C3197" s="19"/>
    </row>
    <row r="3198" spans="1:3" x14ac:dyDescent="0.3">
      <c r="A3198" s="19"/>
      <c r="B3198" s="19"/>
      <c r="C3198" s="19"/>
    </row>
    <row r="3199" spans="1:3" x14ac:dyDescent="0.3">
      <c r="A3199" s="19"/>
      <c r="B3199" s="19"/>
      <c r="C3199" s="19"/>
    </row>
    <row r="3200" spans="1:3" x14ac:dyDescent="0.3">
      <c r="A3200" s="19"/>
      <c r="B3200" s="19"/>
      <c r="C3200" s="19"/>
    </row>
    <row r="3201" spans="1:3" x14ac:dyDescent="0.3">
      <c r="A3201" s="19"/>
      <c r="B3201" s="19"/>
      <c r="C3201" s="19"/>
    </row>
    <row r="3202" spans="1:3" x14ac:dyDescent="0.3">
      <c r="A3202" s="19"/>
      <c r="B3202" s="19"/>
      <c r="C3202" s="19"/>
    </row>
    <row r="3203" spans="1:3" x14ac:dyDescent="0.3">
      <c r="A3203" s="19"/>
      <c r="B3203" s="19"/>
      <c r="C3203" s="19"/>
    </row>
    <row r="3204" spans="1:3" x14ac:dyDescent="0.3">
      <c r="A3204" s="19"/>
      <c r="B3204" s="19"/>
      <c r="C3204" s="19"/>
    </row>
    <row r="3205" spans="1:3" x14ac:dyDescent="0.3">
      <c r="A3205" s="19"/>
      <c r="B3205" s="19"/>
      <c r="C3205" s="19"/>
    </row>
    <row r="3206" spans="1:3" x14ac:dyDescent="0.3">
      <c r="A3206" s="19"/>
      <c r="B3206" s="19"/>
      <c r="C3206" s="19"/>
    </row>
    <row r="3207" spans="1:3" x14ac:dyDescent="0.3">
      <c r="A3207" s="19"/>
      <c r="B3207" s="19"/>
      <c r="C3207" s="19"/>
    </row>
    <row r="3208" spans="1:3" x14ac:dyDescent="0.3">
      <c r="A3208" s="19"/>
      <c r="B3208" s="19"/>
      <c r="C3208" s="19"/>
    </row>
    <row r="3209" spans="1:3" x14ac:dyDescent="0.3">
      <c r="A3209" s="19"/>
      <c r="B3209" s="19"/>
      <c r="C3209" s="19"/>
    </row>
    <row r="3210" spans="1:3" x14ac:dyDescent="0.3">
      <c r="A3210" s="19"/>
      <c r="B3210" s="19"/>
      <c r="C3210" s="19"/>
    </row>
    <row r="3211" spans="1:3" x14ac:dyDescent="0.3">
      <c r="A3211" s="19"/>
      <c r="B3211" s="19"/>
      <c r="C3211" s="19"/>
    </row>
    <row r="3212" spans="1:3" x14ac:dyDescent="0.3">
      <c r="A3212" s="19"/>
      <c r="B3212" s="19"/>
      <c r="C3212" s="19"/>
    </row>
    <row r="3213" spans="1:3" x14ac:dyDescent="0.3">
      <c r="A3213" s="19"/>
      <c r="B3213" s="19"/>
      <c r="C3213" s="19"/>
    </row>
    <row r="3214" spans="1:3" x14ac:dyDescent="0.3">
      <c r="A3214" s="19"/>
      <c r="B3214" s="19"/>
      <c r="C3214" s="19"/>
    </row>
    <row r="3215" spans="1:3" x14ac:dyDescent="0.3">
      <c r="A3215" s="19"/>
      <c r="B3215" s="19"/>
      <c r="C3215" s="19"/>
    </row>
    <row r="3216" spans="1:3" x14ac:dyDescent="0.3">
      <c r="A3216" s="19"/>
      <c r="B3216" s="19"/>
      <c r="C3216" s="19"/>
    </row>
    <row r="3217" spans="1:3" x14ac:dyDescent="0.3">
      <c r="A3217" s="19"/>
      <c r="B3217" s="19"/>
      <c r="C3217" s="19"/>
    </row>
    <row r="3218" spans="1:3" x14ac:dyDescent="0.3">
      <c r="A3218" s="19"/>
      <c r="B3218" s="19"/>
      <c r="C3218" s="19"/>
    </row>
    <row r="3219" spans="1:3" x14ac:dyDescent="0.3">
      <c r="A3219" s="19"/>
      <c r="B3219" s="19"/>
      <c r="C3219" s="19"/>
    </row>
    <row r="3220" spans="1:3" x14ac:dyDescent="0.3">
      <c r="A3220" s="19"/>
      <c r="B3220" s="19"/>
      <c r="C3220" s="19"/>
    </row>
    <row r="3221" spans="1:3" x14ac:dyDescent="0.3">
      <c r="A3221" s="19"/>
      <c r="B3221" s="19"/>
      <c r="C3221" s="19"/>
    </row>
    <row r="3222" spans="1:3" x14ac:dyDescent="0.3">
      <c r="A3222" s="19"/>
      <c r="B3222" s="19"/>
      <c r="C3222" s="19"/>
    </row>
    <row r="3223" spans="1:3" x14ac:dyDescent="0.3">
      <c r="A3223" s="19"/>
      <c r="B3223" s="19"/>
      <c r="C3223" s="19"/>
    </row>
    <row r="3224" spans="1:3" x14ac:dyDescent="0.3">
      <c r="A3224" s="19"/>
      <c r="B3224" s="19"/>
      <c r="C3224" s="19"/>
    </row>
    <row r="3225" spans="1:3" x14ac:dyDescent="0.3">
      <c r="A3225" s="19"/>
      <c r="B3225" s="19"/>
      <c r="C3225" s="19"/>
    </row>
    <row r="3226" spans="1:3" x14ac:dyDescent="0.3">
      <c r="A3226" s="19"/>
      <c r="B3226" s="19"/>
      <c r="C3226" s="19"/>
    </row>
    <row r="3227" spans="1:3" x14ac:dyDescent="0.3">
      <c r="A3227" s="19"/>
      <c r="B3227" s="19"/>
      <c r="C3227" s="19"/>
    </row>
    <row r="3228" spans="1:3" x14ac:dyDescent="0.3">
      <c r="A3228" s="19"/>
      <c r="B3228" s="19"/>
      <c r="C3228" s="19"/>
    </row>
    <row r="3229" spans="1:3" x14ac:dyDescent="0.3">
      <c r="A3229" s="19"/>
      <c r="B3229" s="19"/>
      <c r="C3229" s="19"/>
    </row>
    <row r="3230" spans="1:3" x14ac:dyDescent="0.3">
      <c r="A3230" s="19"/>
      <c r="B3230" s="19"/>
      <c r="C3230" s="19"/>
    </row>
    <row r="3231" spans="1:3" x14ac:dyDescent="0.3">
      <c r="A3231" s="19"/>
      <c r="B3231" s="19"/>
      <c r="C3231" s="19"/>
    </row>
    <row r="3232" spans="1:3" x14ac:dyDescent="0.3">
      <c r="A3232" s="19"/>
      <c r="B3232" s="19"/>
      <c r="C3232" s="19"/>
    </row>
    <row r="3233" spans="1:3" x14ac:dyDescent="0.3">
      <c r="A3233" s="19"/>
      <c r="B3233" s="19"/>
      <c r="C3233" s="19"/>
    </row>
    <row r="3234" spans="1:3" x14ac:dyDescent="0.3">
      <c r="A3234" s="19"/>
      <c r="B3234" s="19"/>
      <c r="C3234" s="19"/>
    </row>
    <row r="3235" spans="1:3" x14ac:dyDescent="0.3">
      <c r="A3235" s="19"/>
      <c r="B3235" s="19"/>
      <c r="C3235" s="19"/>
    </row>
    <row r="3236" spans="1:3" x14ac:dyDescent="0.3">
      <c r="A3236" s="19"/>
      <c r="B3236" s="19"/>
      <c r="C3236" s="19"/>
    </row>
    <row r="3237" spans="1:3" x14ac:dyDescent="0.3">
      <c r="A3237" s="19"/>
      <c r="B3237" s="19"/>
      <c r="C3237" s="19"/>
    </row>
    <row r="3238" spans="1:3" x14ac:dyDescent="0.3">
      <c r="A3238" s="19"/>
      <c r="B3238" s="19"/>
      <c r="C3238" s="19"/>
    </row>
    <row r="3239" spans="1:3" x14ac:dyDescent="0.3">
      <c r="A3239" s="19"/>
      <c r="B3239" s="19"/>
      <c r="C3239" s="19"/>
    </row>
    <row r="3240" spans="1:3" x14ac:dyDescent="0.3">
      <c r="A3240" s="19"/>
      <c r="B3240" s="19"/>
      <c r="C3240" s="19"/>
    </row>
    <row r="3241" spans="1:3" x14ac:dyDescent="0.3">
      <c r="A3241" s="19"/>
      <c r="B3241" s="19"/>
      <c r="C3241" s="19"/>
    </row>
    <row r="3242" spans="1:3" x14ac:dyDescent="0.3">
      <c r="A3242" s="19"/>
      <c r="B3242" s="19"/>
      <c r="C3242" s="19"/>
    </row>
    <row r="3243" spans="1:3" x14ac:dyDescent="0.3">
      <c r="A3243" s="19"/>
      <c r="B3243" s="19"/>
      <c r="C3243" s="19"/>
    </row>
    <row r="3244" spans="1:3" x14ac:dyDescent="0.3">
      <c r="A3244" s="19"/>
      <c r="B3244" s="19"/>
      <c r="C3244" s="19"/>
    </row>
    <row r="3245" spans="1:3" x14ac:dyDescent="0.3">
      <c r="A3245" s="19"/>
      <c r="B3245" s="19"/>
      <c r="C3245" s="19"/>
    </row>
    <row r="3246" spans="1:3" x14ac:dyDescent="0.3">
      <c r="A3246" s="19"/>
      <c r="B3246" s="19"/>
      <c r="C3246" s="19"/>
    </row>
    <row r="3247" spans="1:3" x14ac:dyDescent="0.3">
      <c r="A3247" s="19"/>
      <c r="B3247" s="19"/>
      <c r="C3247" s="19"/>
    </row>
    <row r="3248" spans="1:3" x14ac:dyDescent="0.3">
      <c r="A3248" s="19"/>
      <c r="B3248" s="19"/>
      <c r="C3248" s="19"/>
    </row>
    <row r="3249" spans="1:3" x14ac:dyDescent="0.3">
      <c r="A3249" s="19"/>
      <c r="B3249" s="19"/>
      <c r="C3249" s="19"/>
    </row>
    <row r="3250" spans="1:3" x14ac:dyDescent="0.3">
      <c r="A3250" s="19"/>
      <c r="B3250" s="19"/>
      <c r="C3250" s="19"/>
    </row>
    <row r="3251" spans="1:3" x14ac:dyDescent="0.3">
      <c r="A3251" s="19"/>
      <c r="B3251" s="19"/>
      <c r="C3251" s="19"/>
    </row>
    <row r="3252" spans="1:3" x14ac:dyDescent="0.3">
      <c r="A3252" s="19"/>
      <c r="B3252" s="19"/>
      <c r="C3252" s="19"/>
    </row>
    <row r="3253" spans="1:3" x14ac:dyDescent="0.3">
      <c r="A3253" s="19"/>
      <c r="B3253" s="19"/>
      <c r="C3253" s="19"/>
    </row>
    <row r="3254" spans="1:3" x14ac:dyDescent="0.3">
      <c r="A3254" s="19"/>
      <c r="B3254" s="19"/>
      <c r="C3254" s="19"/>
    </row>
    <row r="3255" spans="1:3" x14ac:dyDescent="0.3">
      <c r="A3255" s="19"/>
      <c r="B3255" s="19"/>
      <c r="C3255" s="19"/>
    </row>
    <row r="3256" spans="1:3" x14ac:dyDescent="0.3">
      <c r="A3256" s="19"/>
      <c r="B3256" s="19"/>
      <c r="C3256" s="19"/>
    </row>
    <row r="3257" spans="1:3" x14ac:dyDescent="0.3">
      <c r="A3257" s="19"/>
      <c r="B3257" s="19"/>
      <c r="C3257" s="19"/>
    </row>
    <row r="3258" spans="1:3" x14ac:dyDescent="0.3">
      <c r="A3258" s="19"/>
      <c r="B3258" s="19"/>
      <c r="C3258" s="19"/>
    </row>
    <row r="3259" spans="1:3" x14ac:dyDescent="0.3">
      <c r="A3259" s="19"/>
      <c r="B3259" s="19"/>
      <c r="C3259" s="19"/>
    </row>
    <row r="3260" spans="1:3" x14ac:dyDescent="0.3">
      <c r="A3260" s="19"/>
      <c r="B3260" s="19"/>
      <c r="C3260" s="19"/>
    </row>
    <row r="3261" spans="1:3" x14ac:dyDescent="0.3">
      <c r="A3261" s="19"/>
      <c r="B3261" s="19"/>
      <c r="C3261" s="19"/>
    </row>
    <row r="3262" spans="1:3" x14ac:dyDescent="0.3">
      <c r="A3262" s="19"/>
      <c r="B3262" s="19"/>
      <c r="C3262" s="19"/>
    </row>
    <row r="3263" spans="1:3" x14ac:dyDescent="0.3">
      <c r="A3263" s="19"/>
      <c r="B3263" s="19"/>
      <c r="C3263" s="19"/>
    </row>
    <row r="3264" spans="1:3" x14ac:dyDescent="0.3">
      <c r="A3264" s="19"/>
      <c r="B3264" s="19"/>
      <c r="C3264" s="19"/>
    </row>
    <row r="3265" spans="1:3" x14ac:dyDescent="0.3">
      <c r="A3265" s="19"/>
      <c r="B3265" s="19"/>
      <c r="C3265" s="19"/>
    </row>
    <row r="3266" spans="1:3" x14ac:dyDescent="0.3">
      <c r="A3266" s="19"/>
      <c r="B3266" s="19"/>
      <c r="C3266" s="19"/>
    </row>
    <row r="3267" spans="1:3" x14ac:dyDescent="0.3">
      <c r="A3267" s="19"/>
      <c r="B3267" s="19"/>
      <c r="C3267" s="19"/>
    </row>
    <row r="3268" spans="1:3" x14ac:dyDescent="0.3">
      <c r="A3268" s="19"/>
      <c r="B3268" s="19"/>
      <c r="C3268" s="19"/>
    </row>
    <row r="3269" spans="1:3" x14ac:dyDescent="0.3">
      <c r="A3269" s="19"/>
      <c r="B3269" s="19"/>
      <c r="C3269" s="19"/>
    </row>
    <row r="3270" spans="1:3" x14ac:dyDescent="0.3">
      <c r="A3270" s="19"/>
      <c r="B3270" s="19"/>
      <c r="C3270" s="19"/>
    </row>
    <row r="3271" spans="1:3" x14ac:dyDescent="0.3">
      <c r="A3271" s="19"/>
      <c r="B3271" s="19"/>
      <c r="C3271" s="19"/>
    </row>
    <row r="3272" spans="1:3" x14ac:dyDescent="0.3">
      <c r="A3272" s="19"/>
      <c r="B3272" s="19"/>
      <c r="C3272" s="19"/>
    </row>
    <row r="3273" spans="1:3" x14ac:dyDescent="0.3">
      <c r="A3273" s="19"/>
      <c r="B3273" s="19"/>
      <c r="C3273" s="19"/>
    </row>
    <row r="3274" spans="1:3" x14ac:dyDescent="0.3">
      <c r="A3274" s="19"/>
      <c r="B3274" s="19"/>
      <c r="C3274" s="19"/>
    </row>
    <row r="3275" spans="1:3" x14ac:dyDescent="0.3">
      <c r="A3275" s="19"/>
      <c r="B3275" s="19"/>
      <c r="C3275" s="19"/>
    </row>
    <row r="3276" spans="1:3" x14ac:dyDescent="0.3">
      <c r="A3276" s="19"/>
      <c r="B3276" s="19"/>
      <c r="C3276" s="19"/>
    </row>
    <row r="3277" spans="1:3" x14ac:dyDescent="0.3">
      <c r="A3277" s="19"/>
      <c r="B3277" s="19"/>
      <c r="C3277" s="19"/>
    </row>
    <row r="3278" spans="1:3" x14ac:dyDescent="0.3">
      <c r="A3278" s="19"/>
      <c r="B3278" s="19"/>
      <c r="C3278" s="19"/>
    </row>
    <row r="3279" spans="1:3" x14ac:dyDescent="0.3">
      <c r="A3279" s="19"/>
      <c r="B3279" s="19"/>
      <c r="C3279" s="19"/>
    </row>
    <row r="3280" spans="1:3" x14ac:dyDescent="0.3">
      <c r="A3280" s="19"/>
      <c r="B3280" s="19"/>
      <c r="C3280" s="19"/>
    </row>
    <row r="3281" spans="1:3" x14ac:dyDescent="0.3">
      <c r="A3281" s="19"/>
      <c r="B3281" s="19"/>
      <c r="C3281" s="19"/>
    </row>
    <row r="3282" spans="1:3" x14ac:dyDescent="0.3">
      <c r="A3282" s="19"/>
      <c r="B3282" s="19"/>
      <c r="C3282" s="19"/>
    </row>
    <row r="3283" spans="1:3" x14ac:dyDescent="0.3">
      <c r="A3283" s="19"/>
      <c r="B3283" s="19"/>
      <c r="C3283" s="19"/>
    </row>
    <row r="3284" spans="1:3" x14ac:dyDescent="0.3">
      <c r="A3284" s="19"/>
      <c r="B3284" s="19"/>
      <c r="C3284" s="19"/>
    </row>
    <row r="3285" spans="1:3" x14ac:dyDescent="0.3">
      <c r="A3285" s="19"/>
      <c r="B3285" s="19"/>
      <c r="C3285" s="19"/>
    </row>
    <row r="3286" spans="1:3" x14ac:dyDescent="0.3">
      <c r="A3286" s="19"/>
      <c r="B3286" s="19"/>
      <c r="C3286" s="19"/>
    </row>
    <row r="3287" spans="1:3" x14ac:dyDescent="0.3">
      <c r="A3287" s="19"/>
      <c r="B3287" s="19"/>
      <c r="C3287" s="19"/>
    </row>
    <row r="3288" spans="1:3" x14ac:dyDescent="0.3">
      <c r="A3288" s="19"/>
      <c r="B3288" s="19"/>
      <c r="C3288" s="19"/>
    </row>
    <row r="3289" spans="1:3" x14ac:dyDescent="0.3">
      <c r="A3289" s="19"/>
      <c r="B3289" s="19"/>
      <c r="C3289" s="19"/>
    </row>
    <row r="3290" spans="1:3" x14ac:dyDescent="0.3">
      <c r="A3290" s="19"/>
      <c r="B3290" s="19"/>
      <c r="C3290" s="19"/>
    </row>
    <row r="3291" spans="1:3" x14ac:dyDescent="0.3">
      <c r="A3291" s="19"/>
      <c r="B3291" s="19"/>
      <c r="C3291" s="19"/>
    </row>
    <row r="3292" spans="1:3" x14ac:dyDescent="0.3">
      <c r="A3292" s="19"/>
      <c r="B3292" s="19"/>
      <c r="C3292" s="19"/>
    </row>
    <row r="3293" spans="1:3" x14ac:dyDescent="0.3">
      <c r="A3293" s="19"/>
      <c r="B3293" s="19"/>
      <c r="C3293" s="19"/>
    </row>
    <row r="3294" spans="1:3" x14ac:dyDescent="0.3">
      <c r="A3294" s="19"/>
      <c r="B3294" s="19"/>
      <c r="C3294" s="19"/>
    </row>
    <row r="3295" spans="1:3" x14ac:dyDescent="0.3">
      <c r="A3295" s="19"/>
      <c r="B3295" s="19"/>
      <c r="C3295" s="19"/>
    </row>
    <row r="3296" spans="1:3" x14ac:dyDescent="0.3">
      <c r="A3296" s="19"/>
      <c r="B3296" s="19"/>
      <c r="C3296" s="19"/>
    </row>
    <row r="3297" spans="1:3" x14ac:dyDescent="0.3">
      <c r="A3297" s="19"/>
      <c r="B3297" s="19"/>
      <c r="C3297" s="19"/>
    </row>
    <row r="3298" spans="1:3" x14ac:dyDescent="0.3">
      <c r="A3298" s="19"/>
      <c r="B3298" s="19"/>
      <c r="C3298" s="19"/>
    </row>
    <row r="3299" spans="1:3" x14ac:dyDescent="0.3">
      <c r="A3299" s="19"/>
      <c r="B3299" s="19"/>
      <c r="C3299" s="19"/>
    </row>
    <row r="3300" spans="1:3" x14ac:dyDescent="0.3">
      <c r="A3300" s="19"/>
      <c r="B3300" s="19"/>
      <c r="C3300" s="19"/>
    </row>
    <row r="3301" spans="1:3" x14ac:dyDescent="0.3">
      <c r="A3301" s="19"/>
      <c r="B3301" s="19"/>
      <c r="C3301" s="19"/>
    </row>
    <row r="3302" spans="1:3" x14ac:dyDescent="0.3">
      <c r="A3302" s="19"/>
      <c r="B3302" s="19"/>
      <c r="C3302" s="19"/>
    </row>
    <row r="3303" spans="1:3" x14ac:dyDescent="0.3">
      <c r="A3303" s="19"/>
      <c r="B3303" s="19"/>
      <c r="C3303" s="19"/>
    </row>
    <row r="3304" spans="1:3" x14ac:dyDescent="0.3">
      <c r="A3304" s="19"/>
      <c r="B3304" s="19"/>
      <c r="C3304" s="19"/>
    </row>
    <row r="3305" spans="1:3" x14ac:dyDescent="0.3">
      <c r="A3305" s="19"/>
      <c r="B3305" s="19"/>
      <c r="C3305" s="19"/>
    </row>
    <row r="3306" spans="1:3" x14ac:dyDescent="0.3">
      <c r="A3306" s="19"/>
      <c r="B3306" s="19"/>
      <c r="C3306" s="19"/>
    </row>
    <row r="3307" spans="1:3" x14ac:dyDescent="0.3">
      <c r="A3307" s="19"/>
      <c r="B3307" s="19"/>
      <c r="C3307" s="19"/>
    </row>
    <row r="3308" spans="1:3" x14ac:dyDescent="0.3">
      <c r="A3308" s="19"/>
      <c r="B3308" s="19"/>
      <c r="C3308" s="19"/>
    </row>
    <row r="3309" spans="1:3" x14ac:dyDescent="0.3">
      <c r="A3309" s="19"/>
      <c r="B3309" s="19"/>
      <c r="C3309" s="19"/>
    </row>
    <row r="3310" spans="1:3" x14ac:dyDescent="0.3">
      <c r="A3310" s="19"/>
      <c r="B3310" s="19"/>
      <c r="C3310" s="19"/>
    </row>
    <row r="3311" spans="1:3" x14ac:dyDescent="0.3">
      <c r="A3311" s="19"/>
      <c r="B3311" s="19"/>
      <c r="C3311" s="19"/>
    </row>
    <row r="3312" spans="1:3" x14ac:dyDescent="0.3">
      <c r="A3312" s="19"/>
      <c r="B3312" s="19"/>
      <c r="C3312" s="19"/>
    </row>
    <row r="3313" spans="1:3" x14ac:dyDescent="0.3">
      <c r="A3313" s="19"/>
      <c r="B3313" s="19"/>
      <c r="C3313" s="19"/>
    </row>
    <row r="3314" spans="1:3" x14ac:dyDescent="0.3">
      <c r="A3314" s="19"/>
      <c r="B3314" s="19"/>
      <c r="C3314" s="19"/>
    </row>
    <row r="3315" spans="1:3" x14ac:dyDescent="0.3">
      <c r="A3315" s="19"/>
      <c r="B3315" s="19"/>
      <c r="C3315" s="19"/>
    </row>
    <row r="3316" spans="1:3" x14ac:dyDescent="0.3">
      <c r="A3316" s="19"/>
      <c r="B3316" s="19"/>
      <c r="C3316" s="19"/>
    </row>
    <row r="3317" spans="1:3" x14ac:dyDescent="0.3">
      <c r="A3317" s="19"/>
      <c r="B3317" s="19"/>
      <c r="C3317" s="19"/>
    </row>
    <row r="3318" spans="1:3" x14ac:dyDescent="0.3">
      <c r="A3318" s="19"/>
      <c r="B3318" s="19"/>
      <c r="C3318" s="19"/>
    </row>
    <row r="3319" spans="1:3" x14ac:dyDescent="0.3">
      <c r="A3319" s="19"/>
      <c r="B3319" s="19"/>
      <c r="C3319" s="19"/>
    </row>
    <row r="3320" spans="1:3" x14ac:dyDescent="0.3">
      <c r="A3320" s="19"/>
      <c r="B3320" s="19"/>
      <c r="C3320" s="19"/>
    </row>
    <row r="3321" spans="1:3" x14ac:dyDescent="0.3">
      <c r="A3321" s="19"/>
      <c r="B3321" s="19"/>
      <c r="C3321" s="19"/>
    </row>
    <row r="3322" spans="1:3" x14ac:dyDescent="0.3">
      <c r="A3322" s="19"/>
      <c r="B3322" s="19"/>
      <c r="C3322" s="19"/>
    </row>
    <row r="3323" spans="1:3" x14ac:dyDescent="0.3">
      <c r="A3323" s="19"/>
      <c r="B3323" s="19"/>
      <c r="C3323" s="19"/>
    </row>
    <row r="3324" spans="1:3" x14ac:dyDescent="0.3">
      <c r="A3324" s="19"/>
      <c r="B3324" s="19"/>
      <c r="C3324" s="19"/>
    </row>
    <row r="3325" spans="1:3" x14ac:dyDescent="0.3">
      <c r="A3325" s="19"/>
      <c r="B3325" s="19"/>
      <c r="C3325" s="19"/>
    </row>
    <row r="3326" spans="1:3" x14ac:dyDescent="0.3">
      <c r="A3326" s="19"/>
      <c r="B3326" s="19"/>
      <c r="C3326" s="19"/>
    </row>
    <row r="3327" spans="1:3" x14ac:dyDescent="0.3">
      <c r="A3327" s="19"/>
      <c r="B3327" s="19"/>
      <c r="C3327" s="19"/>
    </row>
    <row r="3328" spans="1:3" x14ac:dyDescent="0.3">
      <c r="A3328" s="19"/>
      <c r="B3328" s="19"/>
      <c r="C3328" s="19"/>
    </row>
    <row r="3329" spans="1:3" x14ac:dyDescent="0.3">
      <c r="A3329" s="19"/>
      <c r="B3329" s="19"/>
      <c r="C3329" s="19"/>
    </row>
    <row r="3330" spans="1:3" x14ac:dyDescent="0.3">
      <c r="A3330" s="19"/>
      <c r="B3330" s="19"/>
      <c r="C3330" s="19"/>
    </row>
    <row r="3331" spans="1:3" x14ac:dyDescent="0.3">
      <c r="A3331" s="19"/>
      <c r="B3331" s="19"/>
      <c r="C3331" s="19"/>
    </row>
    <row r="3332" spans="1:3" x14ac:dyDescent="0.3">
      <c r="A3332" s="19"/>
      <c r="B3332" s="19"/>
      <c r="C3332" s="19"/>
    </row>
    <row r="3333" spans="1:3" x14ac:dyDescent="0.3">
      <c r="A3333" s="19"/>
      <c r="B3333" s="19"/>
      <c r="C3333" s="19"/>
    </row>
    <row r="3334" spans="1:3" x14ac:dyDescent="0.3">
      <c r="A3334" s="19"/>
      <c r="B3334" s="19"/>
      <c r="C3334" s="19"/>
    </row>
    <row r="3335" spans="1:3" x14ac:dyDescent="0.3">
      <c r="A3335" s="19"/>
      <c r="B3335" s="19"/>
      <c r="C3335" s="19"/>
    </row>
    <row r="3336" spans="1:3" x14ac:dyDescent="0.3">
      <c r="A3336" s="19"/>
      <c r="B3336" s="19"/>
      <c r="C3336" s="19"/>
    </row>
    <row r="3337" spans="1:3" x14ac:dyDescent="0.3">
      <c r="A3337" s="19"/>
      <c r="B3337" s="19"/>
      <c r="C3337" s="19"/>
    </row>
    <row r="3338" spans="1:3" x14ac:dyDescent="0.3">
      <c r="A3338" s="19"/>
      <c r="B3338" s="19"/>
      <c r="C3338" s="19"/>
    </row>
    <row r="3339" spans="1:3" x14ac:dyDescent="0.3">
      <c r="A3339" s="19"/>
      <c r="B3339" s="19"/>
      <c r="C3339" s="19"/>
    </row>
    <row r="3340" spans="1:3" x14ac:dyDescent="0.3">
      <c r="A3340" s="19"/>
      <c r="B3340" s="19"/>
      <c r="C3340" s="19"/>
    </row>
    <row r="3341" spans="1:3" x14ac:dyDescent="0.3">
      <c r="A3341" s="19"/>
      <c r="B3341" s="19"/>
      <c r="C3341" s="19"/>
    </row>
    <row r="3342" spans="1:3" x14ac:dyDescent="0.3">
      <c r="A3342" s="19"/>
      <c r="B3342" s="19"/>
      <c r="C3342" s="19"/>
    </row>
    <row r="3343" spans="1:3" x14ac:dyDescent="0.3">
      <c r="A3343" s="19"/>
      <c r="B3343" s="19"/>
      <c r="C3343" s="19"/>
    </row>
    <row r="3344" spans="1:3" x14ac:dyDescent="0.3">
      <c r="A3344" s="19"/>
      <c r="B3344" s="19"/>
      <c r="C3344" s="19"/>
    </row>
    <row r="3345" spans="1:3" x14ac:dyDescent="0.3">
      <c r="A3345" s="19"/>
      <c r="B3345" s="19"/>
      <c r="C3345" s="19"/>
    </row>
    <row r="3346" spans="1:3" x14ac:dyDescent="0.3">
      <c r="A3346" s="19"/>
      <c r="B3346" s="19"/>
      <c r="C3346" s="19"/>
    </row>
    <row r="3347" spans="1:3" x14ac:dyDescent="0.3">
      <c r="A3347" s="19"/>
      <c r="B3347" s="19"/>
      <c r="C3347" s="19"/>
    </row>
    <row r="3348" spans="1:3" x14ac:dyDescent="0.3">
      <c r="A3348" s="19"/>
      <c r="B3348" s="19"/>
      <c r="C3348" s="19"/>
    </row>
    <row r="3349" spans="1:3" x14ac:dyDescent="0.3">
      <c r="A3349" s="19"/>
      <c r="B3349" s="19"/>
      <c r="C3349" s="19"/>
    </row>
    <row r="3350" spans="1:3" x14ac:dyDescent="0.3">
      <c r="A3350" s="19"/>
      <c r="B3350" s="19"/>
      <c r="C3350" s="19"/>
    </row>
    <row r="3351" spans="1:3" x14ac:dyDescent="0.3">
      <c r="A3351" s="19"/>
      <c r="B3351" s="19"/>
      <c r="C3351" s="19"/>
    </row>
    <row r="3352" spans="1:3" x14ac:dyDescent="0.3">
      <c r="A3352" s="19"/>
      <c r="B3352" s="19"/>
      <c r="C3352" s="19"/>
    </row>
    <row r="3353" spans="1:3" x14ac:dyDescent="0.3">
      <c r="A3353" s="19"/>
      <c r="B3353" s="19"/>
      <c r="C3353" s="19"/>
    </row>
    <row r="3354" spans="1:3" x14ac:dyDescent="0.3">
      <c r="A3354" s="19"/>
      <c r="B3354" s="19"/>
      <c r="C3354" s="19"/>
    </row>
    <row r="3355" spans="1:3" x14ac:dyDescent="0.3">
      <c r="A3355" s="19"/>
      <c r="B3355" s="19"/>
      <c r="C3355" s="19"/>
    </row>
    <row r="3356" spans="1:3" x14ac:dyDescent="0.3">
      <c r="A3356" s="19"/>
      <c r="B3356" s="19"/>
      <c r="C3356" s="19"/>
    </row>
    <row r="3357" spans="1:3" x14ac:dyDescent="0.3">
      <c r="A3357" s="19"/>
      <c r="B3357" s="19"/>
      <c r="C3357" s="19"/>
    </row>
    <row r="3358" spans="1:3" x14ac:dyDescent="0.3">
      <c r="A3358" s="19"/>
      <c r="B3358" s="19"/>
      <c r="C3358" s="19"/>
    </row>
    <row r="3359" spans="1:3" x14ac:dyDescent="0.3">
      <c r="A3359" s="19"/>
      <c r="B3359" s="19"/>
      <c r="C3359" s="19"/>
    </row>
    <row r="3360" spans="1:3" x14ac:dyDescent="0.3">
      <c r="A3360" s="19"/>
      <c r="B3360" s="19"/>
      <c r="C3360" s="19"/>
    </row>
    <row r="3361" spans="1:3" x14ac:dyDescent="0.3">
      <c r="A3361" s="19"/>
      <c r="B3361" s="19"/>
      <c r="C3361" s="19"/>
    </row>
    <row r="3362" spans="1:3" x14ac:dyDescent="0.3">
      <c r="A3362" s="19"/>
      <c r="B3362" s="19"/>
      <c r="C3362" s="19"/>
    </row>
    <row r="3363" spans="1:3" x14ac:dyDescent="0.3">
      <c r="A3363" s="19"/>
      <c r="B3363" s="19"/>
      <c r="C3363" s="19"/>
    </row>
    <row r="3364" spans="1:3" x14ac:dyDescent="0.3">
      <c r="A3364" s="19"/>
      <c r="B3364" s="19"/>
      <c r="C3364" s="19"/>
    </row>
    <row r="3365" spans="1:3" x14ac:dyDescent="0.3">
      <c r="A3365" s="19"/>
      <c r="B3365" s="19"/>
      <c r="C3365" s="19"/>
    </row>
    <row r="3366" spans="1:3" x14ac:dyDescent="0.3">
      <c r="A3366" s="19"/>
      <c r="B3366" s="19"/>
      <c r="C3366" s="19"/>
    </row>
    <row r="3367" spans="1:3" x14ac:dyDescent="0.3">
      <c r="A3367" s="19"/>
      <c r="B3367" s="19"/>
      <c r="C3367" s="19"/>
    </row>
    <row r="3368" spans="1:3" x14ac:dyDescent="0.3">
      <c r="A3368" s="19"/>
      <c r="B3368" s="19"/>
      <c r="C3368" s="19"/>
    </row>
    <row r="3369" spans="1:3" x14ac:dyDescent="0.3">
      <c r="A3369" s="19"/>
      <c r="B3369" s="19"/>
      <c r="C3369" s="19"/>
    </row>
    <row r="3370" spans="1:3" x14ac:dyDescent="0.3">
      <c r="A3370" s="19"/>
      <c r="B3370" s="19"/>
      <c r="C3370" s="19"/>
    </row>
    <row r="3371" spans="1:3" x14ac:dyDescent="0.3">
      <c r="A3371" s="19"/>
      <c r="B3371" s="19"/>
      <c r="C3371" s="19"/>
    </row>
    <row r="3372" spans="1:3" x14ac:dyDescent="0.3">
      <c r="A3372" s="19"/>
      <c r="B3372" s="19"/>
      <c r="C3372" s="19"/>
    </row>
    <row r="3373" spans="1:3" x14ac:dyDescent="0.3">
      <c r="A3373" s="19"/>
      <c r="B3373" s="19"/>
      <c r="C3373" s="19"/>
    </row>
    <row r="3374" spans="1:3" x14ac:dyDescent="0.3">
      <c r="A3374" s="19"/>
      <c r="B3374" s="19"/>
      <c r="C3374" s="19"/>
    </row>
    <row r="3375" spans="1:3" x14ac:dyDescent="0.3">
      <c r="A3375" s="19"/>
      <c r="B3375" s="19"/>
      <c r="C3375" s="19"/>
    </row>
    <row r="3376" spans="1:3" x14ac:dyDescent="0.3">
      <c r="A3376" s="19"/>
      <c r="B3376" s="19"/>
      <c r="C3376" s="19"/>
    </row>
    <row r="3377" spans="1:3" x14ac:dyDescent="0.3">
      <c r="A3377" s="19"/>
      <c r="B3377" s="19"/>
      <c r="C3377" s="19"/>
    </row>
    <row r="3378" spans="1:3" x14ac:dyDescent="0.3">
      <c r="A3378" s="19"/>
      <c r="B3378" s="19"/>
      <c r="C3378" s="19"/>
    </row>
    <row r="3379" spans="1:3" x14ac:dyDescent="0.3">
      <c r="A3379" s="19"/>
      <c r="B3379" s="19"/>
      <c r="C3379" s="19"/>
    </row>
    <row r="3380" spans="1:3" x14ac:dyDescent="0.3">
      <c r="A3380" s="19"/>
      <c r="B3380" s="19"/>
      <c r="C3380" s="19"/>
    </row>
    <row r="3381" spans="1:3" x14ac:dyDescent="0.3">
      <c r="A3381" s="19"/>
      <c r="B3381" s="19"/>
      <c r="C3381" s="19"/>
    </row>
    <row r="3382" spans="1:3" x14ac:dyDescent="0.3">
      <c r="A3382" s="19"/>
      <c r="B3382" s="19"/>
      <c r="C3382" s="19"/>
    </row>
    <row r="3383" spans="1:3" x14ac:dyDescent="0.3">
      <c r="A3383" s="19"/>
      <c r="B3383" s="19"/>
      <c r="C3383" s="19"/>
    </row>
    <row r="3384" spans="1:3" x14ac:dyDescent="0.3">
      <c r="A3384" s="19"/>
      <c r="B3384" s="19"/>
      <c r="C3384" s="19"/>
    </row>
    <row r="3385" spans="1:3" x14ac:dyDescent="0.3">
      <c r="A3385" s="19"/>
      <c r="B3385" s="19"/>
      <c r="C3385" s="19"/>
    </row>
    <row r="3386" spans="1:3" x14ac:dyDescent="0.3">
      <c r="A3386" s="19"/>
      <c r="B3386" s="19"/>
      <c r="C3386" s="19"/>
    </row>
    <row r="3387" spans="1:3" x14ac:dyDescent="0.3">
      <c r="A3387" s="19"/>
      <c r="B3387" s="19"/>
      <c r="C3387" s="19"/>
    </row>
    <row r="3388" spans="1:3" x14ac:dyDescent="0.3">
      <c r="A3388" s="19"/>
      <c r="B3388" s="19"/>
      <c r="C3388" s="19"/>
    </row>
    <row r="3389" spans="1:3" x14ac:dyDescent="0.3">
      <c r="A3389" s="19"/>
      <c r="B3389" s="19"/>
      <c r="C3389" s="19"/>
    </row>
    <row r="3390" spans="1:3" x14ac:dyDescent="0.3">
      <c r="A3390" s="19"/>
      <c r="B3390" s="19"/>
      <c r="C3390" s="19"/>
    </row>
    <row r="3391" spans="1:3" x14ac:dyDescent="0.3">
      <c r="A3391" s="19"/>
      <c r="B3391" s="19"/>
      <c r="C3391" s="19"/>
    </row>
    <row r="3392" spans="1:3" x14ac:dyDescent="0.3">
      <c r="A3392" s="19"/>
      <c r="B3392" s="19"/>
      <c r="C3392" s="19"/>
    </row>
    <row r="3393" spans="1:3" x14ac:dyDescent="0.3">
      <c r="A3393" s="19"/>
      <c r="B3393" s="19"/>
      <c r="C3393" s="19"/>
    </row>
    <row r="3394" spans="1:3" x14ac:dyDescent="0.3">
      <c r="A3394" s="19"/>
      <c r="B3394" s="19"/>
      <c r="C3394" s="19"/>
    </row>
    <row r="3395" spans="1:3" x14ac:dyDescent="0.3">
      <c r="A3395" s="19"/>
      <c r="B3395" s="19"/>
      <c r="C3395" s="19"/>
    </row>
    <row r="3396" spans="1:3" x14ac:dyDescent="0.3">
      <c r="A3396" s="19"/>
      <c r="B3396" s="19"/>
      <c r="C3396" s="19"/>
    </row>
    <row r="3397" spans="1:3" x14ac:dyDescent="0.3">
      <c r="A3397" s="19"/>
      <c r="B3397" s="19"/>
      <c r="C3397" s="19"/>
    </row>
    <row r="3398" spans="1:3" x14ac:dyDescent="0.3">
      <c r="A3398" s="19"/>
      <c r="B3398" s="19"/>
      <c r="C3398" s="19"/>
    </row>
    <row r="3399" spans="1:3" x14ac:dyDescent="0.3">
      <c r="A3399" s="19"/>
      <c r="B3399" s="19"/>
      <c r="C3399" s="19"/>
    </row>
    <row r="3400" spans="1:3" x14ac:dyDescent="0.3">
      <c r="A3400" s="19"/>
      <c r="B3400" s="19"/>
      <c r="C3400" s="19"/>
    </row>
    <row r="3401" spans="1:3" x14ac:dyDescent="0.3">
      <c r="A3401" s="19"/>
      <c r="B3401" s="19"/>
      <c r="C3401" s="19"/>
    </row>
    <row r="3402" spans="1:3" x14ac:dyDescent="0.3">
      <c r="A3402" s="19"/>
      <c r="B3402" s="19"/>
      <c r="C3402" s="19"/>
    </row>
    <row r="3403" spans="1:3" x14ac:dyDescent="0.3">
      <c r="A3403" s="19"/>
      <c r="B3403" s="19"/>
      <c r="C3403" s="19"/>
    </row>
    <row r="3404" spans="1:3" x14ac:dyDescent="0.3">
      <c r="A3404" s="19"/>
      <c r="B3404" s="19"/>
      <c r="C3404" s="19"/>
    </row>
    <row r="3405" spans="1:3" x14ac:dyDescent="0.3">
      <c r="A3405" s="19"/>
      <c r="B3405" s="19"/>
      <c r="C3405" s="19"/>
    </row>
    <row r="3406" spans="1:3" x14ac:dyDescent="0.3">
      <c r="A3406" s="19"/>
      <c r="B3406" s="19"/>
      <c r="C3406" s="19"/>
    </row>
    <row r="3407" spans="1:3" x14ac:dyDescent="0.3">
      <c r="A3407" s="19"/>
      <c r="B3407" s="19"/>
      <c r="C3407" s="19"/>
    </row>
    <row r="3408" spans="1:3" x14ac:dyDescent="0.3">
      <c r="A3408" s="19"/>
      <c r="B3408" s="19"/>
      <c r="C3408" s="19"/>
    </row>
    <row r="3409" spans="1:3" x14ac:dyDescent="0.3">
      <c r="A3409" s="19"/>
      <c r="B3409" s="19"/>
      <c r="C3409" s="19"/>
    </row>
    <row r="3410" spans="1:3" x14ac:dyDescent="0.3">
      <c r="A3410" s="19"/>
      <c r="B3410" s="19"/>
      <c r="C3410" s="19"/>
    </row>
    <row r="3411" spans="1:3" x14ac:dyDescent="0.3">
      <c r="A3411" s="19"/>
      <c r="B3411" s="19"/>
      <c r="C3411" s="19"/>
    </row>
    <row r="3412" spans="1:3" x14ac:dyDescent="0.3">
      <c r="A3412" s="19"/>
      <c r="B3412" s="19"/>
      <c r="C3412" s="19"/>
    </row>
    <row r="3413" spans="1:3" x14ac:dyDescent="0.3">
      <c r="A3413" s="19"/>
      <c r="B3413" s="19"/>
      <c r="C3413" s="19"/>
    </row>
    <row r="3414" spans="1:3" x14ac:dyDescent="0.3">
      <c r="A3414" s="19"/>
      <c r="B3414" s="19"/>
      <c r="C3414" s="19"/>
    </row>
    <row r="3415" spans="1:3" x14ac:dyDescent="0.3">
      <c r="A3415" s="19"/>
      <c r="B3415" s="19"/>
      <c r="C3415" s="19"/>
    </row>
    <row r="3416" spans="1:3" x14ac:dyDescent="0.3">
      <c r="A3416" s="19"/>
      <c r="B3416" s="19"/>
      <c r="C3416" s="19"/>
    </row>
    <row r="3417" spans="1:3" x14ac:dyDescent="0.3">
      <c r="A3417" s="19"/>
      <c r="B3417" s="19"/>
      <c r="C3417" s="19"/>
    </row>
    <row r="3418" spans="1:3" x14ac:dyDescent="0.3">
      <c r="A3418" s="19"/>
      <c r="B3418" s="19"/>
      <c r="C3418" s="19"/>
    </row>
    <row r="3419" spans="1:3" x14ac:dyDescent="0.3">
      <c r="A3419" s="19"/>
      <c r="B3419" s="19"/>
      <c r="C3419" s="19"/>
    </row>
    <row r="3420" spans="1:3" x14ac:dyDescent="0.3">
      <c r="A3420" s="19"/>
      <c r="B3420" s="19"/>
      <c r="C3420" s="19"/>
    </row>
    <row r="3421" spans="1:3" x14ac:dyDescent="0.3">
      <c r="A3421" s="19"/>
      <c r="B3421" s="19"/>
      <c r="C3421" s="19"/>
    </row>
    <row r="3422" spans="1:3" x14ac:dyDescent="0.3">
      <c r="A3422" s="19"/>
      <c r="B3422" s="19"/>
      <c r="C3422" s="19"/>
    </row>
    <row r="3423" spans="1:3" x14ac:dyDescent="0.3">
      <c r="A3423" s="19"/>
      <c r="B3423" s="19"/>
      <c r="C3423" s="19"/>
    </row>
    <row r="3424" spans="1:3" x14ac:dyDescent="0.3">
      <c r="A3424" s="19"/>
      <c r="B3424" s="19"/>
      <c r="C3424" s="19"/>
    </row>
    <row r="3425" spans="1:3" x14ac:dyDescent="0.3">
      <c r="A3425" s="19"/>
      <c r="B3425" s="19"/>
      <c r="C3425" s="19"/>
    </row>
    <row r="3426" spans="1:3" x14ac:dyDescent="0.3">
      <c r="A3426" s="19"/>
      <c r="B3426" s="19"/>
      <c r="C3426" s="19"/>
    </row>
    <row r="3427" spans="1:3" x14ac:dyDescent="0.3">
      <c r="A3427" s="19"/>
      <c r="B3427" s="19"/>
      <c r="C3427" s="19"/>
    </row>
    <row r="3428" spans="1:3" x14ac:dyDescent="0.3">
      <c r="A3428" s="19"/>
      <c r="B3428" s="19"/>
      <c r="C3428" s="19"/>
    </row>
    <row r="3429" spans="1:3" x14ac:dyDescent="0.3">
      <c r="A3429" s="19"/>
      <c r="B3429" s="19"/>
      <c r="C3429" s="19"/>
    </row>
    <row r="3430" spans="1:3" x14ac:dyDescent="0.3">
      <c r="A3430" s="19"/>
      <c r="B3430" s="19"/>
      <c r="C3430" s="19"/>
    </row>
    <row r="3431" spans="1:3" x14ac:dyDescent="0.3">
      <c r="A3431" s="19"/>
      <c r="B3431" s="19"/>
      <c r="C3431" s="19"/>
    </row>
    <row r="3432" spans="1:3" x14ac:dyDescent="0.3">
      <c r="A3432" s="19"/>
      <c r="B3432" s="19"/>
      <c r="C3432" s="19"/>
    </row>
    <row r="3433" spans="1:3" x14ac:dyDescent="0.3">
      <c r="A3433" s="19"/>
      <c r="B3433" s="19"/>
      <c r="C3433" s="19"/>
    </row>
    <row r="3434" spans="1:3" x14ac:dyDescent="0.3">
      <c r="A3434" s="19"/>
      <c r="B3434" s="19"/>
      <c r="C3434" s="19"/>
    </row>
    <row r="3435" spans="1:3" x14ac:dyDescent="0.3">
      <c r="A3435" s="19"/>
      <c r="B3435" s="19"/>
      <c r="C3435" s="19"/>
    </row>
    <row r="3436" spans="1:3" x14ac:dyDescent="0.3">
      <c r="A3436" s="19"/>
      <c r="B3436" s="19"/>
      <c r="C3436" s="19"/>
    </row>
    <row r="3437" spans="1:3" x14ac:dyDescent="0.3">
      <c r="A3437" s="19"/>
      <c r="B3437" s="19"/>
      <c r="C3437" s="19"/>
    </row>
    <row r="3438" spans="1:3" x14ac:dyDescent="0.3">
      <c r="A3438" s="19"/>
      <c r="B3438" s="19"/>
      <c r="C3438" s="19"/>
    </row>
    <row r="3439" spans="1:3" x14ac:dyDescent="0.3">
      <c r="A3439" s="19"/>
      <c r="B3439" s="19"/>
      <c r="C3439" s="19"/>
    </row>
    <row r="3440" spans="1:3" x14ac:dyDescent="0.3">
      <c r="A3440" s="19"/>
      <c r="B3440" s="19"/>
      <c r="C3440" s="19"/>
    </row>
    <row r="3441" spans="1:3" x14ac:dyDescent="0.3">
      <c r="A3441" s="19"/>
      <c r="B3441" s="19"/>
      <c r="C3441" s="19"/>
    </row>
    <row r="3442" spans="1:3" x14ac:dyDescent="0.3">
      <c r="A3442" s="19"/>
      <c r="B3442" s="19"/>
      <c r="C3442" s="19"/>
    </row>
    <row r="3443" spans="1:3" x14ac:dyDescent="0.3">
      <c r="A3443" s="19"/>
      <c r="B3443" s="19"/>
      <c r="C3443" s="19"/>
    </row>
    <row r="3444" spans="1:3" x14ac:dyDescent="0.3">
      <c r="A3444" s="19"/>
      <c r="B3444" s="19"/>
      <c r="C3444" s="19"/>
    </row>
    <row r="3445" spans="1:3" x14ac:dyDescent="0.3">
      <c r="A3445" s="19"/>
      <c r="B3445" s="19"/>
      <c r="C3445" s="19"/>
    </row>
    <row r="3446" spans="1:3" x14ac:dyDescent="0.3">
      <c r="A3446" s="19"/>
      <c r="B3446" s="19"/>
      <c r="C3446" s="19"/>
    </row>
    <row r="3447" spans="1:3" x14ac:dyDescent="0.3">
      <c r="A3447" s="19"/>
      <c r="B3447" s="19"/>
      <c r="C3447" s="19"/>
    </row>
    <row r="3448" spans="1:3" x14ac:dyDescent="0.3">
      <c r="A3448" s="19"/>
      <c r="B3448" s="19"/>
      <c r="C3448" s="19"/>
    </row>
    <row r="3449" spans="1:3" x14ac:dyDescent="0.3">
      <c r="A3449" s="19"/>
      <c r="B3449" s="19"/>
      <c r="C3449" s="19"/>
    </row>
    <row r="3450" spans="1:3" x14ac:dyDescent="0.3">
      <c r="A3450" s="19"/>
      <c r="B3450" s="19"/>
      <c r="C3450" s="19"/>
    </row>
    <row r="3451" spans="1:3" x14ac:dyDescent="0.3">
      <c r="A3451" s="19"/>
      <c r="B3451" s="19"/>
      <c r="C3451" s="19"/>
    </row>
    <row r="3452" spans="1:3" x14ac:dyDescent="0.3">
      <c r="A3452" s="19"/>
      <c r="B3452" s="19"/>
      <c r="C3452" s="19"/>
    </row>
    <row r="3453" spans="1:3" x14ac:dyDescent="0.3">
      <c r="A3453" s="19"/>
      <c r="B3453" s="19"/>
      <c r="C3453" s="19"/>
    </row>
    <row r="3454" spans="1:3" x14ac:dyDescent="0.3">
      <c r="A3454" s="19"/>
      <c r="B3454" s="19"/>
      <c r="C3454" s="19"/>
    </row>
    <row r="3455" spans="1:3" x14ac:dyDescent="0.3">
      <c r="A3455" s="19"/>
      <c r="B3455" s="19"/>
      <c r="C3455" s="19"/>
    </row>
    <row r="3456" spans="1:3" x14ac:dyDescent="0.3">
      <c r="A3456" s="19"/>
      <c r="B3456" s="19"/>
      <c r="C3456" s="19"/>
    </row>
    <row r="3457" spans="1:3" x14ac:dyDescent="0.3">
      <c r="A3457" s="19"/>
      <c r="B3457" s="19"/>
      <c r="C3457" s="19"/>
    </row>
    <row r="3458" spans="1:3" x14ac:dyDescent="0.3">
      <c r="A3458" s="19"/>
      <c r="B3458" s="19"/>
      <c r="C3458" s="19"/>
    </row>
    <row r="3459" spans="1:3" x14ac:dyDescent="0.3">
      <c r="A3459" s="19"/>
      <c r="B3459" s="19"/>
      <c r="C3459" s="19"/>
    </row>
    <row r="3460" spans="1:3" x14ac:dyDescent="0.3">
      <c r="A3460" s="19"/>
      <c r="B3460" s="19"/>
      <c r="C3460" s="19"/>
    </row>
    <row r="3461" spans="1:3" x14ac:dyDescent="0.3">
      <c r="A3461" s="19"/>
      <c r="B3461" s="19"/>
      <c r="C3461" s="19"/>
    </row>
    <row r="3462" spans="1:3" x14ac:dyDescent="0.3">
      <c r="A3462" s="19"/>
      <c r="B3462" s="19"/>
      <c r="C3462" s="19"/>
    </row>
    <row r="3463" spans="1:3" x14ac:dyDescent="0.3">
      <c r="A3463" s="19"/>
      <c r="B3463" s="19"/>
      <c r="C3463" s="19"/>
    </row>
    <row r="3464" spans="1:3" x14ac:dyDescent="0.3">
      <c r="A3464" s="19"/>
      <c r="B3464" s="19"/>
      <c r="C3464" s="19"/>
    </row>
    <row r="3465" spans="1:3" x14ac:dyDescent="0.3">
      <c r="A3465" s="19"/>
      <c r="B3465" s="19"/>
      <c r="C3465" s="19"/>
    </row>
    <row r="3466" spans="1:3" x14ac:dyDescent="0.3">
      <c r="A3466" s="19"/>
      <c r="B3466" s="19"/>
      <c r="C3466" s="19"/>
    </row>
    <row r="3467" spans="1:3" x14ac:dyDescent="0.3">
      <c r="A3467" s="19"/>
      <c r="B3467" s="19"/>
      <c r="C3467" s="19"/>
    </row>
    <row r="3468" spans="1:3" x14ac:dyDescent="0.3">
      <c r="A3468" s="19"/>
      <c r="B3468" s="19"/>
      <c r="C3468" s="19"/>
    </row>
    <row r="3469" spans="1:3" x14ac:dyDescent="0.3">
      <c r="A3469" s="19"/>
      <c r="B3469" s="19"/>
      <c r="C3469" s="19"/>
    </row>
    <row r="3470" spans="1:3" x14ac:dyDescent="0.3">
      <c r="A3470" s="19"/>
      <c r="B3470" s="19"/>
      <c r="C3470" s="19"/>
    </row>
    <row r="3471" spans="1:3" x14ac:dyDescent="0.3">
      <c r="A3471" s="19"/>
      <c r="B3471" s="19"/>
      <c r="C3471" s="19"/>
    </row>
    <row r="3472" spans="1:3" x14ac:dyDescent="0.3">
      <c r="A3472" s="19"/>
      <c r="B3472" s="19"/>
      <c r="C3472" s="19"/>
    </row>
    <row r="3473" spans="1:3" x14ac:dyDescent="0.3">
      <c r="A3473" s="19"/>
      <c r="B3473" s="19"/>
      <c r="C3473" s="19"/>
    </row>
    <row r="3474" spans="1:3" x14ac:dyDescent="0.3">
      <c r="A3474" s="19"/>
      <c r="B3474" s="19"/>
      <c r="C3474" s="19"/>
    </row>
    <row r="3475" spans="1:3" x14ac:dyDescent="0.3">
      <c r="A3475" s="19"/>
      <c r="B3475" s="19"/>
      <c r="C3475" s="19"/>
    </row>
    <row r="3476" spans="1:3" x14ac:dyDescent="0.3">
      <c r="A3476" s="19"/>
      <c r="B3476" s="19"/>
      <c r="C3476" s="19"/>
    </row>
    <row r="3477" spans="1:3" x14ac:dyDescent="0.3">
      <c r="A3477" s="19"/>
      <c r="B3477" s="19"/>
      <c r="C3477" s="19"/>
    </row>
    <row r="3478" spans="1:3" x14ac:dyDescent="0.3">
      <c r="A3478" s="19"/>
      <c r="B3478" s="19"/>
      <c r="C3478" s="19"/>
    </row>
    <row r="3479" spans="1:3" x14ac:dyDescent="0.3">
      <c r="A3479" s="19"/>
      <c r="B3479" s="19"/>
      <c r="C3479" s="19"/>
    </row>
    <row r="3480" spans="1:3" x14ac:dyDescent="0.3">
      <c r="A3480" s="19"/>
      <c r="B3480" s="19"/>
      <c r="C3480" s="19"/>
    </row>
    <row r="3481" spans="1:3" x14ac:dyDescent="0.3">
      <c r="A3481" s="19"/>
      <c r="B3481" s="19"/>
      <c r="C3481" s="19"/>
    </row>
    <row r="3482" spans="1:3" x14ac:dyDescent="0.3">
      <c r="A3482" s="19"/>
      <c r="B3482" s="19"/>
      <c r="C3482" s="19"/>
    </row>
    <row r="3483" spans="1:3" x14ac:dyDescent="0.3">
      <c r="A3483" s="19"/>
      <c r="B3483" s="19"/>
      <c r="C3483" s="19"/>
    </row>
    <row r="3484" spans="1:3" x14ac:dyDescent="0.3">
      <c r="A3484" s="19"/>
      <c r="B3484" s="19"/>
      <c r="C3484" s="19"/>
    </row>
    <row r="3485" spans="1:3" x14ac:dyDescent="0.3">
      <c r="A3485" s="19"/>
      <c r="B3485" s="19"/>
      <c r="C3485" s="19"/>
    </row>
    <row r="3486" spans="1:3" x14ac:dyDescent="0.3">
      <c r="A3486" s="19"/>
      <c r="B3486" s="19"/>
      <c r="C3486" s="19"/>
    </row>
    <row r="3487" spans="1:3" x14ac:dyDescent="0.3">
      <c r="A3487" s="19"/>
      <c r="B3487" s="19"/>
      <c r="C3487" s="19"/>
    </row>
    <row r="3488" spans="1:3" x14ac:dyDescent="0.3">
      <c r="A3488" s="19"/>
      <c r="B3488" s="19"/>
      <c r="C3488" s="19"/>
    </row>
    <row r="3489" spans="1:3" x14ac:dyDescent="0.3">
      <c r="A3489" s="19"/>
      <c r="B3489" s="19"/>
      <c r="C3489" s="19"/>
    </row>
    <row r="3490" spans="1:3" x14ac:dyDescent="0.3">
      <c r="A3490" s="19"/>
      <c r="B3490" s="19"/>
      <c r="C3490" s="19"/>
    </row>
    <row r="3491" spans="1:3" x14ac:dyDescent="0.3">
      <c r="A3491" s="19"/>
      <c r="B3491" s="19"/>
      <c r="C3491" s="19"/>
    </row>
    <row r="3492" spans="1:3" x14ac:dyDescent="0.3">
      <c r="A3492" s="19"/>
      <c r="B3492" s="19"/>
      <c r="C3492" s="19"/>
    </row>
    <row r="3493" spans="1:3" x14ac:dyDescent="0.3">
      <c r="A3493" s="19"/>
      <c r="B3493" s="19"/>
      <c r="C3493" s="19"/>
    </row>
    <row r="3494" spans="1:3" x14ac:dyDescent="0.3">
      <c r="A3494" s="19"/>
      <c r="B3494" s="19"/>
      <c r="C3494" s="19"/>
    </row>
    <row r="3495" spans="1:3" x14ac:dyDescent="0.3">
      <c r="A3495" s="19"/>
      <c r="B3495" s="19"/>
      <c r="C3495" s="19"/>
    </row>
    <row r="3496" spans="1:3" x14ac:dyDescent="0.3">
      <c r="A3496" s="19"/>
      <c r="B3496" s="19"/>
      <c r="C3496" s="19"/>
    </row>
    <row r="3497" spans="1:3" x14ac:dyDescent="0.3">
      <c r="A3497" s="19"/>
      <c r="B3497" s="19"/>
      <c r="C3497" s="19"/>
    </row>
    <row r="3498" spans="1:3" x14ac:dyDescent="0.3">
      <c r="A3498" s="19"/>
      <c r="B3498" s="19"/>
      <c r="C3498" s="19"/>
    </row>
    <row r="3499" spans="1:3" x14ac:dyDescent="0.3">
      <c r="A3499" s="19"/>
      <c r="B3499" s="19"/>
      <c r="C3499" s="19"/>
    </row>
    <row r="3500" spans="1:3" x14ac:dyDescent="0.3">
      <c r="A3500" s="19"/>
      <c r="B3500" s="19"/>
      <c r="C3500" s="19"/>
    </row>
    <row r="3501" spans="1:3" x14ac:dyDescent="0.3">
      <c r="A3501" s="19"/>
      <c r="B3501" s="19"/>
      <c r="C3501" s="19"/>
    </row>
    <row r="3502" spans="1:3" x14ac:dyDescent="0.3">
      <c r="A3502" s="19"/>
      <c r="B3502" s="19"/>
      <c r="C3502" s="19"/>
    </row>
    <row r="3503" spans="1:3" x14ac:dyDescent="0.3">
      <c r="A3503" s="19"/>
      <c r="B3503" s="19"/>
      <c r="C3503" s="19"/>
    </row>
    <row r="3504" spans="1:3" x14ac:dyDescent="0.3">
      <c r="A3504" s="19"/>
      <c r="B3504" s="19"/>
      <c r="C3504" s="19"/>
    </row>
    <row r="3505" spans="1:3" x14ac:dyDescent="0.3">
      <c r="A3505" s="19"/>
      <c r="B3505" s="19"/>
      <c r="C3505" s="19"/>
    </row>
    <row r="3506" spans="1:3" x14ac:dyDescent="0.3">
      <c r="A3506" s="19"/>
      <c r="B3506" s="19"/>
      <c r="C3506" s="19"/>
    </row>
    <row r="3507" spans="1:3" x14ac:dyDescent="0.3">
      <c r="A3507" s="19"/>
      <c r="B3507" s="19"/>
      <c r="C3507" s="19"/>
    </row>
    <row r="3508" spans="1:3" x14ac:dyDescent="0.3">
      <c r="A3508" s="19"/>
      <c r="B3508" s="19"/>
      <c r="C3508" s="19"/>
    </row>
    <row r="3509" spans="1:3" x14ac:dyDescent="0.3">
      <c r="A3509" s="19"/>
      <c r="B3509" s="19"/>
      <c r="C3509" s="19"/>
    </row>
    <row r="3510" spans="1:3" x14ac:dyDescent="0.3">
      <c r="A3510" s="19"/>
      <c r="B3510" s="19"/>
      <c r="C3510" s="19"/>
    </row>
    <row r="3511" spans="1:3" x14ac:dyDescent="0.3">
      <c r="A3511" s="19"/>
      <c r="B3511" s="19"/>
      <c r="C3511" s="19"/>
    </row>
    <row r="3512" spans="1:3" x14ac:dyDescent="0.3">
      <c r="A3512" s="19"/>
      <c r="B3512" s="19"/>
      <c r="C3512" s="19"/>
    </row>
    <row r="3513" spans="1:3" x14ac:dyDescent="0.3">
      <c r="A3513" s="19"/>
      <c r="B3513" s="19"/>
      <c r="C3513" s="19"/>
    </row>
    <row r="3514" spans="1:3" x14ac:dyDescent="0.3">
      <c r="A3514" s="19"/>
      <c r="B3514" s="19"/>
      <c r="C3514" s="19"/>
    </row>
    <row r="3515" spans="1:3" x14ac:dyDescent="0.3">
      <c r="A3515" s="19"/>
      <c r="B3515" s="19"/>
      <c r="C3515" s="19"/>
    </row>
    <row r="3516" spans="1:3" x14ac:dyDescent="0.3">
      <c r="A3516" s="19"/>
      <c r="B3516" s="19"/>
      <c r="C3516" s="19"/>
    </row>
    <row r="3517" spans="1:3" x14ac:dyDescent="0.3">
      <c r="A3517" s="19"/>
      <c r="B3517" s="19"/>
      <c r="C3517" s="19"/>
    </row>
    <row r="3518" spans="1:3" x14ac:dyDescent="0.3">
      <c r="A3518" s="19"/>
      <c r="B3518" s="19"/>
      <c r="C3518" s="19"/>
    </row>
    <row r="3519" spans="1:3" x14ac:dyDescent="0.3">
      <c r="A3519" s="19"/>
      <c r="B3519" s="19"/>
      <c r="C3519" s="19"/>
    </row>
    <row r="3520" spans="1:3" x14ac:dyDescent="0.3">
      <c r="A3520" s="19"/>
      <c r="B3520" s="19"/>
      <c r="C3520" s="19"/>
    </row>
    <row r="3521" spans="1:3" x14ac:dyDescent="0.3">
      <c r="A3521" s="19"/>
      <c r="B3521" s="19"/>
      <c r="C3521" s="19"/>
    </row>
    <row r="3522" spans="1:3" x14ac:dyDescent="0.3">
      <c r="A3522" s="19"/>
      <c r="B3522" s="19"/>
      <c r="C3522" s="19"/>
    </row>
    <row r="3523" spans="1:3" x14ac:dyDescent="0.3">
      <c r="A3523" s="19"/>
      <c r="B3523" s="19"/>
      <c r="C3523" s="19"/>
    </row>
    <row r="3524" spans="1:3" x14ac:dyDescent="0.3">
      <c r="A3524" s="19"/>
      <c r="B3524" s="19"/>
      <c r="C3524" s="19"/>
    </row>
    <row r="3525" spans="1:3" x14ac:dyDescent="0.3">
      <c r="A3525" s="19"/>
      <c r="B3525" s="19"/>
      <c r="C3525" s="19"/>
    </row>
    <row r="3526" spans="1:3" x14ac:dyDescent="0.3">
      <c r="A3526" s="19"/>
      <c r="B3526" s="19"/>
      <c r="C3526" s="19"/>
    </row>
    <row r="3527" spans="1:3" x14ac:dyDescent="0.3">
      <c r="A3527" s="19"/>
      <c r="B3527" s="19"/>
      <c r="C3527" s="19"/>
    </row>
    <row r="3528" spans="1:3" x14ac:dyDescent="0.3">
      <c r="A3528" s="19"/>
      <c r="B3528" s="19"/>
      <c r="C3528" s="19"/>
    </row>
    <row r="3529" spans="1:3" x14ac:dyDescent="0.3">
      <c r="A3529" s="19"/>
      <c r="B3529" s="19"/>
      <c r="C3529" s="19"/>
    </row>
    <row r="3530" spans="1:3" x14ac:dyDescent="0.3">
      <c r="A3530" s="19"/>
      <c r="B3530" s="19"/>
      <c r="C3530" s="19"/>
    </row>
    <row r="3531" spans="1:3" x14ac:dyDescent="0.3">
      <c r="A3531" s="19"/>
      <c r="B3531" s="19"/>
      <c r="C3531" s="19"/>
    </row>
    <row r="3532" spans="1:3" x14ac:dyDescent="0.3">
      <c r="A3532" s="19"/>
      <c r="B3532" s="19"/>
      <c r="C3532" s="19"/>
    </row>
    <row r="3533" spans="1:3" x14ac:dyDescent="0.3">
      <c r="A3533" s="19"/>
      <c r="B3533" s="19"/>
      <c r="C3533" s="19"/>
    </row>
    <row r="3534" spans="1:3" x14ac:dyDescent="0.3">
      <c r="A3534" s="19"/>
      <c r="B3534" s="19"/>
      <c r="C3534" s="19"/>
    </row>
    <row r="3535" spans="1:3" x14ac:dyDescent="0.3">
      <c r="A3535" s="19"/>
      <c r="B3535" s="19"/>
      <c r="C3535" s="19"/>
    </row>
    <row r="3536" spans="1:3" x14ac:dyDescent="0.3">
      <c r="A3536" s="19"/>
      <c r="B3536" s="19"/>
      <c r="C3536" s="19"/>
    </row>
    <row r="3537" spans="1:3" x14ac:dyDescent="0.3">
      <c r="A3537" s="19"/>
      <c r="B3537" s="19"/>
      <c r="C3537" s="19"/>
    </row>
    <row r="3538" spans="1:3" x14ac:dyDescent="0.3">
      <c r="A3538" s="19"/>
      <c r="B3538" s="19"/>
      <c r="C3538" s="19"/>
    </row>
    <row r="3539" spans="1:3" x14ac:dyDescent="0.3">
      <c r="A3539" s="19"/>
      <c r="B3539" s="19"/>
      <c r="C3539" s="19"/>
    </row>
    <row r="3540" spans="1:3" x14ac:dyDescent="0.3">
      <c r="A3540" s="19"/>
      <c r="B3540" s="19"/>
      <c r="C3540" s="19"/>
    </row>
    <row r="3541" spans="1:3" x14ac:dyDescent="0.3">
      <c r="A3541" s="19"/>
      <c r="B3541" s="19"/>
      <c r="C3541" s="19"/>
    </row>
    <row r="3542" spans="1:3" x14ac:dyDescent="0.3">
      <c r="A3542" s="19"/>
      <c r="B3542" s="19"/>
      <c r="C3542" s="19"/>
    </row>
    <row r="3543" spans="1:3" x14ac:dyDescent="0.3">
      <c r="A3543" s="19"/>
      <c r="B3543" s="19"/>
      <c r="C3543" s="19"/>
    </row>
    <row r="3544" spans="1:3" x14ac:dyDescent="0.3">
      <c r="A3544" s="19"/>
      <c r="B3544" s="19"/>
      <c r="C3544" s="19"/>
    </row>
    <row r="3545" spans="1:3" x14ac:dyDescent="0.3">
      <c r="A3545" s="19"/>
      <c r="B3545" s="19"/>
      <c r="C3545" s="19"/>
    </row>
    <row r="3546" spans="1:3" x14ac:dyDescent="0.3">
      <c r="A3546" s="19"/>
      <c r="B3546" s="19"/>
      <c r="C3546" s="19"/>
    </row>
    <row r="3547" spans="1:3" x14ac:dyDescent="0.3">
      <c r="A3547" s="19"/>
      <c r="B3547" s="19"/>
      <c r="C3547" s="19"/>
    </row>
    <row r="3548" spans="1:3" x14ac:dyDescent="0.3">
      <c r="A3548" s="19"/>
      <c r="B3548" s="19"/>
      <c r="C3548" s="19"/>
    </row>
    <row r="3549" spans="1:3" x14ac:dyDescent="0.3">
      <c r="A3549" s="19"/>
      <c r="B3549" s="19"/>
      <c r="C3549" s="19"/>
    </row>
    <row r="3550" spans="1:3" x14ac:dyDescent="0.3">
      <c r="A3550" s="19"/>
      <c r="B3550" s="19"/>
      <c r="C3550" s="19"/>
    </row>
    <row r="3551" spans="1:3" x14ac:dyDescent="0.3">
      <c r="A3551" s="19"/>
      <c r="B3551" s="19"/>
      <c r="C3551" s="19"/>
    </row>
    <row r="3552" spans="1:3" x14ac:dyDescent="0.3">
      <c r="A3552" s="19"/>
      <c r="B3552" s="19"/>
      <c r="C3552" s="19"/>
    </row>
    <row r="3553" spans="1:3" x14ac:dyDescent="0.3">
      <c r="A3553" s="19"/>
      <c r="B3553" s="19"/>
      <c r="C3553" s="19"/>
    </row>
    <row r="3554" spans="1:3" x14ac:dyDescent="0.3">
      <c r="A3554" s="19"/>
      <c r="B3554" s="19"/>
      <c r="C3554" s="19"/>
    </row>
    <row r="3555" spans="1:3" x14ac:dyDescent="0.3">
      <c r="A3555" s="19"/>
      <c r="B3555" s="19"/>
      <c r="C3555" s="19"/>
    </row>
    <row r="3556" spans="1:3" x14ac:dyDescent="0.3">
      <c r="A3556" s="19"/>
      <c r="B3556" s="19"/>
      <c r="C3556" s="19"/>
    </row>
    <row r="3557" spans="1:3" x14ac:dyDescent="0.3">
      <c r="A3557" s="19"/>
      <c r="B3557" s="19"/>
      <c r="C3557" s="19"/>
    </row>
    <row r="3558" spans="1:3" x14ac:dyDescent="0.3">
      <c r="A3558" s="19"/>
      <c r="B3558" s="19"/>
      <c r="C3558" s="19"/>
    </row>
    <row r="3559" spans="1:3" x14ac:dyDescent="0.3">
      <c r="A3559" s="19"/>
      <c r="B3559" s="19"/>
      <c r="C3559" s="19"/>
    </row>
    <row r="3560" spans="1:3" x14ac:dyDescent="0.3">
      <c r="A3560" s="19"/>
      <c r="B3560" s="19"/>
      <c r="C3560" s="19"/>
    </row>
    <row r="3561" spans="1:3" x14ac:dyDescent="0.3">
      <c r="A3561" s="19"/>
      <c r="B3561" s="19"/>
      <c r="C3561" s="19"/>
    </row>
    <row r="3562" spans="1:3" x14ac:dyDescent="0.3">
      <c r="A3562" s="19"/>
      <c r="B3562" s="19"/>
      <c r="C3562" s="19"/>
    </row>
    <row r="3563" spans="1:3" x14ac:dyDescent="0.3">
      <c r="A3563" s="19"/>
      <c r="B3563" s="19"/>
      <c r="C3563" s="19"/>
    </row>
    <row r="3564" spans="1:3" x14ac:dyDescent="0.3">
      <c r="A3564" s="19"/>
      <c r="B3564" s="19"/>
      <c r="C3564" s="19"/>
    </row>
    <row r="3565" spans="1:3" x14ac:dyDescent="0.3">
      <c r="A3565" s="19"/>
      <c r="B3565" s="19"/>
      <c r="C3565" s="19"/>
    </row>
    <row r="3566" spans="1:3" x14ac:dyDescent="0.3">
      <c r="A3566" s="19"/>
      <c r="B3566" s="19"/>
      <c r="C3566" s="19"/>
    </row>
    <row r="3567" spans="1:3" x14ac:dyDescent="0.3">
      <c r="A3567" s="19"/>
      <c r="B3567" s="19"/>
      <c r="C3567" s="19"/>
    </row>
    <row r="3568" spans="1:3" x14ac:dyDescent="0.3">
      <c r="A3568" s="19"/>
      <c r="B3568" s="19"/>
      <c r="C3568" s="19"/>
    </row>
    <row r="3569" spans="1:3" x14ac:dyDescent="0.3">
      <c r="A3569" s="19"/>
      <c r="B3569" s="19"/>
      <c r="C3569" s="19"/>
    </row>
    <row r="3570" spans="1:3" x14ac:dyDescent="0.3">
      <c r="A3570" s="19"/>
      <c r="B3570" s="19"/>
      <c r="C3570" s="19"/>
    </row>
    <row r="3571" spans="1:3" x14ac:dyDescent="0.3">
      <c r="A3571" s="19"/>
      <c r="B3571" s="19"/>
      <c r="C3571" s="19"/>
    </row>
    <row r="3572" spans="1:3" x14ac:dyDescent="0.3">
      <c r="A3572" s="19"/>
      <c r="B3572" s="19"/>
      <c r="C3572" s="19"/>
    </row>
    <row r="3573" spans="1:3" x14ac:dyDescent="0.3">
      <c r="A3573" s="19"/>
      <c r="B3573" s="19"/>
      <c r="C3573" s="19"/>
    </row>
    <row r="3574" spans="1:3" x14ac:dyDescent="0.3">
      <c r="A3574" s="19"/>
      <c r="B3574" s="19"/>
      <c r="C3574" s="19"/>
    </row>
    <row r="3575" spans="1:3" x14ac:dyDescent="0.3">
      <c r="A3575" s="19"/>
      <c r="B3575" s="19"/>
      <c r="C3575" s="19"/>
    </row>
    <row r="3576" spans="1:3" x14ac:dyDescent="0.3">
      <c r="A3576" s="19"/>
      <c r="B3576" s="19"/>
      <c r="C3576" s="19"/>
    </row>
    <row r="3577" spans="1:3" x14ac:dyDescent="0.3">
      <c r="A3577" s="19"/>
      <c r="B3577" s="19"/>
      <c r="C3577" s="19"/>
    </row>
    <row r="3578" spans="1:3" x14ac:dyDescent="0.3">
      <c r="A3578" s="19"/>
      <c r="B3578" s="19"/>
      <c r="C3578" s="19"/>
    </row>
    <row r="3579" spans="1:3" x14ac:dyDescent="0.3">
      <c r="A3579" s="19"/>
      <c r="B3579" s="19"/>
      <c r="C3579" s="19"/>
    </row>
    <row r="3580" spans="1:3" x14ac:dyDescent="0.3">
      <c r="A3580" s="19"/>
      <c r="B3580" s="19"/>
      <c r="C3580" s="19"/>
    </row>
    <row r="3581" spans="1:3" x14ac:dyDescent="0.3">
      <c r="A3581" s="19"/>
      <c r="B3581" s="19"/>
      <c r="C3581" s="19"/>
    </row>
    <row r="3582" spans="1:3" x14ac:dyDescent="0.3">
      <c r="A3582" s="19"/>
      <c r="B3582" s="19"/>
      <c r="C3582" s="19"/>
    </row>
    <row r="3583" spans="1:3" x14ac:dyDescent="0.3">
      <c r="A3583" s="19"/>
      <c r="B3583" s="19"/>
      <c r="C3583" s="19"/>
    </row>
    <row r="3584" spans="1:3" x14ac:dyDescent="0.3">
      <c r="A3584" s="19"/>
      <c r="B3584" s="19"/>
      <c r="C3584" s="19"/>
    </row>
    <row r="3585" spans="1:3" x14ac:dyDescent="0.3">
      <c r="A3585" s="19"/>
      <c r="B3585" s="19"/>
      <c r="C3585" s="19"/>
    </row>
    <row r="3586" spans="1:3" x14ac:dyDescent="0.3">
      <c r="A3586" s="19"/>
      <c r="B3586" s="19"/>
      <c r="C3586" s="19"/>
    </row>
    <row r="3587" spans="1:3" x14ac:dyDescent="0.3">
      <c r="A3587" s="19"/>
      <c r="B3587" s="19"/>
      <c r="C3587" s="19"/>
    </row>
    <row r="3588" spans="1:3" x14ac:dyDescent="0.3">
      <c r="A3588" s="19"/>
      <c r="B3588" s="19"/>
      <c r="C3588" s="19"/>
    </row>
    <row r="3589" spans="1:3" x14ac:dyDescent="0.3">
      <c r="A3589" s="19"/>
      <c r="B3589" s="19"/>
      <c r="C3589" s="19"/>
    </row>
    <row r="3590" spans="1:3" x14ac:dyDescent="0.3">
      <c r="A3590" s="19"/>
      <c r="B3590" s="19"/>
      <c r="C3590" s="19"/>
    </row>
    <row r="3591" spans="1:3" x14ac:dyDescent="0.3">
      <c r="A3591" s="19"/>
      <c r="B3591" s="19"/>
      <c r="C3591" s="19"/>
    </row>
    <row r="3592" spans="1:3" x14ac:dyDescent="0.3">
      <c r="A3592" s="19"/>
      <c r="B3592" s="19"/>
      <c r="C3592" s="19"/>
    </row>
    <row r="3593" spans="1:3" x14ac:dyDescent="0.3">
      <c r="A3593" s="19"/>
      <c r="B3593" s="19"/>
      <c r="C3593" s="19"/>
    </row>
    <row r="3594" spans="1:3" x14ac:dyDescent="0.3">
      <c r="A3594" s="19"/>
      <c r="B3594" s="19"/>
      <c r="C3594" s="19"/>
    </row>
    <row r="3595" spans="1:3" x14ac:dyDescent="0.3">
      <c r="A3595" s="19"/>
      <c r="B3595" s="19"/>
      <c r="C3595" s="19"/>
    </row>
    <row r="3596" spans="1:3" x14ac:dyDescent="0.3">
      <c r="A3596" s="19"/>
      <c r="B3596" s="19"/>
      <c r="C3596" s="19"/>
    </row>
    <row r="3597" spans="1:3" x14ac:dyDescent="0.3">
      <c r="A3597" s="19"/>
      <c r="B3597" s="19"/>
      <c r="C3597" s="19"/>
    </row>
    <row r="3598" spans="1:3" x14ac:dyDescent="0.3">
      <c r="A3598" s="19"/>
      <c r="B3598" s="19"/>
      <c r="C3598" s="19"/>
    </row>
    <row r="3599" spans="1:3" x14ac:dyDescent="0.3">
      <c r="A3599" s="19"/>
      <c r="B3599" s="19"/>
      <c r="C3599" s="19"/>
    </row>
    <row r="3600" spans="1:3" x14ac:dyDescent="0.3">
      <c r="A3600" s="19"/>
      <c r="B3600" s="19"/>
      <c r="C3600" s="19"/>
    </row>
    <row r="3601" spans="1:3" x14ac:dyDescent="0.3">
      <c r="A3601" s="19"/>
      <c r="B3601" s="19"/>
      <c r="C3601" s="19"/>
    </row>
    <row r="3602" spans="1:3" x14ac:dyDescent="0.3">
      <c r="A3602" s="19"/>
      <c r="B3602" s="19"/>
      <c r="C3602" s="19"/>
    </row>
    <row r="3603" spans="1:3" x14ac:dyDescent="0.3">
      <c r="A3603" s="19"/>
      <c r="B3603" s="19"/>
      <c r="C3603" s="19"/>
    </row>
    <row r="3604" spans="1:3" x14ac:dyDescent="0.3">
      <c r="A3604" s="19"/>
      <c r="B3604" s="19"/>
      <c r="C3604" s="19"/>
    </row>
    <row r="3605" spans="1:3" x14ac:dyDescent="0.3">
      <c r="A3605" s="19"/>
      <c r="B3605" s="19"/>
      <c r="C3605" s="19"/>
    </row>
    <row r="3606" spans="1:3" x14ac:dyDescent="0.3">
      <c r="A3606" s="19"/>
      <c r="B3606" s="19"/>
      <c r="C3606" s="19"/>
    </row>
    <row r="3607" spans="1:3" x14ac:dyDescent="0.3">
      <c r="A3607" s="19"/>
      <c r="B3607" s="19"/>
      <c r="C3607" s="19"/>
    </row>
    <row r="3608" spans="1:3" x14ac:dyDescent="0.3">
      <c r="A3608" s="19"/>
      <c r="B3608" s="19"/>
      <c r="C3608" s="19"/>
    </row>
    <row r="3609" spans="1:3" x14ac:dyDescent="0.3">
      <c r="A3609" s="19"/>
      <c r="B3609" s="19"/>
      <c r="C3609" s="19"/>
    </row>
    <row r="3610" spans="1:3" x14ac:dyDescent="0.3">
      <c r="A3610" s="19"/>
      <c r="B3610" s="19"/>
      <c r="C3610" s="19"/>
    </row>
    <row r="3611" spans="1:3" x14ac:dyDescent="0.3">
      <c r="A3611" s="19"/>
      <c r="B3611" s="19"/>
      <c r="C3611" s="19"/>
    </row>
    <row r="3612" spans="1:3" x14ac:dyDescent="0.3">
      <c r="A3612" s="19"/>
      <c r="B3612" s="19"/>
      <c r="C3612" s="19"/>
    </row>
    <row r="3613" spans="1:3" x14ac:dyDescent="0.3">
      <c r="A3613" s="19"/>
      <c r="B3613" s="19"/>
      <c r="C3613" s="19"/>
    </row>
    <row r="3614" spans="1:3" x14ac:dyDescent="0.3">
      <c r="A3614" s="19"/>
      <c r="B3614" s="19"/>
      <c r="C3614" s="19"/>
    </row>
    <row r="3615" spans="1:3" x14ac:dyDescent="0.3">
      <c r="A3615" s="19"/>
      <c r="B3615" s="19"/>
      <c r="C3615" s="19"/>
    </row>
    <row r="3616" spans="1:3" x14ac:dyDescent="0.3">
      <c r="A3616" s="19"/>
      <c r="B3616" s="19"/>
      <c r="C3616" s="19"/>
    </row>
    <row r="3617" spans="1:3" x14ac:dyDescent="0.3">
      <c r="A3617" s="19"/>
      <c r="B3617" s="19"/>
      <c r="C3617" s="19"/>
    </row>
    <row r="3618" spans="1:3" x14ac:dyDescent="0.3">
      <c r="A3618" s="19"/>
      <c r="B3618" s="19"/>
      <c r="C3618" s="19"/>
    </row>
    <row r="3619" spans="1:3" x14ac:dyDescent="0.3">
      <c r="A3619" s="19"/>
      <c r="B3619" s="19"/>
      <c r="C3619" s="19"/>
    </row>
    <row r="3620" spans="1:3" x14ac:dyDescent="0.3">
      <c r="A3620" s="19"/>
      <c r="B3620" s="19"/>
      <c r="C3620" s="19"/>
    </row>
    <row r="3621" spans="1:3" x14ac:dyDescent="0.3">
      <c r="A3621" s="19"/>
      <c r="B3621" s="19"/>
      <c r="C3621" s="19"/>
    </row>
    <row r="3622" spans="1:3" x14ac:dyDescent="0.3">
      <c r="A3622" s="19"/>
      <c r="B3622" s="19"/>
      <c r="C3622" s="19"/>
    </row>
    <row r="3623" spans="1:3" x14ac:dyDescent="0.3">
      <c r="A3623" s="19"/>
      <c r="B3623" s="19"/>
      <c r="C3623" s="19"/>
    </row>
    <row r="3624" spans="1:3" x14ac:dyDescent="0.3">
      <c r="A3624" s="19"/>
      <c r="B3624" s="19"/>
      <c r="C3624" s="19"/>
    </row>
    <row r="3625" spans="1:3" x14ac:dyDescent="0.3">
      <c r="A3625" s="19"/>
      <c r="B3625" s="19"/>
      <c r="C3625" s="19"/>
    </row>
    <row r="3626" spans="1:3" x14ac:dyDescent="0.3">
      <c r="A3626" s="19"/>
      <c r="B3626" s="19"/>
      <c r="C3626" s="19"/>
    </row>
    <row r="3627" spans="1:3" x14ac:dyDescent="0.3">
      <c r="A3627" s="19"/>
      <c r="B3627" s="19"/>
      <c r="C3627" s="19"/>
    </row>
    <row r="3628" spans="1:3" x14ac:dyDescent="0.3">
      <c r="A3628" s="19"/>
      <c r="B3628" s="19"/>
      <c r="C3628" s="19"/>
    </row>
    <row r="3629" spans="1:3" x14ac:dyDescent="0.3">
      <c r="A3629" s="19"/>
      <c r="B3629" s="19"/>
      <c r="C3629" s="19"/>
    </row>
    <row r="3630" spans="1:3" x14ac:dyDescent="0.3">
      <c r="A3630" s="19"/>
      <c r="B3630" s="19"/>
      <c r="C3630" s="19"/>
    </row>
    <row r="3631" spans="1:3" x14ac:dyDescent="0.3">
      <c r="A3631" s="19"/>
      <c r="B3631" s="19"/>
      <c r="C3631" s="19"/>
    </row>
    <row r="3632" spans="1:3" x14ac:dyDescent="0.3">
      <c r="A3632" s="19"/>
      <c r="B3632" s="19"/>
      <c r="C3632" s="19"/>
    </row>
    <row r="3633" spans="1:3" x14ac:dyDescent="0.3">
      <c r="A3633" s="19"/>
      <c r="B3633" s="19"/>
      <c r="C3633" s="19"/>
    </row>
    <row r="3634" spans="1:3" x14ac:dyDescent="0.3">
      <c r="A3634" s="19"/>
      <c r="B3634" s="19"/>
      <c r="C3634" s="19"/>
    </row>
    <row r="3635" spans="1:3" x14ac:dyDescent="0.3">
      <c r="A3635" s="19"/>
      <c r="B3635" s="19"/>
      <c r="C3635" s="19"/>
    </row>
    <row r="3636" spans="1:3" x14ac:dyDescent="0.3">
      <c r="A3636" s="19"/>
      <c r="B3636" s="19"/>
      <c r="C3636" s="19"/>
    </row>
    <row r="3637" spans="1:3" x14ac:dyDescent="0.3">
      <c r="A3637" s="19"/>
      <c r="B3637" s="19"/>
      <c r="C3637" s="19"/>
    </row>
    <row r="3638" spans="1:3" x14ac:dyDescent="0.3">
      <c r="A3638" s="19"/>
      <c r="B3638" s="19"/>
      <c r="C3638" s="19"/>
    </row>
    <row r="3639" spans="1:3" x14ac:dyDescent="0.3">
      <c r="A3639" s="19"/>
      <c r="B3639" s="19"/>
      <c r="C3639" s="19"/>
    </row>
    <row r="3640" spans="1:3" x14ac:dyDescent="0.3">
      <c r="A3640" s="19"/>
      <c r="B3640" s="19"/>
      <c r="C3640" s="19"/>
    </row>
    <row r="3641" spans="1:3" x14ac:dyDescent="0.3">
      <c r="A3641" s="19"/>
      <c r="B3641" s="19"/>
      <c r="C3641" s="19"/>
    </row>
    <row r="3642" spans="1:3" x14ac:dyDescent="0.3">
      <c r="A3642" s="19"/>
      <c r="B3642" s="19"/>
      <c r="C3642" s="19"/>
    </row>
    <row r="3643" spans="1:3" x14ac:dyDescent="0.3">
      <c r="A3643" s="19"/>
      <c r="B3643" s="19"/>
      <c r="C3643" s="19"/>
    </row>
    <row r="3644" spans="1:3" x14ac:dyDescent="0.3">
      <c r="A3644" s="19"/>
      <c r="B3644" s="19"/>
      <c r="C3644" s="19"/>
    </row>
    <row r="3645" spans="1:3" x14ac:dyDescent="0.3">
      <c r="A3645" s="19"/>
      <c r="B3645" s="19"/>
      <c r="C3645" s="19"/>
    </row>
    <row r="3646" spans="1:3" x14ac:dyDescent="0.3">
      <c r="A3646" s="19"/>
      <c r="B3646" s="19"/>
      <c r="C3646" s="19"/>
    </row>
    <row r="3647" spans="1:3" x14ac:dyDescent="0.3">
      <c r="A3647" s="19"/>
      <c r="B3647" s="19"/>
      <c r="C3647" s="19"/>
    </row>
    <row r="3648" spans="1:3" x14ac:dyDescent="0.3">
      <c r="A3648" s="19"/>
      <c r="B3648" s="19"/>
      <c r="C3648" s="19"/>
    </row>
    <row r="3649" spans="1:3" x14ac:dyDescent="0.3">
      <c r="A3649" s="19"/>
      <c r="B3649" s="19"/>
      <c r="C3649" s="19"/>
    </row>
    <row r="3650" spans="1:3" x14ac:dyDescent="0.3">
      <c r="A3650" s="19"/>
      <c r="B3650" s="19"/>
      <c r="C3650" s="19"/>
    </row>
    <row r="3651" spans="1:3" x14ac:dyDescent="0.3">
      <c r="A3651" s="19"/>
      <c r="B3651" s="19"/>
      <c r="C3651" s="19"/>
    </row>
    <row r="3652" spans="1:3" x14ac:dyDescent="0.3">
      <c r="A3652" s="19"/>
      <c r="B3652" s="19"/>
      <c r="C3652" s="19"/>
    </row>
    <row r="3653" spans="1:3" x14ac:dyDescent="0.3">
      <c r="A3653" s="19"/>
      <c r="B3653" s="19"/>
      <c r="C3653" s="19"/>
    </row>
    <row r="3654" spans="1:3" x14ac:dyDescent="0.3">
      <c r="A3654" s="19"/>
      <c r="B3654" s="19"/>
      <c r="C3654" s="19"/>
    </row>
    <row r="3655" spans="1:3" x14ac:dyDescent="0.3">
      <c r="A3655" s="19"/>
      <c r="B3655" s="19"/>
      <c r="C3655" s="19"/>
    </row>
    <row r="3656" spans="1:3" x14ac:dyDescent="0.3">
      <c r="A3656" s="19"/>
      <c r="B3656" s="19"/>
      <c r="C3656" s="19"/>
    </row>
    <row r="3657" spans="1:3" x14ac:dyDescent="0.3">
      <c r="A3657" s="19"/>
      <c r="B3657" s="19"/>
      <c r="C3657" s="19"/>
    </row>
    <row r="3658" spans="1:3" x14ac:dyDescent="0.3">
      <c r="A3658" s="19"/>
      <c r="B3658" s="19"/>
      <c r="C3658" s="19"/>
    </row>
    <row r="3659" spans="1:3" x14ac:dyDescent="0.3">
      <c r="A3659" s="19"/>
      <c r="B3659" s="19"/>
      <c r="C3659" s="19"/>
    </row>
    <row r="3660" spans="1:3" x14ac:dyDescent="0.3">
      <c r="A3660" s="19"/>
      <c r="B3660" s="19"/>
      <c r="C3660" s="19"/>
    </row>
    <row r="3661" spans="1:3" x14ac:dyDescent="0.3">
      <c r="A3661" s="19"/>
      <c r="B3661" s="19"/>
      <c r="C3661" s="19"/>
    </row>
    <row r="3662" spans="1:3" x14ac:dyDescent="0.3">
      <c r="A3662" s="19"/>
      <c r="B3662" s="19"/>
      <c r="C3662" s="19"/>
    </row>
    <row r="3663" spans="1:3" x14ac:dyDescent="0.3">
      <c r="A3663" s="19"/>
      <c r="B3663" s="19"/>
      <c r="C3663" s="19"/>
    </row>
    <row r="3664" spans="1:3" x14ac:dyDescent="0.3">
      <c r="A3664" s="19"/>
      <c r="B3664" s="19"/>
      <c r="C3664" s="19"/>
    </row>
    <row r="3665" spans="1:3" x14ac:dyDescent="0.3">
      <c r="A3665" s="19"/>
      <c r="B3665" s="19"/>
      <c r="C3665" s="19"/>
    </row>
    <row r="3666" spans="1:3" x14ac:dyDescent="0.3">
      <c r="A3666" s="19"/>
      <c r="B3666" s="19"/>
      <c r="C3666" s="19"/>
    </row>
    <row r="3667" spans="1:3" x14ac:dyDescent="0.3">
      <c r="A3667" s="19"/>
      <c r="B3667" s="19"/>
      <c r="C3667" s="19"/>
    </row>
    <row r="3668" spans="1:3" x14ac:dyDescent="0.3">
      <c r="A3668" s="19"/>
      <c r="B3668" s="19"/>
      <c r="C3668" s="19"/>
    </row>
    <row r="3669" spans="1:3" x14ac:dyDescent="0.3">
      <c r="A3669" s="19"/>
      <c r="B3669" s="19"/>
      <c r="C3669" s="19"/>
    </row>
    <row r="3670" spans="1:3" x14ac:dyDescent="0.3">
      <c r="A3670" s="19"/>
      <c r="B3670" s="19"/>
      <c r="C3670" s="19"/>
    </row>
    <row r="3671" spans="1:3" x14ac:dyDescent="0.3">
      <c r="A3671" s="19"/>
      <c r="B3671" s="19"/>
      <c r="C3671" s="19"/>
    </row>
    <row r="3672" spans="1:3" x14ac:dyDescent="0.3">
      <c r="A3672" s="19"/>
      <c r="B3672" s="19"/>
      <c r="C3672" s="19"/>
    </row>
    <row r="3673" spans="1:3" x14ac:dyDescent="0.3">
      <c r="A3673" s="19"/>
      <c r="B3673" s="19"/>
      <c r="C3673" s="19"/>
    </row>
    <row r="3674" spans="1:3" x14ac:dyDescent="0.3">
      <c r="A3674" s="19"/>
      <c r="B3674" s="19"/>
      <c r="C3674" s="19"/>
    </row>
    <row r="3675" spans="1:3" x14ac:dyDescent="0.3">
      <c r="A3675" s="19"/>
      <c r="B3675" s="19"/>
      <c r="C3675" s="19"/>
    </row>
    <row r="3676" spans="1:3" x14ac:dyDescent="0.3">
      <c r="A3676" s="19"/>
      <c r="B3676" s="19"/>
      <c r="C3676" s="19"/>
    </row>
    <row r="3677" spans="1:3" x14ac:dyDescent="0.3">
      <c r="A3677" s="19"/>
      <c r="B3677" s="19"/>
      <c r="C3677" s="19"/>
    </row>
    <row r="3678" spans="1:3" x14ac:dyDescent="0.3">
      <c r="A3678" s="19"/>
      <c r="B3678" s="19"/>
      <c r="C3678" s="19"/>
    </row>
    <row r="3679" spans="1:3" x14ac:dyDescent="0.3">
      <c r="A3679" s="19"/>
      <c r="B3679" s="19"/>
      <c r="C3679" s="19"/>
    </row>
    <row r="3680" spans="1:3" x14ac:dyDescent="0.3">
      <c r="A3680" s="19"/>
      <c r="B3680" s="19"/>
      <c r="C3680" s="19"/>
    </row>
    <row r="3681" spans="1:3" x14ac:dyDescent="0.3">
      <c r="A3681" s="19"/>
      <c r="B3681" s="19"/>
      <c r="C3681" s="19"/>
    </row>
    <row r="3682" spans="1:3" x14ac:dyDescent="0.3">
      <c r="A3682" s="19"/>
      <c r="B3682" s="19"/>
      <c r="C3682" s="19"/>
    </row>
    <row r="3683" spans="1:3" x14ac:dyDescent="0.3">
      <c r="A3683" s="19"/>
      <c r="B3683" s="19"/>
      <c r="C3683" s="19"/>
    </row>
    <row r="3684" spans="1:3" x14ac:dyDescent="0.3">
      <c r="A3684" s="19"/>
      <c r="B3684" s="19"/>
      <c r="C3684" s="19"/>
    </row>
    <row r="3685" spans="1:3" x14ac:dyDescent="0.3">
      <c r="A3685" s="19"/>
      <c r="B3685" s="19"/>
      <c r="C3685" s="19"/>
    </row>
    <row r="3686" spans="1:3" x14ac:dyDescent="0.3">
      <c r="A3686" s="19"/>
      <c r="B3686" s="19"/>
      <c r="C3686" s="19"/>
    </row>
    <row r="3687" spans="1:3" x14ac:dyDescent="0.3">
      <c r="A3687" s="19"/>
      <c r="B3687" s="19"/>
      <c r="C3687" s="19"/>
    </row>
    <row r="3688" spans="1:3" x14ac:dyDescent="0.3">
      <c r="A3688" s="19"/>
      <c r="B3688" s="19"/>
      <c r="C3688" s="19"/>
    </row>
    <row r="3689" spans="1:3" x14ac:dyDescent="0.3">
      <c r="A3689" s="19"/>
      <c r="B3689" s="19"/>
      <c r="C3689" s="19"/>
    </row>
    <row r="3690" spans="1:3" x14ac:dyDescent="0.3">
      <c r="A3690" s="19"/>
      <c r="B3690" s="19"/>
      <c r="C3690" s="19"/>
    </row>
    <row r="3691" spans="1:3" x14ac:dyDescent="0.3">
      <c r="A3691" s="19"/>
      <c r="B3691" s="19"/>
      <c r="C3691" s="19"/>
    </row>
    <row r="3692" spans="1:3" x14ac:dyDescent="0.3">
      <c r="A3692" s="19"/>
      <c r="B3692" s="19"/>
      <c r="C3692" s="19"/>
    </row>
    <row r="3693" spans="1:3" x14ac:dyDescent="0.3">
      <c r="A3693" s="19"/>
      <c r="B3693" s="19"/>
      <c r="C3693" s="19"/>
    </row>
    <row r="3694" spans="1:3" x14ac:dyDescent="0.3">
      <c r="A3694" s="19"/>
      <c r="B3694" s="19"/>
      <c r="C3694" s="19"/>
    </row>
    <row r="3695" spans="1:3" x14ac:dyDescent="0.3">
      <c r="A3695" s="19"/>
      <c r="B3695" s="19"/>
      <c r="C3695" s="19"/>
    </row>
    <row r="3696" spans="1:3" x14ac:dyDescent="0.3">
      <c r="A3696" s="19"/>
      <c r="B3696" s="19"/>
      <c r="C3696" s="19"/>
    </row>
    <row r="3697" spans="1:3" x14ac:dyDescent="0.3">
      <c r="A3697" s="19"/>
      <c r="B3697" s="19"/>
      <c r="C3697" s="19"/>
    </row>
    <row r="3698" spans="1:3" x14ac:dyDescent="0.3">
      <c r="A3698" s="19"/>
      <c r="B3698" s="19"/>
      <c r="C3698" s="19"/>
    </row>
    <row r="3699" spans="1:3" x14ac:dyDescent="0.3">
      <c r="A3699" s="19"/>
      <c r="B3699" s="19"/>
      <c r="C3699" s="19"/>
    </row>
    <row r="3700" spans="1:3" x14ac:dyDescent="0.3">
      <c r="A3700" s="19"/>
      <c r="B3700" s="19"/>
      <c r="C3700" s="19"/>
    </row>
    <row r="3701" spans="1:3" x14ac:dyDescent="0.3">
      <c r="A3701" s="19"/>
      <c r="B3701" s="19"/>
      <c r="C3701" s="19"/>
    </row>
    <row r="3702" spans="1:3" x14ac:dyDescent="0.3">
      <c r="A3702" s="19"/>
      <c r="B3702" s="19"/>
      <c r="C3702" s="19"/>
    </row>
    <row r="3703" spans="1:3" x14ac:dyDescent="0.3">
      <c r="A3703" s="19"/>
      <c r="B3703" s="19"/>
      <c r="C3703" s="19"/>
    </row>
    <row r="3704" spans="1:3" x14ac:dyDescent="0.3">
      <c r="A3704" s="19"/>
      <c r="B3704" s="19"/>
      <c r="C3704" s="19"/>
    </row>
    <row r="3705" spans="1:3" x14ac:dyDescent="0.3">
      <c r="A3705" s="19"/>
      <c r="B3705" s="19"/>
      <c r="C3705" s="19"/>
    </row>
    <row r="3706" spans="1:3" x14ac:dyDescent="0.3">
      <c r="A3706" s="19"/>
      <c r="B3706" s="19"/>
      <c r="C3706" s="19"/>
    </row>
    <row r="3707" spans="1:3" x14ac:dyDescent="0.3">
      <c r="A3707" s="19"/>
      <c r="B3707" s="19"/>
      <c r="C3707" s="19"/>
    </row>
    <row r="3708" spans="1:3" x14ac:dyDescent="0.3">
      <c r="A3708" s="19"/>
      <c r="B3708" s="19"/>
      <c r="C3708" s="19"/>
    </row>
    <row r="3709" spans="1:3" x14ac:dyDescent="0.3">
      <c r="A3709" s="19"/>
      <c r="B3709" s="19"/>
      <c r="C3709" s="19"/>
    </row>
    <row r="3710" spans="1:3" x14ac:dyDescent="0.3">
      <c r="A3710" s="19"/>
      <c r="B3710" s="19"/>
      <c r="C3710" s="19"/>
    </row>
    <row r="3711" spans="1:3" x14ac:dyDescent="0.3">
      <c r="A3711" s="19"/>
      <c r="B3711" s="19"/>
      <c r="C3711" s="19"/>
    </row>
    <row r="3712" spans="1:3" x14ac:dyDescent="0.3">
      <c r="A3712" s="19"/>
      <c r="B3712" s="19"/>
      <c r="C3712" s="19"/>
    </row>
    <row r="3713" spans="1:3" x14ac:dyDescent="0.3">
      <c r="A3713" s="19"/>
      <c r="B3713" s="19"/>
      <c r="C3713" s="19"/>
    </row>
    <row r="3714" spans="1:3" x14ac:dyDescent="0.3">
      <c r="A3714" s="19"/>
      <c r="B3714" s="19"/>
      <c r="C3714" s="19"/>
    </row>
    <row r="3715" spans="1:3" x14ac:dyDescent="0.3">
      <c r="A3715" s="19"/>
      <c r="B3715" s="19"/>
      <c r="C3715" s="19"/>
    </row>
    <row r="3716" spans="1:3" x14ac:dyDescent="0.3">
      <c r="A3716" s="19"/>
      <c r="B3716" s="19"/>
      <c r="C3716" s="19"/>
    </row>
    <row r="3717" spans="1:3" x14ac:dyDescent="0.3">
      <c r="A3717" s="19"/>
      <c r="B3717" s="19"/>
      <c r="C3717" s="19"/>
    </row>
    <row r="3718" spans="1:3" x14ac:dyDescent="0.3">
      <c r="A3718" s="19"/>
      <c r="B3718" s="19"/>
      <c r="C3718" s="19"/>
    </row>
    <row r="3719" spans="1:3" x14ac:dyDescent="0.3">
      <c r="A3719" s="19"/>
      <c r="B3719" s="19"/>
      <c r="C3719" s="19"/>
    </row>
    <row r="3720" spans="1:3" x14ac:dyDescent="0.3">
      <c r="A3720" s="19"/>
      <c r="B3720" s="19"/>
      <c r="C3720" s="19"/>
    </row>
    <row r="3721" spans="1:3" x14ac:dyDescent="0.3">
      <c r="A3721" s="19"/>
      <c r="B3721" s="19"/>
      <c r="C3721" s="19"/>
    </row>
    <row r="3722" spans="1:3" x14ac:dyDescent="0.3">
      <c r="A3722" s="19"/>
      <c r="B3722" s="19"/>
      <c r="C3722" s="19"/>
    </row>
    <row r="3723" spans="1:3" x14ac:dyDescent="0.3">
      <c r="A3723" s="19"/>
      <c r="B3723" s="19"/>
      <c r="C3723" s="19"/>
    </row>
    <row r="3724" spans="1:3" x14ac:dyDescent="0.3">
      <c r="A3724" s="19"/>
      <c r="B3724" s="19"/>
      <c r="C3724" s="19"/>
    </row>
    <row r="3725" spans="1:3" x14ac:dyDescent="0.3">
      <c r="A3725" s="19"/>
      <c r="B3725" s="19"/>
      <c r="C3725" s="19"/>
    </row>
    <row r="3726" spans="1:3" x14ac:dyDescent="0.3">
      <c r="A3726" s="19"/>
      <c r="B3726" s="19"/>
      <c r="C3726" s="19"/>
    </row>
    <row r="3727" spans="1:3" x14ac:dyDescent="0.3">
      <c r="A3727" s="19"/>
      <c r="B3727" s="19"/>
      <c r="C3727" s="19"/>
    </row>
    <row r="3728" spans="1:3" x14ac:dyDescent="0.3">
      <c r="A3728" s="19"/>
      <c r="B3728" s="19"/>
      <c r="C3728" s="19"/>
    </row>
    <row r="3729" spans="1:3" x14ac:dyDescent="0.3">
      <c r="A3729" s="19"/>
      <c r="B3729" s="19"/>
      <c r="C3729" s="19"/>
    </row>
    <row r="3730" spans="1:3" x14ac:dyDescent="0.3">
      <c r="A3730" s="19"/>
      <c r="B3730" s="19"/>
      <c r="C3730" s="19"/>
    </row>
    <row r="3731" spans="1:3" x14ac:dyDescent="0.3">
      <c r="A3731" s="19"/>
      <c r="B3731" s="19"/>
      <c r="C3731" s="19"/>
    </row>
    <row r="3732" spans="1:3" x14ac:dyDescent="0.3">
      <c r="A3732" s="19"/>
      <c r="B3732" s="19"/>
      <c r="C3732" s="19"/>
    </row>
    <row r="3733" spans="1:3" x14ac:dyDescent="0.3">
      <c r="A3733" s="19"/>
      <c r="B3733" s="19"/>
      <c r="C3733" s="19"/>
    </row>
    <row r="3734" spans="1:3" x14ac:dyDescent="0.3">
      <c r="A3734" s="19"/>
      <c r="B3734" s="19"/>
      <c r="C3734" s="19"/>
    </row>
    <row r="3735" spans="1:3" x14ac:dyDescent="0.3">
      <c r="A3735" s="19"/>
      <c r="B3735" s="19"/>
      <c r="C3735" s="19"/>
    </row>
    <row r="3736" spans="1:3" x14ac:dyDescent="0.3">
      <c r="A3736" s="19"/>
      <c r="B3736" s="19"/>
      <c r="C3736" s="19"/>
    </row>
    <row r="3737" spans="1:3" x14ac:dyDescent="0.3">
      <c r="A3737" s="19"/>
      <c r="B3737" s="19"/>
      <c r="C3737" s="19"/>
    </row>
    <row r="3738" spans="1:3" x14ac:dyDescent="0.3">
      <c r="A3738" s="19"/>
      <c r="B3738" s="19"/>
      <c r="C3738" s="19"/>
    </row>
    <row r="3739" spans="1:3" x14ac:dyDescent="0.3">
      <c r="A3739" s="19"/>
      <c r="B3739" s="19"/>
      <c r="C3739" s="19"/>
    </row>
    <row r="3740" spans="1:3" x14ac:dyDescent="0.3">
      <c r="A3740" s="19"/>
      <c r="B3740" s="19"/>
      <c r="C3740" s="19"/>
    </row>
    <row r="3741" spans="1:3" x14ac:dyDescent="0.3">
      <c r="A3741" s="19"/>
      <c r="B3741" s="19"/>
      <c r="C3741" s="19"/>
    </row>
    <row r="3742" spans="1:3" x14ac:dyDescent="0.3">
      <c r="A3742" s="19"/>
      <c r="B3742" s="19"/>
      <c r="C3742" s="19"/>
    </row>
    <row r="3743" spans="1:3" x14ac:dyDescent="0.3">
      <c r="A3743" s="19"/>
      <c r="B3743" s="19"/>
      <c r="C3743" s="19"/>
    </row>
    <row r="3744" spans="1:3" x14ac:dyDescent="0.3">
      <c r="A3744" s="19"/>
      <c r="B3744" s="19"/>
      <c r="C3744" s="19"/>
    </row>
    <row r="3745" spans="1:3" x14ac:dyDescent="0.3">
      <c r="A3745" s="19"/>
      <c r="B3745" s="19"/>
      <c r="C3745" s="19"/>
    </row>
    <row r="3746" spans="1:3" x14ac:dyDescent="0.3">
      <c r="A3746" s="19"/>
      <c r="B3746" s="19"/>
      <c r="C3746" s="19"/>
    </row>
    <row r="3747" spans="1:3" x14ac:dyDescent="0.3">
      <c r="A3747" s="19"/>
      <c r="B3747" s="19"/>
      <c r="C3747" s="19"/>
    </row>
    <row r="3748" spans="1:3" x14ac:dyDescent="0.3">
      <c r="A3748" s="19"/>
      <c r="B3748" s="19"/>
      <c r="C3748" s="19"/>
    </row>
    <row r="3749" spans="1:3" x14ac:dyDescent="0.3">
      <c r="A3749" s="19"/>
      <c r="B3749" s="19"/>
      <c r="C3749" s="19"/>
    </row>
    <row r="3750" spans="1:3" x14ac:dyDescent="0.3">
      <c r="A3750" s="19"/>
      <c r="B3750" s="19"/>
      <c r="C3750" s="19"/>
    </row>
    <row r="3751" spans="1:3" x14ac:dyDescent="0.3">
      <c r="A3751" s="19"/>
      <c r="B3751" s="19"/>
      <c r="C3751" s="19"/>
    </row>
    <row r="3752" spans="1:3" x14ac:dyDescent="0.3">
      <c r="A3752" s="19"/>
      <c r="B3752" s="19"/>
      <c r="C3752" s="19"/>
    </row>
    <row r="3753" spans="1:3" x14ac:dyDescent="0.3">
      <c r="A3753" s="19"/>
      <c r="B3753" s="19"/>
      <c r="C3753" s="19"/>
    </row>
    <row r="3754" spans="1:3" x14ac:dyDescent="0.3">
      <c r="A3754" s="19"/>
      <c r="B3754" s="19"/>
      <c r="C3754" s="19"/>
    </row>
    <row r="3755" spans="1:3" x14ac:dyDescent="0.3">
      <c r="A3755" s="19"/>
      <c r="B3755" s="19"/>
      <c r="C3755" s="19"/>
    </row>
    <row r="3756" spans="1:3" x14ac:dyDescent="0.3">
      <c r="A3756" s="19"/>
      <c r="B3756" s="19"/>
      <c r="C3756" s="19"/>
    </row>
    <row r="3757" spans="1:3" x14ac:dyDescent="0.3">
      <c r="A3757" s="19"/>
      <c r="B3757" s="19"/>
      <c r="C3757" s="19"/>
    </row>
    <row r="3758" spans="1:3" x14ac:dyDescent="0.3">
      <c r="A3758" s="19"/>
      <c r="B3758" s="19"/>
      <c r="C3758" s="19"/>
    </row>
    <row r="3759" spans="1:3" x14ac:dyDescent="0.3">
      <c r="A3759" s="19"/>
      <c r="B3759" s="19"/>
      <c r="C3759" s="19"/>
    </row>
    <row r="3760" spans="1:3" x14ac:dyDescent="0.3">
      <c r="A3760" s="19"/>
      <c r="B3760" s="19"/>
      <c r="C3760" s="19"/>
    </row>
    <row r="3761" spans="1:3" x14ac:dyDescent="0.3">
      <c r="A3761" s="19"/>
      <c r="B3761" s="19"/>
      <c r="C3761" s="19"/>
    </row>
    <row r="3762" spans="1:3" x14ac:dyDescent="0.3">
      <c r="A3762" s="19"/>
      <c r="B3762" s="19"/>
      <c r="C3762" s="19"/>
    </row>
    <row r="3763" spans="1:3" x14ac:dyDescent="0.3">
      <c r="A3763" s="19"/>
      <c r="B3763" s="19"/>
      <c r="C3763" s="19"/>
    </row>
    <row r="3764" spans="1:3" x14ac:dyDescent="0.3">
      <c r="A3764" s="19"/>
      <c r="B3764" s="19"/>
      <c r="C3764" s="19"/>
    </row>
    <row r="3765" spans="1:3" x14ac:dyDescent="0.3">
      <c r="A3765" s="19"/>
      <c r="B3765" s="19"/>
      <c r="C3765" s="19"/>
    </row>
    <row r="3766" spans="1:3" x14ac:dyDescent="0.3">
      <c r="A3766" s="19"/>
      <c r="B3766" s="19"/>
      <c r="C3766" s="19"/>
    </row>
    <row r="3767" spans="1:3" x14ac:dyDescent="0.3">
      <c r="A3767" s="19"/>
      <c r="B3767" s="19"/>
      <c r="C3767" s="19"/>
    </row>
    <row r="3768" spans="1:3" x14ac:dyDescent="0.3">
      <c r="A3768" s="19"/>
      <c r="B3768" s="19"/>
      <c r="C3768" s="19"/>
    </row>
    <row r="3769" spans="1:3" x14ac:dyDescent="0.3">
      <c r="A3769" s="19"/>
      <c r="B3769" s="19"/>
      <c r="C3769" s="19"/>
    </row>
    <row r="3770" spans="1:3" x14ac:dyDescent="0.3">
      <c r="A3770" s="19"/>
      <c r="B3770" s="19"/>
      <c r="C3770" s="19"/>
    </row>
    <row r="3771" spans="1:3" x14ac:dyDescent="0.3">
      <c r="A3771" s="19"/>
      <c r="B3771" s="19"/>
      <c r="C3771" s="19"/>
    </row>
    <row r="3772" spans="1:3" x14ac:dyDescent="0.3">
      <c r="A3772" s="19"/>
      <c r="B3772" s="19"/>
      <c r="C3772" s="19"/>
    </row>
    <row r="3773" spans="1:3" x14ac:dyDescent="0.3">
      <c r="A3773" s="19"/>
      <c r="B3773" s="19"/>
      <c r="C3773" s="19"/>
    </row>
    <row r="3774" spans="1:3" x14ac:dyDescent="0.3">
      <c r="A3774" s="19"/>
      <c r="B3774" s="19"/>
      <c r="C3774" s="19"/>
    </row>
    <row r="3775" spans="1:3" x14ac:dyDescent="0.3">
      <c r="A3775" s="19"/>
      <c r="B3775" s="19"/>
      <c r="C3775" s="19"/>
    </row>
    <row r="3776" spans="1:3" x14ac:dyDescent="0.3">
      <c r="A3776" s="19"/>
      <c r="B3776" s="19"/>
      <c r="C3776" s="19"/>
    </row>
    <row r="3777" spans="1:3" x14ac:dyDescent="0.3">
      <c r="A3777" s="19"/>
      <c r="B3777" s="19"/>
      <c r="C3777" s="19"/>
    </row>
    <row r="3778" spans="1:3" x14ac:dyDescent="0.3">
      <c r="A3778" s="19"/>
      <c r="B3778" s="19"/>
      <c r="C3778" s="19"/>
    </row>
    <row r="3779" spans="1:3" x14ac:dyDescent="0.3">
      <c r="A3779" s="19"/>
      <c r="B3779" s="19"/>
      <c r="C3779" s="19"/>
    </row>
    <row r="3780" spans="1:3" x14ac:dyDescent="0.3">
      <c r="A3780" s="19"/>
      <c r="B3780" s="19"/>
      <c r="C3780" s="19"/>
    </row>
    <row r="3781" spans="1:3" x14ac:dyDescent="0.3">
      <c r="A3781" s="19"/>
      <c r="B3781" s="19"/>
      <c r="C3781" s="19"/>
    </row>
    <row r="3782" spans="1:3" x14ac:dyDescent="0.3">
      <c r="A3782" s="19"/>
      <c r="B3782" s="19"/>
      <c r="C3782" s="19"/>
    </row>
    <row r="3783" spans="1:3" x14ac:dyDescent="0.3">
      <c r="A3783" s="19"/>
      <c r="B3783" s="19"/>
      <c r="C3783" s="19"/>
    </row>
    <row r="3784" spans="1:3" x14ac:dyDescent="0.3">
      <c r="A3784" s="19"/>
      <c r="B3784" s="19"/>
      <c r="C3784" s="19"/>
    </row>
    <row r="3785" spans="1:3" x14ac:dyDescent="0.3">
      <c r="A3785" s="19"/>
      <c r="B3785" s="19"/>
      <c r="C3785" s="19"/>
    </row>
    <row r="3786" spans="1:3" x14ac:dyDescent="0.3">
      <c r="A3786" s="19"/>
      <c r="B3786" s="19"/>
      <c r="C3786" s="19"/>
    </row>
    <row r="3787" spans="1:3" x14ac:dyDescent="0.3">
      <c r="A3787" s="19"/>
      <c r="B3787" s="19"/>
      <c r="C3787" s="19"/>
    </row>
    <row r="3788" spans="1:3" x14ac:dyDescent="0.3">
      <c r="A3788" s="19"/>
      <c r="B3788" s="19"/>
      <c r="C3788" s="19"/>
    </row>
    <row r="3789" spans="1:3" x14ac:dyDescent="0.3">
      <c r="A3789" s="19"/>
      <c r="B3789" s="19"/>
      <c r="C3789" s="19"/>
    </row>
    <row r="3790" spans="1:3" x14ac:dyDescent="0.3">
      <c r="A3790" s="19"/>
      <c r="B3790" s="19"/>
      <c r="C3790" s="19"/>
    </row>
    <row r="3791" spans="1:3" x14ac:dyDescent="0.3">
      <c r="A3791" s="19"/>
      <c r="B3791" s="19"/>
      <c r="C3791" s="19"/>
    </row>
    <row r="3792" spans="1:3" x14ac:dyDescent="0.3">
      <c r="A3792" s="19"/>
      <c r="B3792" s="19"/>
      <c r="C3792" s="19"/>
    </row>
    <row r="3793" spans="1:3" x14ac:dyDescent="0.3">
      <c r="A3793" s="19"/>
      <c r="B3793" s="19"/>
      <c r="C3793" s="19"/>
    </row>
    <row r="3794" spans="1:3" x14ac:dyDescent="0.3">
      <c r="A3794" s="19"/>
      <c r="B3794" s="19"/>
      <c r="C3794" s="19"/>
    </row>
    <row r="3795" spans="1:3" x14ac:dyDescent="0.3">
      <c r="A3795" s="19"/>
      <c r="B3795" s="19"/>
      <c r="C3795" s="19"/>
    </row>
    <row r="3796" spans="1:3" x14ac:dyDescent="0.3">
      <c r="A3796" s="19"/>
      <c r="B3796" s="19"/>
      <c r="C3796" s="19"/>
    </row>
    <row r="3797" spans="1:3" x14ac:dyDescent="0.3">
      <c r="A3797" s="19"/>
      <c r="B3797" s="19"/>
      <c r="C3797" s="19"/>
    </row>
    <row r="3798" spans="1:3" x14ac:dyDescent="0.3">
      <c r="A3798" s="19"/>
      <c r="B3798" s="19"/>
      <c r="C3798" s="19"/>
    </row>
    <row r="3799" spans="1:3" x14ac:dyDescent="0.3">
      <c r="A3799" s="19"/>
      <c r="B3799" s="19"/>
      <c r="C3799" s="19"/>
    </row>
    <row r="3800" spans="1:3" x14ac:dyDescent="0.3">
      <c r="A3800" s="19"/>
      <c r="B3800" s="19"/>
      <c r="C3800" s="19"/>
    </row>
    <row r="3801" spans="1:3" x14ac:dyDescent="0.3">
      <c r="A3801" s="19"/>
      <c r="B3801" s="19"/>
      <c r="C3801" s="19"/>
    </row>
    <row r="3802" spans="1:3" x14ac:dyDescent="0.3">
      <c r="A3802" s="19"/>
      <c r="B3802" s="19"/>
      <c r="C3802" s="19"/>
    </row>
    <row r="3803" spans="1:3" x14ac:dyDescent="0.3">
      <c r="A3803" s="19"/>
      <c r="B3803" s="19"/>
      <c r="C3803" s="19"/>
    </row>
    <row r="3804" spans="1:3" x14ac:dyDescent="0.3">
      <c r="A3804" s="19"/>
      <c r="B3804" s="19"/>
      <c r="C3804" s="19"/>
    </row>
    <row r="3805" spans="1:3" x14ac:dyDescent="0.3">
      <c r="A3805" s="19"/>
      <c r="B3805" s="19"/>
      <c r="C3805" s="19"/>
    </row>
    <row r="3806" spans="1:3" x14ac:dyDescent="0.3">
      <c r="A3806" s="19"/>
      <c r="B3806" s="19"/>
      <c r="C3806" s="19"/>
    </row>
    <row r="3807" spans="1:3" x14ac:dyDescent="0.3">
      <c r="A3807" s="19"/>
      <c r="B3807" s="19"/>
      <c r="C3807" s="19"/>
    </row>
    <row r="3808" spans="1:3" x14ac:dyDescent="0.3">
      <c r="A3808" s="19"/>
      <c r="B3808" s="19"/>
      <c r="C3808" s="19"/>
    </row>
    <row r="3809" spans="1:3" x14ac:dyDescent="0.3">
      <c r="A3809" s="19"/>
      <c r="B3809" s="19"/>
      <c r="C3809" s="19"/>
    </row>
    <row r="3810" spans="1:3" x14ac:dyDescent="0.3">
      <c r="A3810" s="19"/>
      <c r="B3810" s="19"/>
      <c r="C3810" s="19"/>
    </row>
    <row r="3811" spans="1:3" x14ac:dyDescent="0.3">
      <c r="A3811" s="19"/>
      <c r="B3811" s="19"/>
      <c r="C3811" s="19"/>
    </row>
    <row r="3812" spans="1:3" x14ac:dyDescent="0.3">
      <c r="A3812" s="19"/>
      <c r="B3812" s="19"/>
      <c r="C3812" s="19"/>
    </row>
    <row r="3813" spans="1:3" x14ac:dyDescent="0.3">
      <c r="A3813" s="19"/>
      <c r="B3813" s="19"/>
      <c r="C3813" s="19"/>
    </row>
    <row r="3814" spans="1:3" x14ac:dyDescent="0.3">
      <c r="A3814" s="19"/>
      <c r="B3814" s="19"/>
      <c r="C3814" s="19"/>
    </row>
    <row r="3815" spans="1:3" x14ac:dyDescent="0.3">
      <c r="A3815" s="19"/>
      <c r="B3815" s="19"/>
      <c r="C3815" s="19"/>
    </row>
    <row r="3816" spans="1:3" x14ac:dyDescent="0.3">
      <c r="A3816" s="19"/>
      <c r="B3816" s="19"/>
      <c r="C3816" s="19"/>
    </row>
    <row r="3817" spans="1:3" x14ac:dyDescent="0.3">
      <c r="A3817" s="19"/>
      <c r="B3817" s="19"/>
      <c r="C3817" s="19"/>
    </row>
    <row r="3818" spans="1:3" x14ac:dyDescent="0.3">
      <c r="A3818" s="19"/>
      <c r="B3818" s="19"/>
      <c r="C3818" s="19"/>
    </row>
    <row r="3819" spans="1:3" x14ac:dyDescent="0.3">
      <c r="A3819" s="19"/>
      <c r="B3819" s="19"/>
      <c r="C3819" s="19"/>
    </row>
    <row r="3820" spans="1:3" x14ac:dyDescent="0.3">
      <c r="A3820" s="19"/>
      <c r="B3820" s="19"/>
      <c r="C3820" s="19"/>
    </row>
    <row r="3821" spans="1:3" x14ac:dyDescent="0.3">
      <c r="A3821" s="19"/>
      <c r="B3821" s="19"/>
      <c r="C3821" s="19"/>
    </row>
    <row r="3822" spans="1:3" x14ac:dyDescent="0.3">
      <c r="A3822" s="19"/>
      <c r="B3822" s="19"/>
      <c r="C3822" s="19"/>
    </row>
    <row r="3823" spans="1:3" x14ac:dyDescent="0.3">
      <c r="A3823" s="19"/>
      <c r="B3823" s="19"/>
      <c r="C3823" s="19"/>
    </row>
    <row r="3824" spans="1:3" x14ac:dyDescent="0.3">
      <c r="A3824" s="19"/>
      <c r="B3824" s="19"/>
      <c r="C3824" s="19"/>
    </row>
    <row r="3825" spans="1:3" x14ac:dyDescent="0.3">
      <c r="A3825" s="19"/>
      <c r="B3825" s="19"/>
      <c r="C3825" s="19"/>
    </row>
    <row r="3826" spans="1:3" x14ac:dyDescent="0.3">
      <c r="A3826" s="19"/>
      <c r="B3826" s="19"/>
      <c r="C3826" s="19"/>
    </row>
    <row r="3827" spans="1:3" x14ac:dyDescent="0.3">
      <c r="A3827" s="19"/>
      <c r="B3827" s="19"/>
      <c r="C3827" s="19"/>
    </row>
    <row r="3828" spans="1:3" x14ac:dyDescent="0.3">
      <c r="A3828" s="19"/>
      <c r="B3828" s="19"/>
      <c r="C3828" s="19"/>
    </row>
    <row r="3829" spans="1:3" x14ac:dyDescent="0.3">
      <c r="A3829" s="19"/>
      <c r="B3829" s="19"/>
      <c r="C3829" s="19"/>
    </row>
    <row r="3830" spans="1:3" x14ac:dyDescent="0.3">
      <c r="A3830" s="19"/>
      <c r="B3830" s="19"/>
      <c r="C3830" s="19"/>
    </row>
    <row r="3831" spans="1:3" x14ac:dyDescent="0.3">
      <c r="A3831" s="19"/>
      <c r="B3831" s="19"/>
      <c r="C3831" s="19"/>
    </row>
    <row r="3832" spans="1:3" x14ac:dyDescent="0.3">
      <c r="A3832" s="19"/>
      <c r="B3832" s="19"/>
      <c r="C3832" s="19"/>
    </row>
    <row r="3833" spans="1:3" x14ac:dyDescent="0.3">
      <c r="A3833" s="19"/>
      <c r="B3833" s="19"/>
      <c r="C3833" s="19"/>
    </row>
    <row r="3834" spans="1:3" x14ac:dyDescent="0.3">
      <c r="A3834" s="19"/>
      <c r="B3834" s="19"/>
      <c r="C3834" s="19"/>
    </row>
    <row r="3835" spans="1:3" x14ac:dyDescent="0.3">
      <c r="A3835" s="19"/>
      <c r="B3835" s="19"/>
      <c r="C3835" s="19"/>
    </row>
    <row r="3836" spans="1:3" x14ac:dyDescent="0.3">
      <c r="A3836" s="19"/>
      <c r="B3836" s="19"/>
      <c r="C3836" s="19"/>
    </row>
    <row r="3837" spans="1:3" x14ac:dyDescent="0.3">
      <c r="A3837" s="19"/>
      <c r="B3837" s="19"/>
      <c r="C3837" s="19"/>
    </row>
    <row r="3838" spans="1:3" x14ac:dyDescent="0.3">
      <c r="A3838" s="19"/>
      <c r="B3838" s="19"/>
      <c r="C3838" s="19"/>
    </row>
    <row r="3839" spans="1:3" x14ac:dyDescent="0.3">
      <c r="A3839" s="19"/>
      <c r="B3839" s="19"/>
      <c r="C3839" s="19"/>
    </row>
    <row r="3840" spans="1:3" x14ac:dyDescent="0.3">
      <c r="A3840" s="19"/>
      <c r="B3840" s="19"/>
      <c r="C3840" s="19"/>
    </row>
    <row r="3841" spans="1:3" x14ac:dyDescent="0.3">
      <c r="A3841" s="19"/>
      <c r="B3841" s="19"/>
      <c r="C3841" s="19"/>
    </row>
    <row r="3842" spans="1:3" x14ac:dyDescent="0.3">
      <c r="A3842" s="19"/>
      <c r="B3842" s="19"/>
      <c r="C3842" s="19"/>
    </row>
    <row r="3843" spans="1:3" x14ac:dyDescent="0.3">
      <c r="A3843" s="19"/>
      <c r="B3843" s="19"/>
      <c r="C3843" s="19"/>
    </row>
    <row r="3844" spans="1:3" x14ac:dyDescent="0.3">
      <c r="A3844" s="19"/>
      <c r="B3844" s="19"/>
      <c r="C3844" s="19"/>
    </row>
    <row r="3845" spans="1:3" x14ac:dyDescent="0.3">
      <c r="A3845" s="19"/>
      <c r="B3845" s="19"/>
      <c r="C3845" s="19"/>
    </row>
    <row r="3846" spans="1:3" x14ac:dyDescent="0.3">
      <c r="A3846" s="19"/>
      <c r="B3846" s="19"/>
      <c r="C3846" s="19"/>
    </row>
    <row r="3847" spans="1:3" x14ac:dyDescent="0.3">
      <c r="A3847" s="19"/>
      <c r="B3847" s="19"/>
      <c r="C3847" s="19"/>
    </row>
    <row r="3848" spans="1:3" x14ac:dyDescent="0.3">
      <c r="A3848" s="19"/>
      <c r="B3848" s="19"/>
      <c r="C3848" s="19"/>
    </row>
    <row r="3849" spans="1:3" x14ac:dyDescent="0.3">
      <c r="A3849" s="19"/>
      <c r="B3849" s="19"/>
      <c r="C3849" s="19"/>
    </row>
    <row r="3850" spans="1:3" x14ac:dyDescent="0.3">
      <c r="A3850" s="19"/>
      <c r="B3850" s="19"/>
      <c r="C3850" s="19"/>
    </row>
    <row r="3851" spans="1:3" x14ac:dyDescent="0.3">
      <c r="A3851" s="19"/>
      <c r="B3851" s="19"/>
      <c r="C3851" s="19"/>
    </row>
    <row r="3852" spans="1:3" x14ac:dyDescent="0.3">
      <c r="A3852" s="19"/>
      <c r="B3852" s="19"/>
      <c r="C3852" s="19"/>
    </row>
    <row r="3853" spans="1:3" x14ac:dyDescent="0.3">
      <c r="A3853" s="19"/>
      <c r="B3853" s="19"/>
      <c r="C3853" s="19"/>
    </row>
    <row r="3854" spans="1:3" x14ac:dyDescent="0.3">
      <c r="A3854" s="19"/>
      <c r="B3854" s="19"/>
      <c r="C3854" s="19"/>
    </row>
    <row r="3855" spans="1:3" x14ac:dyDescent="0.3">
      <c r="A3855" s="19"/>
      <c r="B3855" s="19"/>
      <c r="C3855" s="19"/>
    </row>
    <row r="3856" spans="1:3" x14ac:dyDescent="0.3">
      <c r="A3856" s="19"/>
      <c r="B3856" s="19"/>
      <c r="C3856" s="19"/>
    </row>
    <row r="3857" spans="1:3" x14ac:dyDescent="0.3">
      <c r="A3857" s="19"/>
      <c r="B3857" s="19"/>
      <c r="C3857" s="19"/>
    </row>
    <row r="3858" spans="1:3" x14ac:dyDescent="0.3">
      <c r="A3858" s="19"/>
      <c r="B3858" s="19"/>
      <c r="C3858" s="19"/>
    </row>
    <row r="3859" spans="1:3" x14ac:dyDescent="0.3">
      <c r="A3859" s="19"/>
      <c r="B3859" s="19"/>
      <c r="C3859" s="19"/>
    </row>
    <row r="3860" spans="1:3" x14ac:dyDescent="0.3">
      <c r="A3860" s="19"/>
      <c r="B3860" s="19"/>
      <c r="C3860" s="19"/>
    </row>
    <row r="3861" spans="1:3" x14ac:dyDescent="0.3">
      <c r="A3861" s="19"/>
      <c r="B3861" s="19"/>
      <c r="C3861" s="19"/>
    </row>
    <row r="3862" spans="1:3" x14ac:dyDescent="0.3">
      <c r="A3862" s="19"/>
      <c r="B3862" s="19"/>
      <c r="C3862" s="19"/>
    </row>
    <row r="3863" spans="1:3" x14ac:dyDescent="0.3">
      <c r="A3863" s="19"/>
      <c r="B3863" s="19"/>
      <c r="C3863" s="19"/>
    </row>
    <row r="3864" spans="1:3" x14ac:dyDescent="0.3">
      <c r="A3864" s="19"/>
      <c r="B3864" s="19"/>
      <c r="C3864" s="19"/>
    </row>
    <row r="3865" spans="1:3" x14ac:dyDescent="0.3">
      <c r="A3865" s="19"/>
      <c r="B3865" s="19"/>
      <c r="C3865" s="19"/>
    </row>
    <row r="3866" spans="1:3" x14ac:dyDescent="0.3">
      <c r="A3866" s="19"/>
      <c r="B3866" s="19"/>
      <c r="C3866" s="19"/>
    </row>
    <row r="3867" spans="1:3" x14ac:dyDescent="0.3">
      <c r="A3867" s="19"/>
      <c r="B3867" s="19"/>
      <c r="C3867" s="19"/>
    </row>
    <row r="3868" spans="1:3" x14ac:dyDescent="0.3">
      <c r="A3868" s="19"/>
      <c r="B3868" s="19"/>
      <c r="C3868" s="19"/>
    </row>
    <row r="3869" spans="1:3" x14ac:dyDescent="0.3">
      <c r="A3869" s="19"/>
      <c r="B3869" s="19"/>
      <c r="C3869" s="19"/>
    </row>
    <row r="3870" spans="1:3" x14ac:dyDescent="0.3">
      <c r="A3870" s="19"/>
      <c r="B3870" s="19"/>
      <c r="C3870" s="19"/>
    </row>
    <row r="3871" spans="1:3" x14ac:dyDescent="0.3">
      <c r="A3871" s="19"/>
      <c r="B3871" s="19"/>
      <c r="C3871" s="19"/>
    </row>
    <row r="3872" spans="1:3" x14ac:dyDescent="0.3">
      <c r="A3872" s="19"/>
      <c r="B3872" s="19"/>
      <c r="C3872" s="19"/>
    </row>
    <row r="3873" spans="1:3" x14ac:dyDescent="0.3">
      <c r="A3873" s="19"/>
      <c r="B3873" s="19"/>
      <c r="C3873" s="19"/>
    </row>
    <row r="3874" spans="1:3" x14ac:dyDescent="0.3">
      <c r="A3874" s="19"/>
      <c r="B3874" s="19"/>
      <c r="C3874" s="19"/>
    </row>
    <row r="3875" spans="1:3" x14ac:dyDescent="0.3">
      <c r="A3875" s="19"/>
      <c r="B3875" s="19"/>
      <c r="C3875" s="19"/>
    </row>
    <row r="3876" spans="1:3" x14ac:dyDescent="0.3">
      <c r="A3876" s="19"/>
      <c r="B3876" s="19"/>
      <c r="C3876" s="19"/>
    </row>
    <row r="3877" spans="1:3" x14ac:dyDescent="0.3">
      <c r="A3877" s="19"/>
      <c r="B3877" s="19"/>
      <c r="C3877" s="19"/>
    </row>
    <row r="3878" spans="1:3" x14ac:dyDescent="0.3">
      <c r="A3878" s="19"/>
      <c r="B3878" s="19"/>
      <c r="C3878" s="19"/>
    </row>
    <row r="3879" spans="1:3" x14ac:dyDescent="0.3">
      <c r="A3879" s="19"/>
      <c r="B3879" s="19"/>
      <c r="C3879" s="19"/>
    </row>
    <row r="3880" spans="1:3" x14ac:dyDescent="0.3">
      <c r="A3880" s="19"/>
      <c r="B3880" s="19"/>
      <c r="C3880" s="19"/>
    </row>
    <row r="3881" spans="1:3" x14ac:dyDescent="0.3">
      <c r="A3881" s="19"/>
      <c r="B3881" s="19"/>
      <c r="C3881" s="19"/>
    </row>
    <row r="3882" spans="1:3" x14ac:dyDescent="0.3">
      <c r="A3882" s="19"/>
      <c r="B3882" s="19"/>
      <c r="C3882" s="19"/>
    </row>
    <row r="3883" spans="1:3" x14ac:dyDescent="0.3">
      <c r="A3883" s="19"/>
      <c r="B3883" s="19"/>
      <c r="C3883" s="19"/>
    </row>
    <row r="3884" spans="1:3" x14ac:dyDescent="0.3">
      <c r="A3884" s="19"/>
      <c r="B3884" s="19"/>
      <c r="C3884" s="19"/>
    </row>
    <row r="3885" spans="1:3" x14ac:dyDescent="0.3">
      <c r="A3885" s="19"/>
      <c r="B3885" s="19"/>
      <c r="C3885" s="19"/>
    </row>
    <row r="3886" spans="1:3" x14ac:dyDescent="0.3">
      <c r="A3886" s="19"/>
      <c r="B3886" s="19"/>
      <c r="C3886" s="19"/>
    </row>
    <row r="3887" spans="1:3" x14ac:dyDescent="0.3">
      <c r="A3887" s="19"/>
      <c r="B3887" s="19"/>
      <c r="C3887" s="19"/>
    </row>
    <row r="3888" spans="1:3" x14ac:dyDescent="0.3">
      <c r="A3888" s="19"/>
      <c r="B3888" s="19"/>
      <c r="C3888" s="19"/>
    </row>
    <row r="3889" spans="1:3" x14ac:dyDescent="0.3">
      <c r="A3889" s="19"/>
      <c r="B3889" s="19"/>
      <c r="C3889" s="19"/>
    </row>
    <row r="3890" spans="1:3" x14ac:dyDescent="0.3">
      <c r="A3890" s="19"/>
      <c r="B3890" s="19"/>
      <c r="C3890" s="19"/>
    </row>
    <row r="3891" spans="1:3" x14ac:dyDescent="0.3">
      <c r="A3891" s="19"/>
      <c r="B3891" s="19"/>
      <c r="C3891" s="19"/>
    </row>
    <row r="3892" spans="1:3" x14ac:dyDescent="0.3">
      <c r="A3892" s="19"/>
      <c r="B3892" s="19"/>
      <c r="C3892" s="19"/>
    </row>
    <row r="3893" spans="1:3" x14ac:dyDescent="0.3">
      <c r="A3893" s="19"/>
      <c r="B3893" s="19"/>
      <c r="C3893" s="19"/>
    </row>
    <row r="3894" spans="1:3" x14ac:dyDescent="0.3">
      <c r="A3894" s="19"/>
      <c r="B3894" s="19"/>
      <c r="C3894" s="19"/>
    </row>
    <row r="3895" spans="1:3" x14ac:dyDescent="0.3">
      <c r="A3895" s="19"/>
      <c r="B3895" s="19"/>
      <c r="C3895" s="19"/>
    </row>
    <row r="3896" spans="1:3" x14ac:dyDescent="0.3">
      <c r="A3896" s="19"/>
      <c r="B3896" s="19"/>
      <c r="C3896" s="19"/>
    </row>
    <row r="3897" spans="1:3" x14ac:dyDescent="0.3">
      <c r="A3897" s="19"/>
      <c r="B3897" s="19"/>
      <c r="C3897" s="19"/>
    </row>
    <row r="3898" spans="1:3" x14ac:dyDescent="0.3">
      <c r="A3898" s="19"/>
      <c r="B3898" s="19"/>
      <c r="C3898" s="19"/>
    </row>
    <row r="3899" spans="1:3" x14ac:dyDescent="0.3">
      <c r="A3899" s="19"/>
      <c r="B3899" s="19"/>
      <c r="C3899" s="19"/>
    </row>
    <row r="3900" spans="1:3" x14ac:dyDescent="0.3">
      <c r="A3900" s="19"/>
      <c r="B3900" s="19"/>
      <c r="C3900" s="19"/>
    </row>
    <row r="3901" spans="1:3" x14ac:dyDescent="0.3">
      <c r="A3901" s="19"/>
      <c r="B3901" s="19"/>
      <c r="C3901" s="19"/>
    </row>
    <row r="3902" spans="1:3" x14ac:dyDescent="0.3">
      <c r="A3902" s="19"/>
      <c r="B3902" s="19"/>
      <c r="C3902" s="19"/>
    </row>
    <row r="3903" spans="1:3" x14ac:dyDescent="0.3">
      <c r="A3903" s="19"/>
      <c r="B3903" s="19"/>
      <c r="C3903" s="19"/>
    </row>
    <row r="3904" spans="1:3" x14ac:dyDescent="0.3">
      <c r="A3904" s="19"/>
      <c r="B3904" s="19"/>
      <c r="C3904" s="19"/>
    </row>
    <row r="3905" spans="1:3" x14ac:dyDescent="0.3">
      <c r="A3905" s="19"/>
      <c r="B3905" s="19"/>
      <c r="C3905" s="19"/>
    </row>
    <row r="3906" spans="1:3" x14ac:dyDescent="0.3">
      <c r="A3906" s="19"/>
      <c r="B3906" s="19"/>
      <c r="C3906" s="19"/>
    </row>
    <row r="3907" spans="1:3" x14ac:dyDescent="0.3">
      <c r="A3907" s="19"/>
      <c r="B3907" s="19"/>
      <c r="C3907" s="19"/>
    </row>
    <row r="3908" spans="1:3" x14ac:dyDescent="0.3">
      <c r="A3908" s="19"/>
      <c r="B3908" s="19"/>
      <c r="C3908" s="19"/>
    </row>
    <row r="3909" spans="1:3" x14ac:dyDescent="0.3">
      <c r="A3909" s="19"/>
      <c r="B3909" s="19"/>
      <c r="C3909" s="19"/>
    </row>
    <row r="3910" spans="1:3" x14ac:dyDescent="0.3">
      <c r="A3910" s="19"/>
      <c r="B3910" s="19"/>
      <c r="C3910" s="19"/>
    </row>
    <row r="3911" spans="1:3" x14ac:dyDescent="0.3">
      <c r="A3911" s="19"/>
      <c r="B3911" s="19"/>
      <c r="C3911" s="19"/>
    </row>
    <row r="3912" spans="1:3" x14ac:dyDescent="0.3">
      <c r="A3912" s="19"/>
      <c r="B3912" s="19"/>
      <c r="C3912" s="19"/>
    </row>
    <row r="3913" spans="1:3" x14ac:dyDescent="0.3">
      <c r="A3913" s="19"/>
      <c r="B3913" s="19"/>
      <c r="C3913" s="19"/>
    </row>
    <row r="3914" spans="1:3" x14ac:dyDescent="0.3">
      <c r="A3914" s="19"/>
      <c r="B3914" s="19"/>
      <c r="C3914" s="19"/>
    </row>
    <row r="3915" spans="1:3" x14ac:dyDescent="0.3">
      <c r="A3915" s="19"/>
      <c r="B3915" s="19"/>
      <c r="C3915" s="19"/>
    </row>
    <row r="3916" spans="1:3" x14ac:dyDescent="0.3">
      <c r="A3916" s="19"/>
      <c r="B3916" s="19"/>
      <c r="C3916" s="19"/>
    </row>
    <row r="3917" spans="1:3" x14ac:dyDescent="0.3">
      <c r="A3917" s="19"/>
      <c r="B3917" s="19"/>
      <c r="C3917" s="19"/>
    </row>
    <row r="3918" spans="1:3" x14ac:dyDescent="0.3">
      <c r="A3918" s="19"/>
      <c r="B3918" s="19"/>
      <c r="C3918" s="19"/>
    </row>
    <row r="3919" spans="1:3" x14ac:dyDescent="0.3">
      <c r="A3919" s="19"/>
      <c r="B3919" s="19"/>
      <c r="C3919" s="19"/>
    </row>
    <row r="3920" spans="1:3" x14ac:dyDescent="0.3">
      <c r="A3920" s="19"/>
      <c r="B3920" s="19"/>
      <c r="C3920" s="19"/>
    </row>
    <row r="3921" spans="1:3" x14ac:dyDescent="0.3">
      <c r="A3921" s="19"/>
      <c r="B3921" s="19"/>
      <c r="C3921" s="19"/>
    </row>
    <row r="3922" spans="1:3" x14ac:dyDescent="0.3">
      <c r="A3922" s="19"/>
      <c r="B3922" s="19"/>
      <c r="C3922" s="19"/>
    </row>
    <row r="3923" spans="1:3" x14ac:dyDescent="0.3">
      <c r="A3923" s="19"/>
      <c r="B3923" s="19"/>
      <c r="C3923" s="19"/>
    </row>
    <row r="3924" spans="1:3" x14ac:dyDescent="0.3">
      <c r="A3924" s="19"/>
      <c r="B3924" s="19"/>
      <c r="C3924" s="19"/>
    </row>
    <row r="3925" spans="1:3" x14ac:dyDescent="0.3">
      <c r="A3925" s="19"/>
      <c r="B3925" s="19"/>
      <c r="C3925" s="19"/>
    </row>
    <row r="3926" spans="1:3" x14ac:dyDescent="0.3">
      <c r="A3926" s="19"/>
      <c r="B3926" s="19"/>
      <c r="C3926" s="19"/>
    </row>
    <row r="3927" spans="1:3" x14ac:dyDescent="0.3">
      <c r="A3927" s="19"/>
      <c r="B3927" s="19"/>
      <c r="C3927" s="19"/>
    </row>
    <row r="3928" spans="1:3" x14ac:dyDescent="0.3">
      <c r="A3928" s="19"/>
      <c r="B3928" s="19"/>
      <c r="C3928" s="19"/>
    </row>
    <row r="3929" spans="1:3" x14ac:dyDescent="0.3">
      <c r="A3929" s="19"/>
      <c r="B3929" s="19"/>
      <c r="C3929" s="19"/>
    </row>
    <row r="3930" spans="1:3" x14ac:dyDescent="0.3">
      <c r="A3930" s="19"/>
      <c r="B3930" s="19"/>
      <c r="C3930" s="19"/>
    </row>
    <row r="3931" spans="1:3" x14ac:dyDescent="0.3">
      <c r="A3931" s="19"/>
      <c r="B3931" s="19"/>
      <c r="C3931" s="19"/>
    </row>
    <row r="3932" spans="1:3" x14ac:dyDescent="0.3">
      <c r="A3932" s="19"/>
      <c r="B3932" s="19"/>
      <c r="C3932" s="19"/>
    </row>
    <row r="3933" spans="1:3" x14ac:dyDescent="0.3">
      <c r="A3933" s="19"/>
      <c r="B3933" s="19"/>
      <c r="C3933" s="19"/>
    </row>
    <row r="3934" spans="1:3" x14ac:dyDescent="0.3">
      <c r="A3934" s="19"/>
      <c r="B3934" s="19"/>
      <c r="C3934" s="19"/>
    </row>
    <row r="3935" spans="1:3" x14ac:dyDescent="0.3">
      <c r="A3935" s="19"/>
      <c r="B3935" s="19"/>
      <c r="C3935" s="19"/>
    </row>
    <row r="3936" spans="1:3" x14ac:dyDescent="0.3">
      <c r="A3936" s="19"/>
      <c r="B3936" s="19"/>
      <c r="C3936" s="19"/>
    </row>
    <row r="3937" spans="1:3" x14ac:dyDescent="0.3">
      <c r="A3937" s="19"/>
      <c r="B3937" s="19"/>
      <c r="C3937" s="19"/>
    </row>
    <row r="3938" spans="1:3" x14ac:dyDescent="0.3">
      <c r="A3938" s="19"/>
      <c r="B3938" s="19"/>
      <c r="C3938" s="19"/>
    </row>
    <row r="3939" spans="1:3" x14ac:dyDescent="0.3">
      <c r="A3939" s="19"/>
      <c r="B3939" s="19"/>
      <c r="C3939" s="19"/>
    </row>
    <row r="3940" spans="1:3" x14ac:dyDescent="0.3">
      <c r="A3940" s="19"/>
      <c r="B3940" s="19"/>
      <c r="C3940" s="19"/>
    </row>
    <row r="3941" spans="1:3" x14ac:dyDescent="0.3">
      <c r="A3941" s="19"/>
      <c r="B3941" s="19"/>
      <c r="C3941" s="19"/>
    </row>
    <row r="3942" spans="1:3" x14ac:dyDescent="0.3">
      <c r="A3942" s="19"/>
      <c r="B3942" s="19"/>
      <c r="C3942" s="19"/>
    </row>
    <row r="3943" spans="1:3" x14ac:dyDescent="0.3">
      <c r="A3943" s="19"/>
      <c r="B3943" s="19"/>
      <c r="C3943" s="19"/>
    </row>
    <row r="3944" spans="1:3" x14ac:dyDescent="0.3">
      <c r="A3944" s="19"/>
      <c r="B3944" s="19"/>
      <c r="C3944" s="19"/>
    </row>
    <row r="3945" spans="1:3" x14ac:dyDescent="0.3">
      <c r="A3945" s="19"/>
      <c r="B3945" s="19"/>
      <c r="C3945" s="19"/>
    </row>
    <row r="3946" spans="1:3" x14ac:dyDescent="0.3">
      <c r="A3946" s="19"/>
      <c r="B3946" s="19"/>
      <c r="C3946" s="19"/>
    </row>
    <row r="3947" spans="1:3" x14ac:dyDescent="0.3">
      <c r="A3947" s="19"/>
      <c r="B3947" s="19"/>
      <c r="C3947" s="19"/>
    </row>
    <row r="3948" spans="1:3" x14ac:dyDescent="0.3">
      <c r="A3948" s="19"/>
      <c r="B3948" s="19"/>
      <c r="C3948" s="19"/>
    </row>
    <row r="3949" spans="1:3" x14ac:dyDescent="0.3">
      <c r="A3949" s="19"/>
      <c r="B3949" s="19"/>
      <c r="C3949" s="19"/>
    </row>
    <row r="3950" spans="1:3" x14ac:dyDescent="0.3">
      <c r="A3950" s="19"/>
      <c r="B3950" s="19"/>
      <c r="C3950" s="19"/>
    </row>
    <row r="3951" spans="1:3" x14ac:dyDescent="0.3">
      <c r="A3951" s="19"/>
      <c r="B3951" s="19"/>
      <c r="C3951" s="19"/>
    </row>
    <row r="3952" spans="1:3" x14ac:dyDescent="0.3">
      <c r="A3952" s="19"/>
      <c r="B3952" s="19"/>
      <c r="C3952" s="19"/>
    </row>
    <row r="3953" spans="1:3" x14ac:dyDescent="0.3">
      <c r="A3953" s="19"/>
      <c r="B3953" s="19"/>
      <c r="C3953" s="19"/>
    </row>
    <row r="3954" spans="1:3" x14ac:dyDescent="0.3">
      <c r="A3954" s="19"/>
      <c r="B3954" s="19"/>
      <c r="C3954" s="19"/>
    </row>
    <row r="3955" spans="1:3" x14ac:dyDescent="0.3">
      <c r="A3955" s="19"/>
      <c r="B3955" s="19"/>
      <c r="C3955" s="19"/>
    </row>
    <row r="3956" spans="1:3" x14ac:dyDescent="0.3">
      <c r="A3956" s="19"/>
      <c r="B3956" s="19"/>
      <c r="C3956" s="19"/>
    </row>
    <row r="3957" spans="1:3" x14ac:dyDescent="0.3">
      <c r="A3957" s="19"/>
      <c r="B3957" s="19"/>
      <c r="C3957" s="19"/>
    </row>
    <row r="3958" spans="1:3" x14ac:dyDescent="0.3">
      <c r="A3958" s="19"/>
      <c r="B3958" s="19"/>
      <c r="C3958" s="19"/>
    </row>
    <row r="3959" spans="1:3" x14ac:dyDescent="0.3">
      <c r="A3959" s="19"/>
      <c r="B3959" s="19"/>
      <c r="C3959" s="19"/>
    </row>
    <row r="3960" spans="1:3" x14ac:dyDescent="0.3">
      <c r="A3960" s="19"/>
      <c r="B3960" s="19"/>
      <c r="C3960" s="19"/>
    </row>
    <row r="3961" spans="1:3" x14ac:dyDescent="0.3">
      <c r="A3961" s="19"/>
      <c r="B3961" s="19"/>
      <c r="C3961" s="19"/>
    </row>
    <row r="3962" spans="1:3" x14ac:dyDescent="0.3">
      <c r="A3962" s="19"/>
      <c r="B3962" s="19"/>
      <c r="C3962" s="19"/>
    </row>
    <row r="3963" spans="1:3" x14ac:dyDescent="0.3">
      <c r="A3963" s="19"/>
      <c r="B3963" s="19"/>
      <c r="C3963" s="19"/>
    </row>
    <row r="3964" spans="1:3" x14ac:dyDescent="0.3">
      <c r="A3964" s="19"/>
      <c r="B3964" s="19"/>
      <c r="C3964" s="19"/>
    </row>
    <row r="3965" spans="1:3" x14ac:dyDescent="0.3">
      <c r="A3965" s="19"/>
      <c r="B3965" s="19"/>
      <c r="C3965" s="19"/>
    </row>
    <row r="3966" spans="1:3" x14ac:dyDescent="0.3">
      <c r="A3966" s="19"/>
      <c r="B3966" s="19"/>
      <c r="C3966" s="19"/>
    </row>
    <row r="3967" spans="1:3" x14ac:dyDescent="0.3">
      <c r="A3967" s="19"/>
      <c r="B3967" s="19"/>
      <c r="C3967" s="19"/>
    </row>
    <row r="3968" spans="1:3" x14ac:dyDescent="0.3">
      <c r="A3968" s="19"/>
      <c r="B3968" s="19"/>
      <c r="C3968" s="19"/>
    </row>
    <row r="3969" spans="1:3" x14ac:dyDescent="0.3">
      <c r="A3969" s="19"/>
      <c r="B3969" s="19"/>
      <c r="C3969" s="19"/>
    </row>
    <row r="3970" spans="1:3" x14ac:dyDescent="0.3">
      <c r="A3970" s="19"/>
      <c r="B3970" s="19"/>
      <c r="C3970" s="19"/>
    </row>
    <row r="3971" spans="1:3" x14ac:dyDescent="0.3">
      <c r="A3971" s="19"/>
      <c r="B3971" s="19"/>
      <c r="C3971" s="19"/>
    </row>
    <row r="3972" spans="1:3" x14ac:dyDescent="0.3">
      <c r="A3972" s="19"/>
      <c r="B3972" s="19"/>
      <c r="C3972" s="19"/>
    </row>
    <row r="3973" spans="1:3" x14ac:dyDescent="0.3">
      <c r="A3973" s="19"/>
      <c r="B3973" s="19"/>
      <c r="C3973" s="19"/>
    </row>
    <row r="3974" spans="1:3" x14ac:dyDescent="0.3">
      <c r="A3974" s="19"/>
      <c r="B3974" s="19"/>
      <c r="C3974" s="19"/>
    </row>
    <row r="3975" spans="1:3" x14ac:dyDescent="0.3">
      <c r="A3975" s="19"/>
      <c r="B3975" s="19"/>
      <c r="C3975" s="19"/>
    </row>
    <row r="3976" spans="1:3" x14ac:dyDescent="0.3">
      <c r="A3976" s="19"/>
      <c r="B3976" s="19"/>
      <c r="C3976" s="19"/>
    </row>
    <row r="3977" spans="1:3" x14ac:dyDescent="0.3">
      <c r="A3977" s="19"/>
      <c r="B3977" s="19"/>
      <c r="C3977" s="19"/>
    </row>
    <row r="3978" spans="1:3" x14ac:dyDescent="0.3">
      <c r="A3978" s="19"/>
      <c r="B3978" s="19"/>
      <c r="C3978" s="19"/>
    </row>
    <row r="3979" spans="1:3" x14ac:dyDescent="0.3">
      <c r="A3979" s="19"/>
      <c r="B3979" s="19"/>
      <c r="C3979" s="19"/>
    </row>
    <row r="3980" spans="1:3" x14ac:dyDescent="0.3">
      <c r="A3980" s="19"/>
      <c r="B3980" s="19"/>
      <c r="C3980" s="19"/>
    </row>
    <row r="3981" spans="1:3" x14ac:dyDescent="0.3">
      <c r="A3981" s="19"/>
      <c r="B3981" s="19"/>
      <c r="C3981" s="19"/>
    </row>
    <row r="3982" spans="1:3" x14ac:dyDescent="0.3">
      <c r="A3982" s="19"/>
      <c r="B3982" s="19"/>
      <c r="C3982" s="19"/>
    </row>
    <row r="3983" spans="1:3" x14ac:dyDescent="0.3">
      <c r="A3983" s="19"/>
      <c r="B3983" s="19"/>
      <c r="C3983" s="19"/>
    </row>
    <row r="3984" spans="1:3" x14ac:dyDescent="0.3">
      <c r="A3984" s="19"/>
      <c r="B3984" s="19"/>
      <c r="C3984" s="19"/>
    </row>
    <row r="3985" spans="1:3" x14ac:dyDescent="0.3">
      <c r="A3985" s="19"/>
      <c r="B3985" s="19"/>
      <c r="C3985" s="19"/>
    </row>
    <row r="3986" spans="1:3" x14ac:dyDescent="0.3">
      <c r="A3986" s="19"/>
      <c r="B3986" s="19"/>
      <c r="C3986" s="19"/>
    </row>
    <row r="3987" spans="1:3" x14ac:dyDescent="0.3">
      <c r="A3987" s="19"/>
      <c r="B3987" s="19"/>
      <c r="C3987" s="19"/>
    </row>
    <row r="3988" spans="1:3" x14ac:dyDescent="0.3">
      <c r="A3988" s="19"/>
      <c r="B3988" s="19"/>
      <c r="C3988" s="19"/>
    </row>
    <row r="3989" spans="1:3" x14ac:dyDescent="0.3">
      <c r="A3989" s="19"/>
      <c r="B3989" s="19"/>
      <c r="C3989" s="19"/>
    </row>
    <row r="3990" spans="1:3" x14ac:dyDescent="0.3">
      <c r="A3990" s="19"/>
      <c r="B3990" s="19"/>
      <c r="C3990" s="19"/>
    </row>
    <row r="3991" spans="1:3" x14ac:dyDescent="0.3">
      <c r="A3991" s="19"/>
      <c r="B3991" s="19"/>
      <c r="C3991" s="19"/>
    </row>
    <row r="3992" spans="1:3" x14ac:dyDescent="0.3">
      <c r="A3992" s="19"/>
      <c r="B3992" s="19"/>
      <c r="C3992" s="19"/>
    </row>
    <row r="3993" spans="1:3" x14ac:dyDescent="0.3">
      <c r="A3993" s="19"/>
      <c r="B3993" s="19"/>
      <c r="C3993" s="19"/>
    </row>
    <row r="3994" spans="1:3" x14ac:dyDescent="0.3">
      <c r="A3994" s="19"/>
      <c r="B3994" s="19"/>
      <c r="C3994" s="19"/>
    </row>
    <row r="3995" spans="1:3" x14ac:dyDescent="0.3">
      <c r="A3995" s="19"/>
      <c r="B3995" s="19"/>
      <c r="C3995" s="19"/>
    </row>
    <row r="3996" spans="1:3" x14ac:dyDescent="0.3">
      <c r="A3996" s="19"/>
      <c r="B3996" s="19"/>
      <c r="C3996" s="19"/>
    </row>
    <row r="3997" spans="1:3" x14ac:dyDescent="0.3">
      <c r="A3997" s="19"/>
      <c r="B3997" s="19"/>
      <c r="C3997" s="19"/>
    </row>
    <row r="3998" spans="1:3" x14ac:dyDescent="0.3">
      <c r="A3998" s="19"/>
      <c r="B3998" s="19"/>
      <c r="C3998" s="19"/>
    </row>
    <row r="3999" spans="1:3" x14ac:dyDescent="0.3">
      <c r="A3999" s="19"/>
      <c r="B3999" s="19"/>
      <c r="C3999" s="19"/>
    </row>
    <row r="4000" spans="1:3" x14ac:dyDescent="0.3">
      <c r="A4000" s="19"/>
      <c r="B4000" s="19"/>
      <c r="C4000" s="19"/>
    </row>
    <row r="4001" spans="1:3" x14ac:dyDescent="0.3">
      <c r="A4001" s="19"/>
      <c r="B4001" s="19"/>
      <c r="C4001" s="19"/>
    </row>
    <row r="4002" spans="1:3" x14ac:dyDescent="0.3">
      <c r="A4002" s="19"/>
      <c r="B4002" s="19"/>
      <c r="C4002" s="19"/>
    </row>
    <row r="4003" spans="1:3" x14ac:dyDescent="0.3">
      <c r="A4003" s="19"/>
      <c r="B4003" s="19"/>
      <c r="C4003" s="19"/>
    </row>
    <row r="4004" spans="1:3" x14ac:dyDescent="0.3">
      <c r="A4004" s="19"/>
      <c r="B4004" s="19"/>
      <c r="C4004" s="19"/>
    </row>
    <row r="4005" spans="1:3" x14ac:dyDescent="0.3">
      <c r="A4005" s="19"/>
      <c r="B4005" s="19"/>
      <c r="C4005" s="19"/>
    </row>
    <row r="4006" spans="1:3" x14ac:dyDescent="0.3">
      <c r="A4006" s="19"/>
      <c r="B4006" s="19"/>
      <c r="C4006" s="19"/>
    </row>
    <row r="4007" spans="1:3" x14ac:dyDescent="0.3">
      <c r="A4007" s="19"/>
      <c r="B4007" s="19"/>
      <c r="C4007" s="19"/>
    </row>
    <row r="4008" spans="1:3" x14ac:dyDescent="0.3">
      <c r="A4008" s="19"/>
      <c r="B4008" s="19"/>
      <c r="C4008" s="19"/>
    </row>
    <row r="4009" spans="1:3" x14ac:dyDescent="0.3">
      <c r="A4009" s="19"/>
      <c r="B4009" s="19"/>
      <c r="C4009" s="19"/>
    </row>
    <row r="4010" spans="1:3" x14ac:dyDescent="0.3">
      <c r="A4010" s="19"/>
      <c r="B4010" s="19"/>
      <c r="C4010" s="19"/>
    </row>
    <row r="4011" spans="1:3" x14ac:dyDescent="0.3">
      <c r="A4011" s="19"/>
      <c r="B4011" s="19"/>
      <c r="C4011" s="19"/>
    </row>
    <row r="4012" spans="1:3" x14ac:dyDescent="0.3">
      <c r="A4012" s="19"/>
      <c r="B4012" s="19"/>
      <c r="C4012" s="19"/>
    </row>
    <row r="4013" spans="1:3" x14ac:dyDescent="0.3">
      <c r="A4013" s="19"/>
      <c r="B4013" s="19"/>
      <c r="C4013" s="19"/>
    </row>
    <row r="4014" spans="1:3" x14ac:dyDescent="0.3">
      <c r="A4014" s="19"/>
      <c r="B4014" s="19"/>
      <c r="C4014" s="19"/>
    </row>
    <row r="4015" spans="1:3" x14ac:dyDescent="0.3">
      <c r="A4015" s="19"/>
      <c r="B4015" s="19"/>
      <c r="C4015" s="19"/>
    </row>
    <row r="4016" spans="1:3" x14ac:dyDescent="0.3">
      <c r="A4016" s="19"/>
      <c r="B4016" s="19"/>
      <c r="C4016" s="19"/>
    </row>
    <row r="4017" spans="1:3" x14ac:dyDescent="0.3">
      <c r="A4017" s="19"/>
      <c r="B4017" s="19"/>
      <c r="C4017" s="19"/>
    </row>
    <row r="4018" spans="1:3" x14ac:dyDescent="0.3">
      <c r="A4018" s="19"/>
      <c r="B4018" s="19"/>
      <c r="C4018" s="19"/>
    </row>
    <row r="4019" spans="1:3" x14ac:dyDescent="0.3">
      <c r="A4019" s="19"/>
      <c r="B4019" s="19"/>
      <c r="C4019" s="19"/>
    </row>
    <row r="4020" spans="1:3" x14ac:dyDescent="0.3">
      <c r="A4020" s="19"/>
      <c r="B4020" s="19"/>
      <c r="C4020" s="19"/>
    </row>
    <row r="4021" spans="1:3" x14ac:dyDescent="0.3">
      <c r="A4021" s="19"/>
      <c r="B4021" s="19"/>
      <c r="C4021" s="19"/>
    </row>
    <row r="4022" spans="1:3" x14ac:dyDescent="0.3">
      <c r="A4022" s="19"/>
      <c r="B4022" s="19"/>
      <c r="C4022" s="19"/>
    </row>
    <row r="4023" spans="1:3" x14ac:dyDescent="0.3">
      <c r="A4023" s="19"/>
      <c r="B4023" s="19"/>
      <c r="C4023" s="19"/>
    </row>
    <row r="4024" spans="1:3" x14ac:dyDescent="0.3">
      <c r="A4024" s="19"/>
      <c r="B4024" s="19"/>
      <c r="C4024" s="19"/>
    </row>
    <row r="4025" spans="1:3" x14ac:dyDescent="0.3">
      <c r="A4025" s="19"/>
      <c r="B4025" s="19"/>
      <c r="C4025" s="19"/>
    </row>
    <row r="4026" spans="1:3" x14ac:dyDescent="0.3">
      <c r="A4026" s="19"/>
      <c r="B4026" s="19"/>
      <c r="C4026" s="19"/>
    </row>
    <row r="4027" spans="1:3" x14ac:dyDescent="0.3">
      <c r="A4027" s="19"/>
      <c r="B4027" s="19"/>
      <c r="C4027" s="19"/>
    </row>
    <row r="4028" spans="1:3" x14ac:dyDescent="0.3">
      <c r="A4028" s="19"/>
      <c r="B4028" s="19"/>
      <c r="C4028" s="19"/>
    </row>
    <row r="4029" spans="1:3" x14ac:dyDescent="0.3">
      <c r="A4029" s="19"/>
      <c r="B4029" s="19"/>
      <c r="C4029" s="19"/>
    </row>
    <row r="4030" spans="1:3" x14ac:dyDescent="0.3">
      <c r="A4030" s="19"/>
      <c r="B4030" s="19"/>
      <c r="C4030" s="19"/>
    </row>
    <row r="4031" spans="1:3" x14ac:dyDescent="0.3">
      <c r="A4031" s="19"/>
      <c r="B4031" s="19"/>
      <c r="C4031" s="19"/>
    </row>
    <row r="4032" spans="1:3" x14ac:dyDescent="0.3">
      <c r="A4032" s="19"/>
      <c r="B4032" s="19"/>
      <c r="C4032" s="19"/>
    </row>
    <row r="4033" spans="1:3" x14ac:dyDescent="0.3">
      <c r="A4033" s="19"/>
      <c r="B4033" s="19"/>
      <c r="C4033" s="19"/>
    </row>
    <row r="4034" spans="1:3" x14ac:dyDescent="0.3">
      <c r="A4034" s="19"/>
      <c r="B4034" s="19"/>
      <c r="C4034" s="19"/>
    </row>
    <row r="4035" spans="1:3" x14ac:dyDescent="0.3">
      <c r="A4035" s="19"/>
      <c r="B4035" s="19"/>
      <c r="C4035" s="19"/>
    </row>
    <row r="4036" spans="1:3" x14ac:dyDescent="0.3">
      <c r="A4036" s="19"/>
      <c r="B4036" s="19"/>
      <c r="C4036" s="19"/>
    </row>
    <row r="4037" spans="1:3" x14ac:dyDescent="0.3">
      <c r="A4037" s="19"/>
      <c r="B4037" s="19"/>
      <c r="C4037" s="19"/>
    </row>
    <row r="4038" spans="1:3" x14ac:dyDescent="0.3">
      <c r="A4038" s="19"/>
      <c r="B4038" s="19"/>
      <c r="C4038" s="19"/>
    </row>
    <row r="4039" spans="1:3" x14ac:dyDescent="0.3">
      <c r="A4039" s="19"/>
      <c r="B4039" s="19"/>
      <c r="C4039" s="19"/>
    </row>
    <row r="4040" spans="1:3" x14ac:dyDescent="0.3">
      <c r="A4040" s="19"/>
      <c r="B4040" s="19"/>
      <c r="C4040" s="19"/>
    </row>
    <row r="4041" spans="1:3" x14ac:dyDescent="0.3">
      <c r="A4041" s="19"/>
      <c r="B4041" s="19"/>
      <c r="C4041" s="19"/>
    </row>
    <row r="4042" spans="1:3" x14ac:dyDescent="0.3">
      <c r="A4042" s="19"/>
      <c r="B4042" s="19"/>
      <c r="C4042" s="19"/>
    </row>
    <row r="4043" spans="1:3" x14ac:dyDescent="0.3">
      <c r="A4043" s="19"/>
      <c r="B4043" s="19"/>
      <c r="C4043" s="19"/>
    </row>
    <row r="4044" spans="1:3" x14ac:dyDescent="0.3">
      <c r="A4044" s="19"/>
      <c r="B4044" s="19"/>
      <c r="C4044" s="19"/>
    </row>
    <row r="4045" spans="1:3" x14ac:dyDescent="0.3">
      <c r="A4045" s="19"/>
      <c r="B4045" s="19"/>
      <c r="C4045" s="19"/>
    </row>
    <row r="4046" spans="1:3" x14ac:dyDescent="0.3">
      <c r="A4046" s="19"/>
      <c r="B4046" s="19"/>
      <c r="C4046" s="19"/>
    </row>
    <row r="4047" spans="1:3" x14ac:dyDescent="0.3">
      <c r="A4047" s="19"/>
      <c r="B4047" s="19"/>
      <c r="C4047" s="19"/>
    </row>
    <row r="4048" spans="1:3" x14ac:dyDescent="0.3">
      <c r="A4048" s="19"/>
      <c r="B4048" s="19"/>
      <c r="C4048" s="19"/>
    </row>
    <row r="4049" spans="1:3" x14ac:dyDescent="0.3">
      <c r="A4049" s="19"/>
      <c r="B4049" s="19"/>
      <c r="C4049" s="19"/>
    </row>
    <row r="4050" spans="1:3" x14ac:dyDescent="0.3">
      <c r="A4050" s="19"/>
      <c r="B4050" s="19"/>
      <c r="C4050" s="19"/>
    </row>
    <row r="4051" spans="1:3" x14ac:dyDescent="0.3">
      <c r="A4051" s="19"/>
      <c r="B4051" s="19"/>
      <c r="C4051" s="19"/>
    </row>
    <row r="4052" spans="1:3" x14ac:dyDescent="0.3">
      <c r="A4052" s="19"/>
      <c r="B4052" s="19"/>
      <c r="C4052" s="19"/>
    </row>
    <row r="4053" spans="1:3" x14ac:dyDescent="0.3">
      <c r="A4053" s="19"/>
      <c r="B4053" s="19"/>
      <c r="C4053" s="19"/>
    </row>
    <row r="4054" spans="1:3" x14ac:dyDescent="0.3">
      <c r="A4054" s="19"/>
      <c r="B4054" s="19"/>
      <c r="C4054" s="19"/>
    </row>
    <row r="4055" spans="1:3" x14ac:dyDescent="0.3">
      <c r="A4055" s="19"/>
      <c r="B4055" s="19"/>
      <c r="C4055" s="19"/>
    </row>
    <row r="4056" spans="1:3" x14ac:dyDescent="0.3">
      <c r="A4056" s="19"/>
      <c r="B4056" s="19"/>
      <c r="C4056" s="19"/>
    </row>
    <row r="4057" spans="1:3" x14ac:dyDescent="0.3">
      <c r="A4057" s="19"/>
      <c r="B4057" s="19"/>
      <c r="C4057" s="19"/>
    </row>
    <row r="4058" spans="1:3" x14ac:dyDescent="0.3">
      <c r="A4058" s="19"/>
      <c r="B4058" s="19"/>
      <c r="C4058" s="19"/>
    </row>
    <row r="4059" spans="1:3" x14ac:dyDescent="0.3">
      <c r="A4059" s="19"/>
      <c r="B4059" s="19"/>
      <c r="C4059" s="19"/>
    </row>
    <row r="4060" spans="1:3" x14ac:dyDescent="0.3">
      <c r="A4060" s="19"/>
      <c r="B4060" s="19"/>
      <c r="C4060" s="19"/>
    </row>
    <row r="4061" spans="1:3" x14ac:dyDescent="0.3">
      <c r="A4061" s="19"/>
      <c r="B4061" s="19"/>
      <c r="C4061" s="19"/>
    </row>
    <row r="4062" spans="1:3" x14ac:dyDescent="0.3">
      <c r="A4062" s="19"/>
      <c r="B4062" s="19"/>
      <c r="C4062" s="19"/>
    </row>
    <row r="4063" spans="1:3" x14ac:dyDescent="0.3">
      <c r="A4063" s="19"/>
      <c r="B4063" s="19"/>
      <c r="C4063" s="19"/>
    </row>
    <row r="4064" spans="1:3" x14ac:dyDescent="0.3">
      <c r="A4064" s="19"/>
      <c r="B4064" s="19"/>
      <c r="C4064" s="19"/>
    </row>
    <row r="4065" spans="1:3" x14ac:dyDescent="0.3">
      <c r="A4065" s="19"/>
      <c r="B4065" s="19"/>
      <c r="C4065" s="19"/>
    </row>
    <row r="4066" spans="1:3" x14ac:dyDescent="0.3">
      <c r="A4066" s="19"/>
      <c r="B4066" s="19"/>
      <c r="C4066" s="19"/>
    </row>
    <row r="4067" spans="1:3" x14ac:dyDescent="0.3">
      <c r="A4067" s="19"/>
      <c r="B4067" s="19"/>
      <c r="C4067" s="19"/>
    </row>
    <row r="4068" spans="1:3" x14ac:dyDescent="0.3">
      <c r="A4068" s="19"/>
      <c r="B4068" s="19"/>
      <c r="C4068" s="19"/>
    </row>
    <row r="4069" spans="1:3" x14ac:dyDescent="0.3">
      <c r="A4069" s="19"/>
      <c r="B4069" s="19"/>
      <c r="C4069" s="19"/>
    </row>
    <row r="4070" spans="1:3" x14ac:dyDescent="0.3">
      <c r="A4070" s="19"/>
      <c r="B4070" s="19"/>
      <c r="C4070" s="19"/>
    </row>
    <row r="4071" spans="1:3" x14ac:dyDescent="0.3">
      <c r="A4071" s="19"/>
      <c r="B4071" s="19"/>
      <c r="C4071" s="19"/>
    </row>
    <row r="4072" spans="1:3" x14ac:dyDescent="0.3">
      <c r="A4072" s="19"/>
      <c r="B4072" s="19"/>
      <c r="C4072" s="19"/>
    </row>
    <row r="4073" spans="1:3" x14ac:dyDescent="0.3">
      <c r="A4073" s="19"/>
      <c r="B4073" s="19"/>
      <c r="C4073" s="19"/>
    </row>
    <row r="4074" spans="1:3" x14ac:dyDescent="0.3">
      <c r="A4074" s="19"/>
      <c r="B4074" s="19"/>
      <c r="C4074" s="19"/>
    </row>
    <row r="4075" spans="1:3" x14ac:dyDescent="0.3">
      <c r="A4075" s="19"/>
      <c r="B4075" s="19"/>
      <c r="C4075" s="19"/>
    </row>
    <row r="4076" spans="1:3" x14ac:dyDescent="0.3">
      <c r="A4076" s="19"/>
      <c r="B4076" s="19"/>
      <c r="C4076" s="19"/>
    </row>
    <row r="4077" spans="1:3" x14ac:dyDescent="0.3">
      <c r="A4077" s="19"/>
      <c r="B4077" s="19"/>
      <c r="C4077" s="19"/>
    </row>
    <row r="4078" spans="1:3" x14ac:dyDescent="0.3">
      <c r="A4078" s="19"/>
      <c r="B4078" s="19"/>
      <c r="C4078" s="19"/>
    </row>
    <row r="4079" spans="1:3" x14ac:dyDescent="0.3">
      <c r="A4079" s="19"/>
      <c r="B4079" s="19"/>
      <c r="C4079" s="19"/>
    </row>
    <row r="4080" spans="1:3" x14ac:dyDescent="0.3">
      <c r="A4080" s="19"/>
      <c r="B4080" s="19"/>
      <c r="C4080" s="19"/>
    </row>
    <row r="4081" spans="1:3" x14ac:dyDescent="0.3">
      <c r="A4081" s="19"/>
      <c r="B4081" s="19"/>
      <c r="C4081" s="19"/>
    </row>
    <row r="4082" spans="1:3" x14ac:dyDescent="0.3">
      <c r="A4082" s="19"/>
      <c r="B4082" s="19"/>
      <c r="C4082" s="19"/>
    </row>
    <row r="4083" spans="1:3" x14ac:dyDescent="0.3">
      <c r="A4083" s="19"/>
      <c r="B4083" s="19"/>
      <c r="C4083" s="19"/>
    </row>
    <row r="4084" spans="1:3" x14ac:dyDescent="0.3">
      <c r="A4084" s="19"/>
      <c r="B4084" s="19"/>
      <c r="C4084" s="19"/>
    </row>
    <row r="4085" spans="1:3" x14ac:dyDescent="0.3">
      <c r="A4085" s="19"/>
      <c r="B4085" s="19"/>
      <c r="C4085" s="19"/>
    </row>
    <row r="4086" spans="1:3" x14ac:dyDescent="0.3">
      <c r="A4086" s="19"/>
      <c r="B4086" s="19"/>
      <c r="C4086" s="19"/>
    </row>
    <row r="4087" spans="1:3" x14ac:dyDescent="0.3">
      <c r="A4087" s="19"/>
      <c r="B4087" s="19"/>
      <c r="C4087" s="19"/>
    </row>
    <row r="4088" spans="1:3" x14ac:dyDescent="0.3">
      <c r="A4088" s="19"/>
      <c r="B4088" s="19"/>
      <c r="C4088" s="19"/>
    </row>
    <row r="4089" spans="1:3" x14ac:dyDescent="0.3">
      <c r="A4089" s="19"/>
      <c r="B4089" s="19"/>
      <c r="C4089" s="19"/>
    </row>
    <row r="4090" spans="1:3" x14ac:dyDescent="0.3">
      <c r="A4090" s="19"/>
      <c r="B4090" s="19"/>
      <c r="C4090" s="19"/>
    </row>
    <row r="4091" spans="1:3" x14ac:dyDescent="0.3">
      <c r="A4091" s="19"/>
      <c r="B4091" s="19"/>
      <c r="C4091" s="19"/>
    </row>
    <row r="4092" spans="1:3" x14ac:dyDescent="0.3">
      <c r="A4092" s="19"/>
      <c r="B4092" s="19"/>
      <c r="C4092" s="19"/>
    </row>
    <row r="4093" spans="1:3" x14ac:dyDescent="0.3">
      <c r="A4093" s="19"/>
      <c r="B4093" s="19"/>
      <c r="C4093" s="19"/>
    </row>
    <row r="4094" spans="1:3" x14ac:dyDescent="0.3">
      <c r="A4094" s="19"/>
      <c r="B4094" s="19"/>
      <c r="C4094" s="19"/>
    </row>
    <row r="4095" spans="1:3" x14ac:dyDescent="0.3">
      <c r="A4095" s="19"/>
      <c r="B4095" s="19"/>
      <c r="C4095" s="19"/>
    </row>
    <row r="4096" spans="1:3" x14ac:dyDescent="0.3">
      <c r="A4096" s="19"/>
      <c r="B4096" s="19"/>
      <c r="C4096" s="19"/>
    </row>
    <row r="4097" spans="1:3" x14ac:dyDescent="0.3">
      <c r="A4097" s="19"/>
      <c r="B4097" s="19"/>
      <c r="C4097" s="19"/>
    </row>
    <row r="4098" spans="1:3" x14ac:dyDescent="0.3">
      <c r="A4098" s="19"/>
      <c r="B4098" s="19"/>
      <c r="C4098" s="19"/>
    </row>
    <row r="4099" spans="1:3" x14ac:dyDescent="0.3">
      <c r="A4099" s="19"/>
      <c r="B4099" s="19"/>
      <c r="C4099" s="19"/>
    </row>
    <row r="4100" spans="1:3" x14ac:dyDescent="0.3">
      <c r="A4100" s="19"/>
      <c r="B4100" s="19"/>
      <c r="C4100" s="19"/>
    </row>
    <row r="4101" spans="1:3" x14ac:dyDescent="0.3">
      <c r="A4101" s="19"/>
      <c r="B4101" s="19"/>
      <c r="C4101" s="19"/>
    </row>
    <row r="4102" spans="1:3" x14ac:dyDescent="0.3">
      <c r="A4102" s="19"/>
      <c r="B4102" s="19"/>
      <c r="C4102" s="19"/>
    </row>
    <row r="4103" spans="1:3" x14ac:dyDescent="0.3">
      <c r="A4103" s="19"/>
      <c r="B4103" s="19"/>
      <c r="C4103" s="19"/>
    </row>
    <row r="4104" spans="1:3" x14ac:dyDescent="0.3">
      <c r="A4104" s="19"/>
      <c r="B4104" s="19"/>
      <c r="C4104" s="19"/>
    </row>
    <row r="4105" spans="1:3" x14ac:dyDescent="0.3">
      <c r="A4105" s="19"/>
      <c r="B4105" s="19"/>
      <c r="C4105" s="19"/>
    </row>
    <row r="4106" spans="1:3" x14ac:dyDescent="0.3">
      <c r="A4106" s="19"/>
      <c r="B4106" s="19"/>
      <c r="C4106" s="19"/>
    </row>
    <row r="4107" spans="1:3" x14ac:dyDescent="0.3">
      <c r="A4107" s="19"/>
      <c r="B4107" s="19"/>
      <c r="C4107" s="19"/>
    </row>
    <row r="4108" spans="1:3" x14ac:dyDescent="0.3">
      <c r="A4108" s="19"/>
      <c r="B4108" s="19"/>
      <c r="C4108" s="19"/>
    </row>
    <row r="4109" spans="1:3" x14ac:dyDescent="0.3">
      <c r="A4109" s="19"/>
      <c r="B4109" s="19"/>
      <c r="C4109" s="19"/>
    </row>
    <row r="4110" spans="1:3" x14ac:dyDescent="0.3">
      <c r="A4110" s="19"/>
      <c r="B4110" s="19"/>
      <c r="C4110" s="19"/>
    </row>
    <row r="4111" spans="1:3" x14ac:dyDescent="0.3">
      <c r="A4111" s="19"/>
      <c r="B4111" s="19"/>
      <c r="C4111" s="19"/>
    </row>
    <row r="4112" spans="1:3" x14ac:dyDescent="0.3">
      <c r="A4112" s="19"/>
      <c r="B4112" s="19"/>
      <c r="C4112" s="19"/>
    </row>
    <row r="4113" spans="1:3" x14ac:dyDescent="0.3">
      <c r="A4113" s="19"/>
      <c r="B4113" s="19"/>
      <c r="C4113" s="19"/>
    </row>
    <row r="4114" spans="1:3" x14ac:dyDescent="0.3">
      <c r="A4114" s="19"/>
      <c r="B4114" s="19"/>
      <c r="C4114" s="19"/>
    </row>
    <row r="4115" spans="1:3" x14ac:dyDescent="0.3">
      <c r="A4115" s="19"/>
      <c r="B4115" s="19"/>
      <c r="C4115" s="19"/>
    </row>
    <row r="4116" spans="1:3" x14ac:dyDescent="0.3">
      <c r="A4116" s="19"/>
      <c r="B4116" s="19"/>
      <c r="C4116" s="19"/>
    </row>
    <row r="4117" spans="1:3" x14ac:dyDescent="0.3">
      <c r="A4117" s="19"/>
      <c r="B4117" s="19"/>
      <c r="C4117" s="19"/>
    </row>
    <row r="4118" spans="1:3" x14ac:dyDescent="0.3">
      <c r="A4118" s="19"/>
      <c r="B4118" s="19"/>
      <c r="C4118" s="19"/>
    </row>
    <row r="4119" spans="1:3" x14ac:dyDescent="0.3">
      <c r="A4119" s="19"/>
      <c r="B4119" s="19"/>
      <c r="C4119" s="19"/>
    </row>
    <row r="4120" spans="1:3" x14ac:dyDescent="0.3">
      <c r="A4120" s="19"/>
      <c r="B4120" s="19"/>
      <c r="C4120" s="19"/>
    </row>
    <row r="4121" spans="1:3" x14ac:dyDescent="0.3">
      <c r="A4121" s="19"/>
      <c r="B4121" s="19"/>
      <c r="C4121" s="19"/>
    </row>
    <row r="4122" spans="1:3" x14ac:dyDescent="0.3">
      <c r="A4122" s="19"/>
      <c r="B4122" s="19"/>
      <c r="C4122" s="19"/>
    </row>
    <row r="4123" spans="1:3" x14ac:dyDescent="0.3">
      <c r="A4123" s="19"/>
      <c r="B4123" s="19"/>
      <c r="C4123" s="19"/>
    </row>
    <row r="4124" spans="1:3" x14ac:dyDescent="0.3">
      <c r="A4124" s="19"/>
      <c r="B4124" s="19"/>
      <c r="C4124" s="19"/>
    </row>
    <row r="4125" spans="1:3" x14ac:dyDescent="0.3">
      <c r="A4125" s="19"/>
      <c r="B4125" s="19"/>
      <c r="C4125" s="19"/>
    </row>
    <row r="4126" spans="1:3" x14ac:dyDescent="0.3">
      <c r="A4126" s="19"/>
      <c r="B4126" s="19"/>
      <c r="C4126" s="19"/>
    </row>
    <row r="4127" spans="1:3" x14ac:dyDescent="0.3">
      <c r="A4127" s="19"/>
      <c r="B4127" s="19"/>
      <c r="C4127" s="19"/>
    </row>
    <row r="4128" spans="1:3" x14ac:dyDescent="0.3">
      <c r="A4128" s="19"/>
      <c r="B4128" s="19"/>
      <c r="C4128" s="19"/>
    </row>
    <row r="4129" spans="1:3" x14ac:dyDescent="0.3">
      <c r="A4129" s="19"/>
      <c r="B4129" s="19"/>
      <c r="C4129" s="19"/>
    </row>
    <row r="4130" spans="1:3" x14ac:dyDescent="0.3">
      <c r="A4130" s="19"/>
      <c r="B4130" s="19"/>
      <c r="C4130" s="19"/>
    </row>
    <row r="4131" spans="1:3" x14ac:dyDescent="0.3">
      <c r="A4131" s="19"/>
      <c r="B4131" s="19"/>
      <c r="C4131" s="19"/>
    </row>
    <row r="4132" spans="1:3" x14ac:dyDescent="0.3">
      <c r="A4132" s="19"/>
      <c r="B4132" s="19"/>
      <c r="C4132" s="19"/>
    </row>
    <row r="4133" spans="1:3" x14ac:dyDescent="0.3">
      <c r="A4133" s="19"/>
      <c r="B4133" s="19"/>
      <c r="C4133" s="19"/>
    </row>
    <row r="4134" spans="1:3" x14ac:dyDescent="0.3">
      <c r="A4134" s="19"/>
      <c r="B4134" s="19"/>
      <c r="C4134" s="19"/>
    </row>
    <row r="4135" spans="1:3" x14ac:dyDescent="0.3">
      <c r="A4135" s="19"/>
      <c r="B4135" s="19"/>
      <c r="C4135" s="19"/>
    </row>
    <row r="4136" spans="1:3" x14ac:dyDescent="0.3">
      <c r="A4136" s="19"/>
      <c r="B4136" s="19"/>
      <c r="C4136" s="19"/>
    </row>
    <row r="4137" spans="1:3" ht="15" thickBot="1" x14ac:dyDescent="0.35">
      <c r="A4137" s="20"/>
      <c r="B4137" s="20"/>
      <c r="C4137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Z4122"/>
  <sheetViews>
    <sheetView topLeftCell="F1" zoomScale="55" zoomScaleNormal="55" workbookViewId="0">
      <selection activeCell="K4115" sqref="K4115"/>
    </sheetView>
  </sheetViews>
  <sheetFormatPr defaultColWidth="18.6640625" defaultRowHeight="14.4" x14ac:dyDescent="0.3"/>
  <cols>
    <col min="2" max="3" width="18.6640625" style="3"/>
    <col min="11" max="11" width="18.6640625" style="13"/>
    <col min="15" max="15" width="18.6640625" customWidth="1"/>
    <col min="16" max="16" width="24.109375" style="15" bestFit="1" customWidth="1"/>
    <col min="21" max="21" width="26" bestFit="1" customWidth="1"/>
    <col min="22" max="22" width="18.6640625" style="18" customWidth="1"/>
    <col min="25" max="25" width="27.5546875" customWidth="1"/>
    <col min="26" max="26" width="31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8359</v>
      </c>
      <c r="R1" s="1" t="s">
        <v>8327</v>
      </c>
      <c r="S1" s="1" t="s">
        <v>8367</v>
      </c>
      <c r="T1" s="1" t="s">
        <v>8368</v>
      </c>
      <c r="U1" s="1" t="s">
        <v>8408</v>
      </c>
      <c r="V1" s="17" t="s">
        <v>8409</v>
      </c>
      <c r="W1" s="1" t="s">
        <v>8410</v>
      </c>
      <c r="X1" s="1" t="s">
        <v>8437</v>
      </c>
      <c r="Y1" s="1" t="s">
        <v>8436</v>
      </c>
      <c r="Z1" s="1" t="s">
        <v>8438</v>
      </c>
    </row>
    <row r="2" spans="1:26" ht="100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 t="s">
        <v>8403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15">
        <f>IFERROR(E2/L2,0)</f>
        <v>63.917582417582416</v>
      </c>
      <c r="Q2" t="s">
        <v>8308</v>
      </c>
      <c r="R2" t="s">
        <v>8314</v>
      </c>
      <c r="S2" s="8">
        <f>(((J2/60)/60)/24)+DATE(1970,1,1)+(-5/24)</f>
        <v>42176.798738425925</v>
      </c>
      <c r="T2" s="11">
        <f>(I2/86400)+25569+(-5/24)</f>
        <v>42207.916666666664</v>
      </c>
      <c r="U2" t="str">
        <f>TRIM(K2)</f>
        <v>FALSE</v>
      </c>
      <c r="V2" s="18">
        <f>IF(U2="TRUE", 1, 2)</f>
        <v>2</v>
      </c>
      <c r="W2">
        <f>IF(F2="successful", 1,  IF(F2= "failed", 2, IF(F2="canceled", 3, 4)))</f>
        <v>1</v>
      </c>
      <c r="X2">
        <v>1</v>
      </c>
      <c r="Y2">
        <f t="shared" ref="Y2:Z4" si="0">D2*$X2</f>
        <v>8500</v>
      </c>
      <c r="Z2">
        <f t="shared" si="0"/>
        <v>11633</v>
      </c>
    </row>
    <row r="3" spans="1:26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 t="s">
        <v>8403</v>
      </c>
      <c r="L3">
        <v>79</v>
      </c>
      <c r="M3" t="b">
        <v>1</v>
      </c>
      <c r="N3" t="s">
        <v>8265</v>
      </c>
      <c r="O3" s="15">
        <f t="shared" ref="O3:O66" si="1">(E3/D3)*100</f>
        <v>142.60827250608273</v>
      </c>
      <c r="P3" s="15">
        <f t="shared" ref="P3:P66" si="2">IFERROR(E3/L3,0)</f>
        <v>185.48101265822785</v>
      </c>
      <c r="Q3" t="s">
        <v>8308</v>
      </c>
      <c r="R3" t="s">
        <v>8314</v>
      </c>
      <c r="S3" s="8">
        <f t="shared" ref="S3:S66" si="3">(((J3/60)/60)/24)+DATE(1970,1,1)+(-5/24)</f>
        <v>42766.392164351848</v>
      </c>
      <c r="T3" s="11">
        <f t="shared" ref="T3:T66" si="4">(I3/86400)+25569+(-5/24)</f>
        <v>42796.392164351848</v>
      </c>
      <c r="U3" t="str">
        <f t="shared" ref="U3:U66" si="5">TRIM(K3)</f>
        <v>FALSE</v>
      </c>
      <c r="V3" s="18">
        <f t="shared" ref="V3:V66" si="6">IF(U3="TRUE", 1, 2)</f>
        <v>2</v>
      </c>
      <c r="W3">
        <f t="shared" ref="W3:W66" si="7">IF(F3="successful", 1,  IF(F3= "failed", 2, IF(F3="canceled", 3, 4)))</f>
        <v>1</v>
      </c>
      <c r="X3">
        <v>1</v>
      </c>
      <c r="Y3">
        <f t="shared" si="0"/>
        <v>10275</v>
      </c>
      <c r="Z3">
        <f t="shared" si="0"/>
        <v>14653</v>
      </c>
    </row>
    <row r="4" spans="1:26" ht="100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 t="s">
        <v>8403</v>
      </c>
      <c r="L4">
        <v>35</v>
      </c>
      <c r="M4" t="b">
        <v>1</v>
      </c>
      <c r="N4" t="s">
        <v>8265</v>
      </c>
      <c r="O4" s="15">
        <f t="shared" si="1"/>
        <v>105</v>
      </c>
      <c r="P4" s="15">
        <f t="shared" si="2"/>
        <v>15</v>
      </c>
      <c r="Q4" t="s">
        <v>8308</v>
      </c>
      <c r="R4" t="s">
        <v>8314</v>
      </c>
      <c r="S4" s="8">
        <f t="shared" si="3"/>
        <v>42405.494016203702</v>
      </c>
      <c r="T4" s="11">
        <f t="shared" si="4"/>
        <v>42415.494016203702</v>
      </c>
      <c r="U4" t="str">
        <f t="shared" si="5"/>
        <v>FALSE</v>
      </c>
      <c r="V4" s="18">
        <f t="shared" si="6"/>
        <v>2</v>
      </c>
      <c r="W4">
        <f t="shared" si="7"/>
        <v>1</v>
      </c>
      <c r="X4">
        <v>1.28</v>
      </c>
      <c r="Y4">
        <f t="shared" si="0"/>
        <v>640</v>
      </c>
      <c r="Z4">
        <f t="shared" si="0"/>
        <v>672</v>
      </c>
    </row>
    <row r="5" spans="1:26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 t="s">
        <v>8403</v>
      </c>
      <c r="L5">
        <v>150</v>
      </c>
      <c r="M5" t="b">
        <v>1</v>
      </c>
      <c r="N5" t="s">
        <v>8265</v>
      </c>
      <c r="O5" s="15">
        <f t="shared" si="1"/>
        <v>103.89999999999999</v>
      </c>
      <c r="P5" s="15">
        <f t="shared" si="2"/>
        <v>69.266666666666666</v>
      </c>
      <c r="Q5" t="s">
        <v>8308</v>
      </c>
      <c r="R5" t="s">
        <v>8314</v>
      </c>
      <c r="S5" s="8">
        <f t="shared" si="3"/>
        <v>41828.306793981479</v>
      </c>
      <c r="T5" s="11">
        <f t="shared" si="4"/>
        <v>41858.306793981479</v>
      </c>
      <c r="U5" t="str">
        <f t="shared" si="5"/>
        <v>FALSE</v>
      </c>
      <c r="V5" s="18">
        <f t="shared" si="6"/>
        <v>2</v>
      </c>
      <c r="W5">
        <f t="shared" si="7"/>
        <v>1</v>
      </c>
      <c r="X5">
        <v>1</v>
      </c>
      <c r="Y5">
        <f t="shared" ref="Y5:Y15" si="8">D5*$X5</f>
        <v>10000</v>
      </c>
      <c r="Z5">
        <f t="shared" ref="Z5:Z15" si="9">E5*$X5</f>
        <v>10390</v>
      </c>
    </row>
    <row r="6" spans="1:26" ht="129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 t="b">
        <v>0</v>
      </c>
      <c r="L6">
        <v>284</v>
      </c>
      <c r="M6" t="b">
        <v>1</v>
      </c>
      <c r="N6" t="s">
        <v>8265</v>
      </c>
      <c r="O6" s="15">
        <f t="shared" si="1"/>
        <v>122.99154545454545</v>
      </c>
      <c r="P6" s="15">
        <f t="shared" si="2"/>
        <v>190.55028169014085</v>
      </c>
      <c r="Q6" t="s">
        <v>8308</v>
      </c>
      <c r="R6" t="s">
        <v>8314</v>
      </c>
      <c r="S6" s="8">
        <f t="shared" si="3"/>
        <v>42327.625914351847</v>
      </c>
      <c r="T6" s="11">
        <f t="shared" si="4"/>
        <v>42357.625914351847</v>
      </c>
      <c r="U6" t="str">
        <f t="shared" si="5"/>
        <v>FALSE</v>
      </c>
      <c r="V6" s="18">
        <f t="shared" si="6"/>
        <v>2</v>
      </c>
      <c r="W6">
        <f t="shared" si="7"/>
        <v>1</v>
      </c>
      <c r="X6">
        <v>1</v>
      </c>
      <c r="Y6">
        <f t="shared" si="8"/>
        <v>44000</v>
      </c>
      <c r="Z6">
        <f t="shared" si="9"/>
        <v>54116.28</v>
      </c>
    </row>
    <row r="7" spans="1:26" ht="100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 t="b">
        <v>0</v>
      </c>
      <c r="L7">
        <v>47</v>
      </c>
      <c r="M7" t="b">
        <v>1</v>
      </c>
      <c r="N7" t="s">
        <v>8265</v>
      </c>
      <c r="O7" s="15">
        <f t="shared" si="1"/>
        <v>109.77744436109028</v>
      </c>
      <c r="P7" s="15">
        <f t="shared" si="2"/>
        <v>93.40425531914893</v>
      </c>
      <c r="Q7" t="s">
        <v>8308</v>
      </c>
      <c r="R7" t="s">
        <v>8314</v>
      </c>
      <c r="S7" s="8">
        <f t="shared" si="3"/>
        <v>42563.724618055552</v>
      </c>
      <c r="T7" s="11">
        <f t="shared" si="4"/>
        <v>42580.024305555555</v>
      </c>
      <c r="U7" t="str">
        <f t="shared" si="5"/>
        <v>FALSE</v>
      </c>
      <c r="V7" s="18">
        <f t="shared" si="6"/>
        <v>2</v>
      </c>
      <c r="W7">
        <f t="shared" si="7"/>
        <v>1</v>
      </c>
      <c r="X7">
        <v>1</v>
      </c>
      <c r="Y7">
        <f t="shared" si="8"/>
        <v>3999</v>
      </c>
      <c r="Z7">
        <f t="shared" si="9"/>
        <v>4390</v>
      </c>
    </row>
    <row r="8" spans="1:26" ht="115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 t="b">
        <v>0</v>
      </c>
      <c r="L8">
        <v>58</v>
      </c>
      <c r="M8" t="b">
        <v>1</v>
      </c>
      <c r="N8" t="s">
        <v>8265</v>
      </c>
      <c r="O8" s="15">
        <f t="shared" si="1"/>
        <v>106.4875</v>
      </c>
      <c r="P8" s="15">
        <f t="shared" si="2"/>
        <v>146.87931034482759</v>
      </c>
      <c r="Q8" t="s">
        <v>8308</v>
      </c>
      <c r="R8" t="s">
        <v>8314</v>
      </c>
      <c r="S8" s="8">
        <f t="shared" si="3"/>
        <v>41793.864004629628</v>
      </c>
      <c r="T8" s="11">
        <f t="shared" si="4"/>
        <v>41803.864004629628</v>
      </c>
      <c r="U8" t="str">
        <f t="shared" si="5"/>
        <v>FALSE</v>
      </c>
      <c r="V8" s="18">
        <f t="shared" si="6"/>
        <v>2</v>
      </c>
      <c r="W8">
        <f t="shared" si="7"/>
        <v>1</v>
      </c>
      <c r="X8">
        <v>1</v>
      </c>
      <c r="Y8">
        <f t="shared" si="8"/>
        <v>8000</v>
      </c>
      <c r="Z8">
        <f t="shared" si="9"/>
        <v>8519</v>
      </c>
    </row>
    <row r="9" spans="1:26" ht="115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 t="b">
        <v>0</v>
      </c>
      <c r="L9">
        <v>57</v>
      </c>
      <c r="M9" t="b">
        <v>1</v>
      </c>
      <c r="N9" t="s">
        <v>8265</v>
      </c>
      <c r="O9" s="15">
        <f t="shared" si="1"/>
        <v>101.22222222222221</v>
      </c>
      <c r="P9" s="15">
        <f t="shared" si="2"/>
        <v>159.82456140350877</v>
      </c>
      <c r="Q9" t="s">
        <v>8308</v>
      </c>
      <c r="R9" t="s">
        <v>8314</v>
      </c>
      <c r="S9" s="8">
        <f t="shared" si="3"/>
        <v>42515.838738425926</v>
      </c>
      <c r="T9" s="11">
        <f t="shared" si="4"/>
        <v>42555.838738425919</v>
      </c>
      <c r="U9" t="str">
        <f t="shared" si="5"/>
        <v>FALSE</v>
      </c>
      <c r="V9" s="18">
        <f t="shared" si="6"/>
        <v>2</v>
      </c>
      <c r="W9">
        <f t="shared" si="7"/>
        <v>1</v>
      </c>
      <c r="X9">
        <v>1</v>
      </c>
      <c r="Y9">
        <f t="shared" si="8"/>
        <v>9000</v>
      </c>
      <c r="Z9">
        <f t="shared" si="9"/>
        <v>9110</v>
      </c>
    </row>
    <row r="10" spans="1:26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 t="b">
        <v>0</v>
      </c>
      <c r="L10">
        <v>12</v>
      </c>
      <c r="M10" t="b">
        <v>1</v>
      </c>
      <c r="N10" t="s">
        <v>8265</v>
      </c>
      <c r="O10" s="15">
        <f t="shared" si="1"/>
        <v>100.04342857142856</v>
      </c>
      <c r="P10" s="15">
        <f t="shared" si="2"/>
        <v>291.79333333333335</v>
      </c>
      <c r="Q10" t="s">
        <v>8308</v>
      </c>
      <c r="R10" t="s">
        <v>8314</v>
      </c>
      <c r="S10" s="8">
        <f t="shared" si="3"/>
        <v>42468.736249999994</v>
      </c>
      <c r="T10" s="11">
        <f t="shared" si="4"/>
        <v>42475.666666666664</v>
      </c>
      <c r="U10" t="str">
        <f t="shared" si="5"/>
        <v>FALSE</v>
      </c>
      <c r="V10" s="18">
        <f t="shared" si="6"/>
        <v>2</v>
      </c>
      <c r="W10">
        <f t="shared" si="7"/>
        <v>1</v>
      </c>
      <c r="X10">
        <v>1</v>
      </c>
      <c r="Y10">
        <f t="shared" si="8"/>
        <v>3500</v>
      </c>
      <c r="Z10">
        <f t="shared" si="9"/>
        <v>3501.52</v>
      </c>
    </row>
    <row r="11" spans="1:26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 t="b">
        <v>0</v>
      </c>
      <c r="L11">
        <v>20</v>
      </c>
      <c r="M11" t="b">
        <v>1</v>
      </c>
      <c r="N11" t="s">
        <v>8265</v>
      </c>
      <c r="O11" s="15">
        <f t="shared" si="1"/>
        <v>125.998</v>
      </c>
      <c r="P11" s="15">
        <f t="shared" si="2"/>
        <v>31.499500000000001</v>
      </c>
      <c r="Q11" t="s">
        <v>8308</v>
      </c>
      <c r="R11" t="s">
        <v>8314</v>
      </c>
      <c r="S11" s="8">
        <f t="shared" si="3"/>
        <v>42446.895185185182</v>
      </c>
      <c r="T11" s="11">
        <f t="shared" si="4"/>
        <v>42476.895185185182</v>
      </c>
      <c r="U11" t="str">
        <f t="shared" si="5"/>
        <v>FALSE</v>
      </c>
      <c r="V11" s="18">
        <f t="shared" si="6"/>
        <v>2</v>
      </c>
      <c r="W11">
        <f t="shared" si="7"/>
        <v>1</v>
      </c>
      <c r="X11">
        <v>1</v>
      </c>
      <c r="Y11">
        <f t="shared" si="8"/>
        <v>500</v>
      </c>
      <c r="Z11">
        <f t="shared" si="9"/>
        <v>629.99</v>
      </c>
    </row>
    <row r="12" spans="1:26" ht="100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 t="b">
        <v>0</v>
      </c>
      <c r="L12">
        <v>19</v>
      </c>
      <c r="M12" t="b">
        <v>1</v>
      </c>
      <c r="N12" t="s">
        <v>8265</v>
      </c>
      <c r="O12" s="15">
        <f t="shared" si="1"/>
        <v>100.49999999999999</v>
      </c>
      <c r="P12" s="15">
        <f t="shared" si="2"/>
        <v>158.68421052631578</v>
      </c>
      <c r="Q12" t="s">
        <v>8308</v>
      </c>
      <c r="R12" t="s">
        <v>8314</v>
      </c>
      <c r="S12" s="8">
        <f t="shared" si="3"/>
        <v>41779.859710648147</v>
      </c>
      <c r="T12" s="11">
        <f t="shared" si="4"/>
        <v>41814.859710648147</v>
      </c>
      <c r="U12" t="str">
        <f t="shared" si="5"/>
        <v>FALSE</v>
      </c>
      <c r="V12" s="18">
        <f t="shared" si="6"/>
        <v>2</v>
      </c>
      <c r="W12">
        <f t="shared" si="7"/>
        <v>1</v>
      </c>
      <c r="X12">
        <v>1</v>
      </c>
      <c r="Y12">
        <f t="shared" si="8"/>
        <v>3000</v>
      </c>
      <c r="Z12">
        <f t="shared" si="9"/>
        <v>3015</v>
      </c>
    </row>
    <row r="13" spans="1:26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 t="b">
        <v>0</v>
      </c>
      <c r="L13">
        <v>75</v>
      </c>
      <c r="M13" t="b">
        <v>1</v>
      </c>
      <c r="N13" t="s">
        <v>8265</v>
      </c>
      <c r="O13" s="15">
        <f t="shared" si="1"/>
        <v>120.5</v>
      </c>
      <c r="P13" s="15">
        <f t="shared" si="2"/>
        <v>80.333333333333329</v>
      </c>
      <c r="Q13" t="s">
        <v>8308</v>
      </c>
      <c r="R13" t="s">
        <v>8314</v>
      </c>
      <c r="S13" s="8">
        <f t="shared" si="3"/>
        <v>42572.570162037031</v>
      </c>
      <c r="T13" s="11">
        <f t="shared" si="4"/>
        <v>42603.916666666664</v>
      </c>
      <c r="U13" t="str">
        <f t="shared" si="5"/>
        <v>FALSE</v>
      </c>
      <c r="V13" s="18">
        <f t="shared" si="6"/>
        <v>2</v>
      </c>
      <c r="W13">
        <f t="shared" si="7"/>
        <v>1</v>
      </c>
      <c r="X13">
        <v>1</v>
      </c>
      <c r="Y13">
        <f t="shared" si="8"/>
        <v>5000</v>
      </c>
      <c r="Z13">
        <f t="shared" si="9"/>
        <v>6025</v>
      </c>
    </row>
    <row r="14" spans="1:26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 t="b">
        <v>0</v>
      </c>
      <c r="L14">
        <v>827</v>
      </c>
      <c r="M14" t="b">
        <v>1</v>
      </c>
      <c r="N14" t="s">
        <v>8265</v>
      </c>
      <c r="O14" s="15">
        <f t="shared" si="1"/>
        <v>165.29333333333335</v>
      </c>
      <c r="P14" s="15">
        <f t="shared" si="2"/>
        <v>59.961305925030231</v>
      </c>
      <c r="Q14" t="s">
        <v>8308</v>
      </c>
      <c r="R14" t="s">
        <v>8314</v>
      </c>
      <c r="S14" s="8">
        <f t="shared" si="3"/>
        <v>41791.504918981482</v>
      </c>
      <c r="T14" s="11">
        <f t="shared" si="4"/>
        <v>41835.916666666664</v>
      </c>
      <c r="U14" t="str">
        <f t="shared" si="5"/>
        <v>FALSE</v>
      </c>
      <c r="V14" s="18">
        <f t="shared" si="6"/>
        <v>2</v>
      </c>
      <c r="W14">
        <f t="shared" si="7"/>
        <v>1</v>
      </c>
      <c r="X14">
        <v>1</v>
      </c>
      <c r="Y14">
        <f t="shared" si="8"/>
        <v>30000</v>
      </c>
      <c r="Z14">
        <f t="shared" si="9"/>
        <v>49588</v>
      </c>
    </row>
    <row r="15" spans="1:26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 t="b">
        <v>0</v>
      </c>
      <c r="L15">
        <v>51</v>
      </c>
      <c r="M15" t="b">
        <v>1</v>
      </c>
      <c r="N15" t="s">
        <v>8265</v>
      </c>
      <c r="O15" s="15">
        <f t="shared" si="1"/>
        <v>159.97142857142856</v>
      </c>
      <c r="P15" s="15">
        <f t="shared" si="2"/>
        <v>109.78431372549019</v>
      </c>
      <c r="Q15" t="s">
        <v>8308</v>
      </c>
      <c r="R15" t="s">
        <v>8314</v>
      </c>
      <c r="S15" s="8">
        <f t="shared" si="3"/>
        <v>42508.468854166662</v>
      </c>
      <c r="T15" s="11">
        <f t="shared" si="4"/>
        <v>42544.643749999996</v>
      </c>
      <c r="U15" t="str">
        <f t="shared" si="5"/>
        <v>FALSE</v>
      </c>
      <c r="V15" s="18">
        <f t="shared" si="6"/>
        <v>2</v>
      </c>
      <c r="W15">
        <f t="shared" si="7"/>
        <v>1</v>
      </c>
      <c r="X15">
        <v>1</v>
      </c>
      <c r="Y15">
        <f t="shared" si="8"/>
        <v>3500</v>
      </c>
      <c r="Z15">
        <f t="shared" si="9"/>
        <v>5599</v>
      </c>
    </row>
    <row r="16" spans="1:26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 t="b">
        <v>0</v>
      </c>
      <c r="L16">
        <v>41</v>
      </c>
      <c r="M16" t="b">
        <v>1</v>
      </c>
      <c r="N16" t="s">
        <v>8265</v>
      </c>
      <c r="O16" s="15">
        <f t="shared" si="1"/>
        <v>100.93333333333334</v>
      </c>
      <c r="P16" s="15">
        <f t="shared" si="2"/>
        <v>147.70731707317074</v>
      </c>
      <c r="Q16" t="s">
        <v>8308</v>
      </c>
      <c r="R16" t="s">
        <v>8314</v>
      </c>
      <c r="S16" s="8">
        <f t="shared" si="3"/>
        <v>41807.818148148144</v>
      </c>
      <c r="T16" s="11">
        <f t="shared" si="4"/>
        <v>41833.374305555553</v>
      </c>
      <c r="U16" t="str">
        <f t="shared" si="5"/>
        <v>FALSE</v>
      </c>
      <c r="V16" s="18">
        <f t="shared" si="6"/>
        <v>2</v>
      </c>
      <c r="W16">
        <f t="shared" si="7"/>
        <v>1</v>
      </c>
      <c r="X16">
        <v>0.72</v>
      </c>
      <c r="Y16">
        <f t="shared" ref="Y16:Z18" si="10">D16*$X16</f>
        <v>4320</v>
      </c>
      <c r="Z16">
        <f t="shared" si="10"/>
        <v>4360.32</v>
      </c>
    </row>
    <row r="17" spans="1:26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 t="b">
        <v>0</v>
      </c>
      <c r="L17">
        <v>98</v>
      </c>
      <c r="M17" t="b">
        <v>1</v>
      </c>
      <c r="N17" t="s">
        <v>8265</v>
      </c>
      <c r="O17" s="15">
        <f t="shared" si="1"/>
        <v>106.60000000000001</v>
      </c>
      <c r="P17" s="15">
        <f t="shared" si="2"/>
        <v>21.755102040816325</v>
      </c>
      <c r="Q17" t="s">
        <v>8308</v>
      </c>
      <c r="R17" t="s">
        <v>8314</v>
      </c>
      <c r="S17" s="8">
        <f t="shared" si="3"/>
        <v>42256.183541666665</v>
      </c>
      <c r="T17" s="11">
        <f t="shared" si="4"/>
        <v>42274.634722222218</v>
      </c>
      <c r="U17" t="str">
        <f t="shared" si="5"/>
        <v>FALSE</v>
      </c>
      <c r="V17" s="18">
        <f t="shared" si="6"/>
        <v>2</v>
      </c>
      <c r="W17">
        <f t="shared" si="7"/>
        <v>1</v>
      </c>
      <c r="X17">
        <v>1.1299999999999999</v>
      </c>
      <c r="Y17">
        <f t="shared" si="10"/>
        <v>2260</v>
      </c>
      <c r="Z17">
        <f t="shared" si="10"/>
        <v>2409.16</v>
      </c>
    </row>
    <row r="18" spans="1:26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 t="b">
        <v>0</v>
      </c>
      <c r="L18">
        <v>70</v>
      </c>
      <c r="M18" t="b">
        <v>1</v>
      </c>
      <c r="N18" t="s">
        <v>8265</v>
      </c>
      <c r="O18" s="15">
        <f t="shared" si="1"/>
        <v>100.24166666666667</v>
      </c>
      <c r="P18" s="15">
        <f t="shared" si="2"/>
        <v>171.84285714285716</v>
      </c>
      <c r="Q18" t="s">
        <v>8308</v>
      </c>
      <c r="R18" t="s">
        <v>8314</v>
      </c>
      <c r="S18" s="8">
        <f t="shared" si="3"/>
        <v>41760.588090277779</v>
      </c>
      <c r="T18" s="11">
        <f t="shared" si="4"/>
        <v>41806.020833333328</v>
      </c>
      <c r="U18" t="str">
        <f t="shared" si="5"/>
        <v>FALSE</v>
      </c>
      <c r="V18" s="18">
        <f t="shared" si="6"/>
        <v>2</v>
      </c>
      <c r="W18">
        <f t="shared" si="7"/>
        <v>1</v>
      </c>
      <c r="X18">
        <v>1</v>
      </c>
      <c r="Y18">
        <f t="shared" si="10"/>
        <v>12000</v>
      </c>
      <c r="Z18">
        <f t="shared" si="10"/>
        <v>12029</v>
      </c>
    </row>
    <row r="19" spans="1:26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 t="b">
        <v>0</v>
      </c>
      <c r="L19">
        <v>36</v>
      </c>
      <c r="M19" t="b">
        <v>1</v>
      </c>
      <c r="N19" t="s">
        <v>8265</v>
      </c>
      <c r="O19" s="15">
        <f t="shared" si="1"/>
        <v>100.66666666666666</v>
      </c>
      <c r="P19" s="15">
        <f t="shared" si="2"/>
        <v>41.944444444444443</v>
      </c>
      <c r="Q19" t="s">
        <v>8308</v>
      </c>
      <c r="R19" t="s">
        <v>8314</v>
      </c>
      <c r="S19" s="8">
        <f t="shared" si="3"/>
        <v>41917.523402777777</v>
      </c>
      <c r="T19" s="11">
        <f t="shared" si="4"/>
        <v>41947.565069444441</v>
      </c>
      <c r="U19" t="str">
        <f t="shared" si="5"/>
        <v>FALSE</v>
      </c>
      <c r="V19" s="18">
        <f t="shared" si="6"/>
        <v>2</v>
      </c>
      <c r="W19">
        <f t="shared" si="7"/>
        <v>1</v>
      </c>
      <c r="X19">
        <v>1.28</v>
      </c>
      <c r="Y19">
        <f>D19*X19</f>
        <v>1920</v>
      </c>
      <c r="Z19">
        <f>E19*$X19</f>
        <v>1932.8</v>
      </c>
    </row>
    <row r="20" spans="1:26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 t="b">
        <v>0</v>
      </c>
      <c r="L20">
        <v>342</v>
      </c>
      <c r="M20" t="b">
        <v>1</v>
      </c>
      <c r="N20" t="s">
        <v>8265</v>
      </c>
      <c r="O20" s="15">
        <f t="shared" si="1"/>
        <v>106.32110000000002</v>
      </c>
      <c r="P20" s="15">
        <f t="shared" si="2"/>
        <v>93.264122807017543</v>
      </c>
      <c r="Q20" t="s">
        <v>8308</v>
      </c>
      <c r="R20" t="s">
        <v>8314</v>
      </c>
      <c r="S20" s="8">
        <f t="shared" si="3"/>
        <v>41869.333981481483</v>
      </c>
      <c r="T20" s="11">
        <f t="shared" si="4"/>
        <v>41899.333981481475</v>
      </c>
      <c r="U20" t="str">
        <f t="shared" si="5"/>
        <v>FALSE</v>
      </c>
      <c r="V20" s="18">
        <f t="shared" si="6"/>
        <v>2</v>
      </c>
      <c r="W20">
        <f t="shared" si="7"/>
        <v>1</v>
      </c>
      <c r="X20">
        <v>1</v>
      </c>
      <c r="Y20">
        <f t="shared" ref="Y20:Y28" si="11">D20*$X20</f>
        <v>30000</v>
      </c>
      <c r="Z20">
        <f t="shared" ref="Z20:Z28" si="12">E20*$X20</f>
        <v>31896.33</v>
      </c>
    </row>
    <row r="21" spans="1:26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 t="b">
        <v>0</v>
      </c>
      <c r="L21">
        <v>22</v>
      </c>
      <c r="M21" t="b">
        <v>1</v>
      </c>
      <c r="N21" t="s">
        <v>8265</v>
      </c>
      <c r="O21" s="15">
        <f t="shared" si="1"/>
        <v>145.29411764705881</v>
      </c>
      <c r="P21" s="15">
        <f t="shared" si="2"/>
        <v>56.136363636363633</v>
      </c>
      <c r="Q21" t="s">
        <v>8308</v>
      </c>
      <c r="R21" t="s">
        <v>8314</v>
      </c>
      <c r="S21" s="8">
        <f t="shared" si="3"/>
        <v>42175.608032407406</v>
      </c>
      <c r="T21" s="11">
        <f t="shared" si="4"/>
        <v>42205.608032407406</v>
      </c>
      <c r="U21" t="str">
        <f t="shared" si="5"/>
        <v>FALSE</v>
      </c>
      <c r="V21" s="18">
        <f t="shared" si="6"/>
        <v>2</v>
      </c>
      <c r="W21">
        <f t="shared" si="7"/>
        <v>1</v>
      </c>
      <c r="X21">
        <v>1</v>
      </c>
      <c r="Y21">
        <f t="shared" si="11"/>
        <v>850</v>
      </c>
      <c r="Z21">
        <f t="shared" si="12"/>
        <v>1235</v>
      </c>
    </row>
    <row r="22" spans="1:26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 t="b">
        <v>0</v>
      </c>
      <c r="L22">
        <v>25</v>
      </c>
      <c r="M22" t="b">
        <v>1</v>
      </c>
      <c r="N22" t="s">
        <v>8265</v>
      </c>
      <c r="O22" s="15">
        <f t="shared" si="1"/>
        <v>100.2</v>
      </c>
      <c r="P22" s="15">
        <f t="shared" si="2"/>
        <v>80.16</v>
      </c>
      <c r="Q22" t="s">
        <v>8308</v>
      </c>
      <c r="R22" t="s">
        <v>8314</v>
      </c>
      <c r="S22" s="8">
        <f t="shared" si="3"/>
        <v>42200.549907407411</v>
      </c>
      <c r="T22" s="11">
        <f t="shared" si="4"/>
        <v>42260.549907407403</v>
      </c>
      <c r="U22" t="str">
        <f t="shared" si="5"/>
        <v>FALSE</v>
      </c>
      <c r="V22" s="18">
        <f t="shared" si="6"/>
        <v>2</v>
      </c>
      <c r="W22">
        <f t="shared" si="7"/>
        <v>1</v>
      </c>
      <c r="X22">
        <v>1</v>
      </c>
      <c r="Y22">
        <f t="shared" si="11"/>
        <v>2000</v>
      </c>
      <c r="Z22">
        <f t="shared" si="12"/>
        <v>2004</v>
      </c>
    </row>
    <row r="23" spans="1:26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 t="b">
        <v>0</v>
      </c>
      <c r="L23">
        <v>101</v>
      </c>
      <c r="M23" t="b">
        <v>1</v>
      </c>
      <c r="N23" t="s">
        <v>8265</v>
      </c>
      <c r="O23" s="15">
        <f t="shared" si="1"/>
        <v>109.13513513513513</v>
      </c>
      <c r="P23" s="15">
        <f t="shared" si="2"/>
        <v>199.9009900990099</v>
      </c>
      <c r="Q23" t="s">
        <v>8308</v>
      </c>
      <c r="R23" t="s">
        <v>8314</v>
      </c>
      <c r="S23" s="8">
        <f t="shared" si="3"/>
        <v>41878.418854166666</v>
      </c>
      <c r="T23" s="11">
        <f t="shared" si="4"/>
        <v>41908.418854166666</v>
      </c>
      <c r="U23" t="str">
        <f t="shared" si="5"/>
        <v>FALSE</v>
      </c>
      <c r="V23" s="18">
        <f t="shared" si="6"/>
        <v>2</v>
      </c>
      <c r="W23">
        <f t="shared" si="7"/>
        <v>1</v>
      </c>
      <c r="X23">
        <v>1</v>
      </c>
      <c r="Y23">
        <f t="shared" si="11"/>
        <v>18500</v>
      </c>
      <c r="Z23">
        <f t="shared" si="12"/>
        <v>20190</v>
      </c>
    </row>
    <row r="24" spans="1:26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 t="b">
        <v>0</v>
      </c>
      <c r="L24">
        <v>8</v>
      </c>
      <c r="M24" t="b">
        <v>1</v>
      </c>
      <c r="N24" t="s">
        <v>8265</v>
      </c>
      <c r="O24" s="15">
        <f t="shared" si="1"/>
        <v>117.14285714285715</v>
      </c>
      <c r="P24" s="15">
        <f t="shared" si="2"/>
        <v>51.25</v>
      </c>
      <c r="Q24" t="s">
        <v>8308</v>
      </c>
      <c r="R24" t="s">
        <v>8314</v>
      </c>
      <c r="S24" s="8">
        <f t="shared" si="3"/>
        <v>41989.703009259254</v>
      </c>
      <c r="T24" s="11">
        <f t="shared" si="4"/>
        <v>42005.124305555553</v>
      </c>
      <c r="U24" t="str">
        <f t="shared" si="5"/>
        <v>FALSE</v>
      </c>
      <c r="V24" s="18">
        <f t="shared" si="6"/>
        <v>2</v>
      </c>
      <c r="W24">
        <f t="shared" si="7"/>
        <v>1</v>
      </c>
      <c r="X24">
        <v>1</v>
      </c>
      <c r="Y24">
        <f t="shared" si="11"/>
        <v>350</v>
      </c>
      <c r="Z24">
        <f t="shared" si="12"/>
        <v>410</v>
      </c>
    </row>
    <row r="25" spans="1:26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 t="b">
        <v>0</v>
      </c>
      <c r="L25">
        <v>23</v>
      </c>
      <c r="M25" t="b">
        <v>1</v>
      </c>
      <c r="N25" t="s">
        <v>8265</v>
      </c>
      <c r="O25" s="15">
        <f t="shared" si="1"/>
        <v>118.5</v>
      </c>
      <c r="P25" s="15">
        <f t="shared" si="2"/>
        <v>103.04347826086956</v>
      </c>
      <c r="Q25" t="s">
        <v>8308</v>
      </c>
      <c r="R25" t="s">
        <v>8314</v>
      </c>
      <c r="S25" s="8">
        <f t="shared" si="3"/>
        <v>42097.570613425924</v>
      </c>
      <c r="T25" s="11">
        <f t="shared" si="4"/>
        <v>42124.430555555555</v>
      </c>
      <c r="U25" t="str">
        <f t="shared" si="5"/>
        <v>FALSE</v>
      </c>
      <c r="V25" s="18">
        <f t="shared" si="6"/>
        <v>2</v>
      </c>
      <c r="W25">
        <f t="shared" si="7"/>
        <v>1</v>
      </c>
      <c r="X25">
        <v>1</v>
      </c>
      <c r="Y25">
        <f t="shared" si="11"/>
        <v>2000</v>
      </c>
      <c r="Z25">
        <f t="shared" si="12"/>
        <v>2370</v>
      </c>
    </row>
    <row r="26" spans="1:26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 t="b">
        <v>0</v>
      </c>
      <c r="L26">
        <v>574</v>
      </c>
      <c r="M26" t="b">
        <v>1</v>
      </c>
      <c r="N26" t="s">
        <v>8265</v>
      </c>
      <c r="O26" s="15">
        <f t="shared" si="1"/>
        <v>108.80768571428572</v>
      </c>
      <c r="P26" s="15">
        <f t="shared" si="2"/>
        <v>66.346149825783982</v>
      </c>
      <c r="Q26" t="s">
        <v>8308</v>
      </c>
      <c r="R26" t="s">
        <v>8314</v>
      </c>
      <c r="S26" s="8">
        <f t="shared" si="3"/>
        <v>42229.611840277772</v>
      </c>
      <c r="T26" s="11">
        <f t="shared" si="4"/>
        <v>42262.610416666663</v>
      </c>
      <c r="U26" t="str">
        <f t="shared" si="5"/>
        <v>FALSE</v>
      </c>
      <c r="V26" s="18">
        <f t="shared" si="6"/>
        <v>2</v>
      </c>
      <c r="W26">
        <f t="shared" si="7"/>
        <v>1</v>
      </c>
      <c r="X26">
        <v>1</v>
      </c>
      <c r="Y26">
        <f t="shared" si="11"/>
        <v>35000</v>
      </c>
      <c r="Z26">
        <f t="shared" si="12"/>
        <v>38082.69</v>
      </c>
    </row>
    <row r="27" spans="1:26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 t="b">
        <v>0</v>
      </c>
      <c r="L27">
        <v>14</v>
      </c>
      <c r="M27" t="b">
        <v>1</v>
      </c>
      <c r="N27" t="s">
        <v>8265</v>
      </c>
      <c r="O27" s="15">
        <f t="shared" si="1"/>
        <v>133.33333333333331</v>
      </c>
      <c r="P27" s="15">
        <f t="shared" si="2"/>
        <v>57.142857142857146</v>
      </c>
      <c r="Q27" t="s">
        <v>8308</v>
      </c>
      <c r="R27" t="s">
        <v>8314</v>
      </c>
      <c r="S27" s="8">
        <f t="shared" si="3"/>
        <v>42317.816678240742</v>
      </c>
      <c r="T27" s="11">
        <f t="shared" si="4"/>
        <v>42377.816678240742</v>
      </c>
      <c r="U27" t="str">
        <f t="shared" si="5"/>
        <v>FALSE</v>
      </c>
      <c r="V27" s="18">
        <f t="shared" si="6"/>
        <v>2</v>
      </c>
      <c r="W27">
        <f t="shared" si="7"/>
        <v>1</v>
      </c>
      <c r="X27">
        <v>1</v>
      </c>
      <c r="Y27">
        <f t="shared" si="11"/>
        <v>600</v>
      </c>
      <c r="Z27">
        <f t="shared" si="12"/>
        <v>800</v>
      </c>
    </row>
    <row r="28" spans="1:26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 t="b">
        <v>0</v>
      </c>
      <c r="L28">
        <v>19</v>
      </c>
      <c r="M28" t="b">
        <v>1</v>
      </c>
      <c r="N28" t="s">
        <v>8265</v>
      </c>
      <c r="O28" s="15">
        <f t="shared" si="1"/>
        <v>155.20000000000002</v>
      </c>
      <c r="P28" s="15">
        <f t="shared" si="2"/>
        <v>102.10526315789474</v>
      </c>
      <c r="Q28" t="s">
        <v>8308</v>
      </c>
      <c r="R28" t="s">
        <v>8314</v>
      </c>
      <c r="S28" s="8">
        <f t="shared" si="3"/>
        <v>41828.307222222218</v>
      </c>
      <c r="T28" s="11">
        <f t="shared" si="4"/>
        <v>41868.307222222218</v>
      </c>
      <c r="U28" t="str">
        <f t="shared" si="5"/>
        <v>FALSE</v>
      </c>
      <c r="V28" s="18">
        <f t="shared" si="6"/>
        <v>2</v>
      </c>
      <c r="W28">
        <f t="shared" si="7"/>
        <v>1</v>
      </c>
      <c r="X28">
        <v>1</v>
      </c>
      <c r="Y28">
        <f t="shared" si="11"/>
        <v>1250</v>
      </c>
      <c r="Z28">
        <f t="shared" si="12"/>
        <v>1940</v>
      </c>
    </row>
    <row r="29" spans="1:26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 t="b">
        <v>0</v>
      </c>
      <c r="L29">
        <v>150</v>
      </c>
      <c r="M29" t="b">
        <v>1</v>
      </c>
      <c r="N29" t="s">
        <v>8265</v>
      </c>
      <c r="O29" s="15">
        <f t="shared" si="1"/>
        <v>111.72500000000001</v>
      </c>
      <c r="P29" s="15">
        <f t="shared" si="2"/>
        <v>148.96666666666667</v>
      </c>
      <c r="Q29" t="s">
        <v>8308</v>
      </c>
      <c r="R29" t="s">
        <v>8314</v>
      </c>
      <c r="S29" s="8">
        <f t="shared" si="3"/>
        <v>41928.956400462957</v>
      </c>
      <c r="T29" s="11">
        <f t="shared" si="4"/>
        <v>41958.998067129629</v>
      </c>
      <c r="U29" t="str">
        <f t="shared" si="5"/>
        <v>FALSE</v>
      </c>
      <c r="V29" s="18">
        <f t="shared" si="6"/>
        <v>2</v>
      </c>
      <c r="W29">
        <f t="shared" si="7"/>
        <v>1</v>
      </c>
      <c r="X29">
        <v>0.68</v>
      </c>
      <c r="Y29">
        <f>D29*$X29</f>
        <v>13600.000000000002</v>
      </c>
      <c r="Z29">
        <f>E29*$X29</f>
        <v>15194.6</v>
      </c>
    </row>
    <row r="30" spans="1:26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 t="b">
        <v>0</v>
      </c>
      <c r="L30">
        <v>71</v>
      </c>
      <c r="M30" t="b">
        <v>1</v>
      </c>
      <c r="N30" t="s">
        <v>8265</v>
      </c>
      <c r="O30" s="15">
        <f t="shared" si="1"/>
        <v>100.35000000000001</v>
      </c>
      <c r="P30" s="15">
        <f t="shared" si="2"/>
        <v>169.6056338028169</v>
      </c>
      <c r="Q30" t="s">
        <v>8308</v>
      </c>
      <c r="R30" t="s">
        <v>8314</v>
      </c>
      <c r="S30" s="8">
        <f t="shared" si="3"/>
        <v>42324.755601851844</v>
      </c>
      <c r="T30" s="11">
        <f t="shared" si="4"/>
        <v>42354.755601851844</v>
      </c>
      <c r="U30" t="str">
        <f t="shared" si="5"/>
        <v>FALSE</v>
      </c>
      <c r="V30" s="18">
        <f t="shared" si="6"/>
        <v>2</v>
      </c>
      <c r="W30">
        <f t="shared" si="7"/>
        <v>1</v>
      </c>
      <c r="X30">
        <v>1</v>
      </c>
      <c r="Y30">
        <f>D30*$X30</f>
        <v>12000</v>
      </c>
      <c r="Z30">
        <f>E30*$X30</f>
        <v>12042</v>
      </c>
    </row>
    <row r="31" spans="1:26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 t="b">
        <v>0</v>
      </c>
      <c r="L31">
        <v>117</v>
      </c>
      <c r="M31" t="b">
        <v>1</v>
      </c>
      <c r="N31" t="s">
        <v>8265</v>
      </c>
      <c r="O31" s="15">
        <f t="shared" si="1"/>
        <v>123.33333333333334</v>
      </c>
      <c r="P31" s="15">
        <f t="shared" si="2"/>
        <v>31.623931623931625</v>
      </c>
      <c r="Q31" t="s">
        <v>8308</v>
      </c>
      <c r="R31" t="s">
        <v>8314</v>
      </c>
      <c r="S31" s="8">
        <f t="shared" si="3"/>
        <v>41812.464907407404</v>
      </c>
      <c r="T31" s="11">
        <f t="shared" si="4"/>
        <v>41842.464907407404</v>
      </c>
      <c r="U31" t="str">
        <f t="shared" si="5"/>
        <v>FALSE</v>
      </c>
      <c r="V31" s="18">
        <f t="shared" si="6"/>
        <v>2</v>
      </c>
      <c r="W31">
        <f t="shared" si="7"/>
        <v>1</v>
      </c>
      <c r="X31">
        <v>1.28</v>
      </c>
      <c r="Y31">
        <f>D31*X31</f>
        <v>3840</v>
      </c>
      <c r="Z31">
        <f>E31*$X31</f>
        <v>4736</v>
      </c>
    </row>
    <row r="32" spans="1:26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 t="b">
        <v>0</v>
      </c>
      <c r="L32">
        <v>53</v>
      </c>
      <c r="M32" t="b">
        <v>1</v>
      </c>
      <c r="N32" t="s">
        <v>8265</v>
      </c>
      <c r="O32" s="15">
        <f t="shared" si="1"/>
        <v>101.29975</v>
      </c>
      <c r="P32" s="15">
        <f t="shared" si="2"/>
        <v>76.45264150943396</v>
      </c>
      <c r="Q32" t="s">
        <v>8308</v>
      </c>
      <c r="R32" t="s">
        <v>8314</v>
      </c>
      <c r="S32" s="8">
        <f t="shared" si="3"/>
        <v>41842.084664351853</v>
      </c>
      <c r="T32" s="11">
        <f t="shared" si="4"/>
        <v>41872.084664351853</v>
      </c>
      <c r="U32" t="str">
        <f t="shared" si="5"/>
        <v>FALSE</v>
      </c>
      <c r="V32" s="18">
        <f t="shared" si="6"/>
        <v>2</v>
      </c>
      <c r="W32">
        <f t="shared" si="7"/>
        <v>1</v>
      </c>
      <c r="X32">
        <v>1</v>
      </c>
      <c r="Y32">
        <f t="shared" ref="Y32:Y40" si="13">D32*$X32</f>
        <v>4000</v>
      </c>
      <c r="Z32">
        <f t="shared" ref="Z32:Z40" si="14">E32*$X32</f>
        <v>4051.99</v>
      </c>
    </row>
    <row r="33" spans="1:26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 t="b">
        <v>0</v>
      </c>
      <c r="L33">
        <v>1</v>
      </c>
      <c r="M33" t="b">
        <v>1</v>
      </c>
      <c r="N33" t="s">
        <v>8265</v>
      </c>
      <c r="O33" s="15">
        <f t="shared" si="1"/>
        <v>100</v>
      </c>
      <c r="P33" s="15">
        <f t="shared" si="2"/>
        <v>13</v>
      </c>
      <c r="Q33" t="s">
        <v>8308</v>
      </c>
      <c r="R33" t="s">
        <v>8314</v>
      </c>
      <c r="S33" s="8">
        <f t="shared" si="3"/>
        <v>42376.583726851844</v>
      </c>
      <c r="T33" s="11">
        <f t="shared" si="4"/>
        <v>42394.583726851844</v>
      </c>
      <c r="U33" t="str">
        <f t="shared" si="5"/>
        <v>FALSE</v>
      </c>
      <c r="V33" s="18">
        <f t="shared" si="6"/>
        <v>2</v>
      </c>
      <c r="W33">
        <f t="shared" si="7"/>
        <v>1</v>
      </c>
      <c r="X33">
        <v>1</v>
      </c>
      <c r="Y33">
        <f t="shared" si="13"/>
        <v>13</v>
      </c>
      <c r="Z33">
        <f t="shared" si="14"/>
        <v>13</v>
      </c>
    </row>
    <row r="34" spans="1:26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 t="b">
        <v>0</v>
      </c>
      <c r="L34">
        <v>89</v>
      </c>
      <c r="M34" t="b">
        <v>1</v>
      </c>
      <c r="N34" t="s">
        <v>8265</v>
      </c>
      <c r="O34" s="15">
        <f t="shared" si="1"/>
        <v>100.24604569420035</v>
      </c>
      <c r="P34" s="15">
        <f t="shared" si="2"/>
        <v>320.44943820224717</v>
      </c>
      <c r="Q34" t="s">
        <v>8308</v>
      </c>
      <c r="R34" t="s">
        <v>8314</v>
      </c>
      <c r="S34" s="8">
        <f t="shared" si="3"/>
        <v>42461.419178240736</v>
      </c>
      <c r="T34" s="11">
        <f t="shared" si="4"/>
        <v>42502.957638888889</v>
      </c>
      <c r="U34" t="str">
        <f t="shared" si="5"/>
        <v>FALSE</v>
      </c>
      <c r="V34" s="18">
        <f t="shared" si="6"/>
        <v>2</v>
      </c>
      <c r="W34">
        <f t="shared" si="7"/>
        <v>1</v>
      </c>
      <c r="X34">
        <v>1</v>
      </c>
      <c r="Y34">
        <f t="shared" si="13"/>
        <v>28450</v>
      </c>
      <c r="Z34">
        <f t="shared" si="14"/>
        <v>28520</v>
      </c>
    </row>
    <row r="35" spans="1:26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 t="b">
        <v>0</v>
      </c>
      <c r="L35">
        <v>64</v>
      </c>
      <c r="M35" t="b">
        <v>1</v>
      </c>
      <c r="N35" t="s">
        <v>8265</v>
      </c>
      <c r="O35" s="15">
        <f t="shared" si="1"/>
        <v>102.0952380952381</v>
      </c>
      <c r="P35" s="15">
        <f t="shared" si="2"/>
        <v>83.75</v>
      </c>
      <c r="Q35" t="s">
        <v>8308</v>
      </c>
      <c r="R35" t="s">
        <v>8314</v>
      </c>
      <c r="S35" s="8">
        <f t="shared" si="3"/>
        <v>42286.452557870369</v>
      </c>
      <c r="T35" s="11">
        <f t="shared" si="4"/>
        <v>42316.494224537033</v>
      </c>
      <c r="U35" t="str">
        <f t="shared" si="5"/>
        <v>FALSE</v>
      </c>
      <c r="V35" s="18">
        <f t="shared" si="6"/>
        <v>2</v>
      </c>
      <c r="W35">
        <f t="shared" si="7"/>
        <v>1</v>
      </c>
      <c r="X35">
        <v>1</v>
      </c>
      <c r="Y35">
        <f t="shared" si="13"/>
        <v>5250</v>
      </c>
      <c r="Z35">
        <f t="shared" si="14"/>
        <v>5360</v>
      </c>
    </row>
    <row r="36" spans="1:26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 t="b">
        <v>0</v>
      </c>
      <c r="L36">
        <v>68</v>
      </c>
      <c r="M36" t="b">
        <v>1</v>
      </c>
      <c r="N36" t="s">
        <v>8265</v>
      </c>
      <c r="O36" s="15">
        <f t="shared" si="1"/>
        <v>130.46153846153845</v>
      </c>
      <c r="P36" s="15">
        <f t="shared" si="2"/>
        <v>49.882352941176471</v>
      </c>
      <c r="Q36" t="s">
        <v>8308</v>
      </c>
      <c r="R36" t="s">
        <v>8314</v>
      </c>
      <c r="S36" s="8">
        <f t="shared" si="3"/>
        <v>41841.113437499997</v>
      </c>
      <c r="T36" s="11">
        <f t="shared" si="4"/>
        <v>41856.113437499997</v>
      </c>
      <c r="U36" t="str">
        <f t="shared" si="5"/>
        <v>FALSE</v>
      </c>
      <c r="V36" s="18">
        <f t="shared" si="6"/>
        <v>2</v>
      </c>
      <c r="W36">
        <f t="shared" si="7"/>
        <v>1</v>
      </c>
      <c r="X36">
        <v>1</v>
      </c>
      <c r="Y36">
        <f t="shared" si="13"/>
        <v>2600</v>
      </c>
      <c r="Z36">
        <f t="shared" si="14"/>
        <v>3392</v>
      </c>
    </row>
    <row r="37" spans="1:26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 t="b">
        <v>0</v>
      </c>
      <c r="L37">
        <v>28</v>
      </c>
      <c r="M37" t="b">
        <v>1</v>
      </c>
      <c r="N37" t="s">
        <v>8265</v>
      </c>
      <c r="O37" s="15">
        <f t="shared" si="1"/>
        <v>166.5</v>
      </c>
      <c r="P37" s="15">
        <f t="shared" si="2"/>
        <v>59.464285714285715</v>
      </c>
      <c r="Q37" t="s">
        <v>8308</v>
      </c>
      <c r="R37" t="s">
        <v>8314</v>
      </c>
      <c r="S37" s="8">
        <f t="shared" si="3"/>
        <v>42098.083495370367</v>
      </c>
      <c r="T37" s="11">
        <f t="shared" si="4"/>
        <v>42121.791666666664</v>
      </c>
      <c r="U37" t="str">
        <f t="shared" si="5"/>
        <v>FALSE</v>
      </c>
      <c r="V37" s="18">
        <f t="shared" si="6"/>
        <v>2</v>
      </c>
      <c r="W37">
        <f t="shared" si="7"/>
        <v>1</v>
      </c>
      <c r="X37">
        <v>1</v>
      </c>
      <c r="Y37">
        <f t="shared" si="13"/>
        <v>1000</v>
      </c>
      <c r="Z37">
        <f t="shared" si="14"/>
        <v>1665</v>
      </c>
    </row>
    <row r="38" spans="1:26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 t="b">
        <v>0</v>
      </c>
      <c r="L38">
        <v>44</v>
      </c>
      <c r="M38" t="b">
        <v>1</v>
      </c>
      <c r="N38" t="s">
        <v>8265</v>
      </c>
      <c r="O38" s="15">
        <f t="shared" si="1"/>
        <v>142.15</v>
      </c>
      <c r="P38" s="15">
        <f t="shared" si="2"/>
        <v>193.84090909090909</v>
      </c>
      <c r="Q38" t="s">
        <v>8308</v>
      </c>
      <c r="R38" t="s">
        <v>8314</v>
      </c>
      <c r="S38" s="8">
        <f t="shared" si="3"/>
        <v>42068.098668981482</v>
      </c>
      <c r="T38" s="11">
        <f t="shared" si="4"/>
        <v>42098.05700231481</v>
      </c>
      <c r="U38" t="str">
        <f t="shared" si="5"/>
        <v>FALSE</v>
      </c>
      <c r="V38" s="18">
        <f t="shared" si="6"/>
        <v>2</v>
      </c>
      <c r="W38">
        <f t="shared" si="7"/>
        <v>1</v>
      </c>
      <c r="X38">
        <v>1</v>
      </c>
      <c r="Y38">
        <f t="shared" si="13"/>
        <v>6000</v>
      </c>
      <c r="Z38">
        <f t="shared" si="14"/>
        <v>8529</v>
      </c>
    </row>
    <row r="39" spans="1:26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 t="b">
        <v>0</v>
      </c>
      <c r="L39">
        <v>253</v>
      </c>
      <c r="M39" t="b">
        <v>1</v>
      </c>
      <c r="N39" t="s">
        <v>8265</v>
      </c>
      <c r="O39" s="15">
        <f t="shared" si="1"/>
        <v>183.44090909090909</v>
      </c>
      <c r="P39" s="15">
        <f t="shared" si="2"/>
        <v>159.51383399209487</v>
      </c>
      <c r="Q39" t="s">
        <v>8308</v>
      </c>
      <c r="R39" t="s">
        <v>8314</v>
      </c>
      <c r="S39" s="8">
        <f t="shared" si="3"/>
        <v>42032.484710648147</v>
      </c>
      <c r="T39" s="11">
        <f t="shared" si="4"/>
        <v>42062.484710648147</v>
      </c>
      <c r="U39" t="str">
        <f t="shared" si="5"/>
        <v>FALSE</v>
      </c>
      <c r="V39" s="18">
        <f t="shared" si="6"/>
        <v>2</v>
      </c>
      <c r="W39">
        <f t="shared" si="7"/>
        <v>1</v>
      </c>
      <c r="X39">
        <v>1</v>
      </c>
      <c r="Y39">
        <f t="shared" si="13"/>
        <v>22000</v>
      </c>
      <c r="Z39">
        <f t="shared" si="14"/>
        <v>40357</v>
      </c>
    </row>
    <row r="40" spans="1:26" ht="100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 t="b">
        <v>0</v>
      </c>
      <c r="L40">
        <v>66</v>
      </c>
      <c r="M40" t="b">
        <v>1</v>
      </c>
      <c r="N40" t="s">
        <v>8265</v>
      </c>
      <c r="O40" s="15">
        <f t="shared" si="1"/>
        <v>110.04</v>
      </c>
      <c r="P40" s="15">
        <f t="shared" si="2"/>
        <v>41.68181818181818</v>
      </c>
      <c r="Q40" t="s">
        <v>8308</v>
      </c>
      <c r="R40" t="s">
        <v>8314</v>
      </c>
      <c r="S40" s="8">
        <f t="shared" si="3"/>
        <v>41374.848888888882</v>
      </c>
      <c r="T40" s="11">
        <f t="shared" si="4"/>
        <v>41404.84888888889</v>
      </c>
      <c r="U40" t="str">
        <f t="shared" si="5"/>
        <v>FALSE</v>
      </c>
      <c r="V40" s="18">
        <f t="shared" si="6"/>
        <v>2</v>
      </c>
      <c r="W40">
        <f t="shared" si="7"/>
        <v>1</v>
      </c>
      <c r="X40">
        <v>1</v>
      </c>
      <c r="Y40">
        <f t="shared" si="13"/>
        <v>2500</v>
      </c>
      <c r="Z40">
        <f t="shared" si="14"/>
        <v>2751</v>
      </c>
    </row>
    <row r="41" spans="1:26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 t="b">
        <v>0</v>
      </c>
      <c r="L41">
        <v>217</v>
      </c>
      <c r="M41" t="b">
        <v>1</v>
      </c>
      <c r="N41" t="s">
        <v>8265</v>
      </c>
      <c r="O41" s="15">
        <f t="shared" si="1"/>
        <v>130.98000000000002</v>
      </c>
      <c r="P41" s="15">
        <f t="shared" si="2"/>
        <v>150.89861751152074</v>
      </c>
      <c r="Q41" t="s">
        <v>8308</v>
      </c>
      <c r="R41" t="s">
        <v>8314</v>
      </c>
      <c r="S41" s="8">
        <f t="shared" si="3"/>
        <v>41753.838749999995</v>
      </c>
      <c r="T41" s="11">
        <f t="shared" si="4"/>
        <v>41784.749305555553</v>
      </c>
      <c r="U41" t="str">
        <f t="shared" si="5"/>
        <v>FALSE</v>
      </c>
      <c r="V41" s="18">
        <f t="shared" si="6"/>
        <v>2</v>
      </c>
      <c r="W41">
        <f t="shared" si="7"/>
        <v>1</v>
      </c>
      <c r="X41">
        <v>1.28</v>
      </c>
      <c r="Y41">
        <f>D41*X41</f>
        <v>32000</v>
      </c>
      <c r="Z41">
        <f>E41*$X41</f>
        <v>41913.599999999999</v>
      </c>
    </row>
    <row r="42" spans="1:26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 t="b">
        <v>0</v>
      </c>
      <c r="L42">
        <v>16</v>
      </c>
      <c r="M42" t="b">
        <v>1</v>
      </c>
      <c r="N42" t="s">
        <v>8265</v>
      </c>
      <c r="O42" s="15">
        <f t="shared" si="1"/>
        <v>101.35000000000001</v>
      </c>
      <c r="P42" s="15">
        <f t="shared" si="2"/>
        <v>126.6875</v>
      </c>
      <c r="Q42" t="s">
        <v>8308</v>
      </c>
      <c r="R42" t="s">
        <v>8314</v>
      </c>
      <c r="S42" s="8">
        <f t="shared" si="3"/>
        <v>41789.005648148144</v>
      </c>
      <c r="T42" s="11">
        <f t="shared" si="4"/>
        <v>41808.958333333328</v>
      </c>
      <c r="U42" t="str">
        <f t="shared" si="5"/>
        <v>FALSE</v>
      </c>
      <c r="V42" s="18">
        <f t="shared" si="6"/>
        <v>2</v>
      </c>
      <c r="W42">
        <f t="shared" si="7"/>
        <v>1</v>
      </c>
      <c r="X42">
        <v>1</v>
      </c>
      <c r="Y42">
        <f t="shared" ref="Y42:Y47" si="15">D42*$X42</f>
        <v>2000</v>
      </c>
      <c r="Z42">
        <f t="shared" ref="Z42:Z47" si="16">E42*$X42</f>
        <v>2027</v>
      </c>
    </row>
    <row r="43" spans="1:26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 t="b">
        <v>0</v>
      </c>
      <c r="L43">
        <v>19</v>
      </c>
      <c r="M43" t="b">
        <v>1</v>
      </c>
      <c r="N43" t="s">
        <v>8265</v>
      </c>
      <c r="O43" s="15">
        <f t="shared" si="1"/>
        <v>100</v>
      </c>
      <c r="P43" s="15">
        <f t="shared" si="2"/>
        <v>105.26315789473684</v>
      </c>
      <c r="Q43" t="s">
        <v>8308</v>
      </c>
      <c r="R43" t="s">
        <v>8314</v>
      </c>
      <c r="S43" s="8">
        <f t="shared" si="3"/>
        <v>41887.360578703701</v>
      </c>
      <c r="T43" s="11">
        <f t="shared" si="4"/>
        <v>41917.360578703701</v>
      </c>
      <c r="U43" t="str">
        <f t="shared" si="5"/>
        <v>FALSE</v>
      </c>
      <c r="V43" s="18">
        <f t="shared" si="6"/>
        <v>2</v>
      </c>
      <c r="W43">
        <f t="shared" si="7"/>
        <v>1</v>
      </c>
      <c r="X43">
        <v>1</v>
      </c>
      <c r="Y43">
        <f t="shared" si="15"/>
        <v>2000</v>
      </c>
      <c r="Z43">
        <f t="shared" si="16"/>
        <v>2000</v>
      </c>
    </row>
    <row r="44" spans="1:26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 t="b">
        <v>0</v>
      </c>
      <c r="L44">
        <v>169</v>
      </c>
      <c r="M44" t="b">
        <v>1</v>
      </c>
      <c r="N44" t="s">
        <v>8265</v>
      </c>
      <c r="O44" s="15">
        <f t="shared" si="1"/>
        <v>141.85714285714286</v>
      </c>
      <c r="P44" s="15">
        <f t="shared" si="2"/>
        <v>117.51479289940828</v>
      </c>
      <c r="Q44" t="s">
        <v>8308</v>
      </c>
      <c r="R44" t="s">
        <v>8314</v>
      </c>
      <c r="S44" s="8">
        <f t="shared" si="3"/>
        <v>41971.430856481478</v>
      </c>
      <c r="T44" s="11">
        <f t="shared" si="4"/>
        <v>42001.430856481478</v>
      </c>
      <c r="U44" t="str">
        <f t="shared" si="5"/>
        <v>FALSE</v>
      </c>
      <c r="V44" s="18">
        <f t="shared" si="6"/>
        <v>2</v>
      </c>
      <c r="W44">
        <f t="shared" si="7"/>
        <v>1</v>
      </c>
      <c r="X44">
        <v>1</v>
      </c>
      <c r="Y44">
        <f t="shared" si="15"/>
        <v>14000</v>
      </c>
      <c r="Z44">
        <f t="shared" si="16"/>
        <v>19860</v>
      </c>
    </row>
    <row r="45" spans="1:26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 t="b">
        <v>0</v>
      </c>
      <c r="L45">
        <v>263</v>
      </c>
      <c r="M45" t="b">
        <v>1</v>
      </c>
      <c r="N45" t="s">
        <v>8265</v>
      </c>
      <c r="O45" s="15">
        <f t="shared" si="1"/>
        <v>308.65999999999997</v>
      </c>
      <c r="P45" s="15">
        <f t="shared" si="2"/>
        <v>117.36121673003802</v>
      </c>
      <c r="Q45" t="s">
        <v>8308</v>
      </c>
      <c r="R45" t="s">
        <v>8314</v>
      </c>
      <c r="S45" s="8">
        <f t="shared" si="3"/>
        <v>41802.582013888888</v>
      </c>
      <c r="T45" s="11">
        <f t="shared" si="4"/>
        <v>41832.791666666664</v>
      </c>
      <c r="U45" t="str">
        <f t="shared" si="5"/>
        <v>FALSE</v>
      </c>
      <c r="V45" s="18">
        <f t="shared" si="6"/>
        <v>2</v>
      </c>
      <c r="W45">
        <f t="shared" si="7"/>
        <v>1</v>
      </c>
      <c r="X45">
        <v>1</v>
      </c>
      <c r="Y45">
        <f t="shared" si="15"/>
        <v>10000</v>
      </c>
      <c r="Z45">
        <f t="shared" si="16"/>
        <v>30866</v>
      </c>
    </row>
    <row r="46" spans="1:26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 t="b">
        <v>0</v>
      </c>
      <c r="L46">
        <v>15</v>
      </c>
      <c r="M46" t="b">
        <v>1</v>
      </c>
      <c r="N46" t="s">
        <v>8265</v>
      </c>
      <c r="O46" s="15">
        <f t="shared" si="1"/>
        <v>100</v>
      </c>
      <c r="P46" s="15">
        <f t="shared" si="2"/>
        <v>133.33333333333334</v>
      </c>
      <c r="Q46" t="s">
        <v>8308</v>
      </c>
      <c r="R46" t="s">
        <v>8314</v>
      </c>
      <c r="S46" s="8">
        <f t="shared" si="3"/>
        <v>41873.890474537038</v>
      </c>
      <c r="T46" s="11">
        <f t="shared" si="4"/>
        <v>41918.890474537031</v>
      </c>
      <c r="U46" t="str">
        <f t="shared" si="5"/>
        <v>FALSE</v>
      </c>
      <c r="V46" s="18">
        <f t="shared" si="6"/>
        <v>2</v>
      </c>
      <c r="W46">
        <f t="shared" si="7"/>
        <v>1</v>
      </c>
      <c r="X46">
        <v>1</v>
      </c>
      <c r="Y46">
        <f t="shared" si="15"/>
        <v>2000</v>
      </c>
      <c r="Z46">
        <f t="shared" si="16"/>
        <v>2000</v>
      </c>
    </row>
    <row r="47" spans="1:26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 t="b">
        <v>0</v>
      </c>
      <c r="L47">
        <v>61</v>
      </c>
      <c r="M47" t="b">
        <v>1</v>
      </c>
      <c r="N47" t="s">
        <v>8265</v>
      </c>
      <c r="O47" s="15">
        <f t="shared" si="1"/>
        <v>120</v>
      </c>
      <c r="P47" s="15">
        <f t="shared" si="2"/>
        <v>98.360655737704917</v>
      </c>
      <c r="Q47" t="s">
        <v>8308</v>
      </c>
      <c r="R47" t="s">
        <v>8314</v>
      </c>
      <c r="S47" s="8">
        <f t="shared" si="3"/>
        <v>42457.415590277778</v>
      </c>
      <c r="T47" s="11">
        <f t="shared" si="4"/>
        <v>42487.415590277778</v>
      </c>
      <c r="U47" t="str">
        <f t="shared" si="5"/>
        <v>FALSE</v>
      </c>
      <c r="V47" s="18">
        <f t="shared" si="6"/>
        <v>2</v>
      </c>
      <c r="W47">
        <f t="shared" si="7"/>
        <v>1</v>
      </c>
      <c r="X47">
        <v>1</v>
      </c>
      <c r="Y47">
        <f t="shared" si="15"/>
        <v>5000</v>
      </c>
      <c r="Z47">
        <f t="shared" si="16"/>
        <v>6000</v>
      </c>
    </row>
    <row r="48" spans="1:26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 t="b">
        <v>0</v>
      </c>
      <c r="L48">
        <v>45</v>
      </c>
      <c r="M48" t="b">
        <v>1</v>
      </c>
      <c r="N48" t="s">
        <v>8265</v>
      </c>
      <c r="O48" s="15">
        <f t="shared" si="1"/>
        <v>104.16666666666667</v>
      </c>
      <c r="P48" s="15">
        <f t="shared" si="2"/>
        <v>194.44444444444446</v>
      </c>
      <c r="Q48" t="s">
        <v>8308</v>
      </c>
      <c r="R48" t="s">
        <v>8314</v>
      </c>
      <c r="S48" s="8">
        <f t="shared" si="3"/>
        <v>42323.756643518522</v>
      </c>
      <c r="T48" s="11">
        <f t="shared" si="4"/>
        <v>42353.756643518514</v>
      </c>
      <c r="U48" t="str">
        <f t="shared" si="5"/>
        <v>FALSE</v>
      </c>
      <c r="V48" s="18">
        <f t="shared" si="6"/>
        <v>2</v>
      </c>
      <c r="W48">
        <f t="shared" si="7"/>
        <v>1</v>
      </c>
      <c r="X48">
        <v>0.72</v>
      </c>
      <c r="Y48">
        <f>D48*X48</f>
        <v>6048</v>
      </c>
      <c r="Z48">
        <f t="shared" ref="Z48:Z79" si="17">E48*$X48</f>
        <v>6300</v>
      </c>
    </row>
    <row r="49" spans="1:26" ht="115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 t="b">
        <v>0</v>
      </c>
      <c r="L49">
        <v>70</v>
      </c>
      <c r="M49" t="b">
        <v>1</v>
      </c>
      <c r="N49" t="s">
        <v>8265</v>
      </c>
      <c r="O49" s="15">
        <f t="shared" si="1"/>
        <v>107.61100000000002</v>
      </c>
      <c r="P49" s="15">
        <f t="shared" si="2"/>
        <v>76.865000000000009</v>
      </c>
      <c r="Q49" t="s">
        <v>8308</v>
      </c>
      <c r="R49" t="s">
        <v>8314</v>
      </c>
      <c r="S49" s="8">
        <f t="shared" si="3"/>
        <v>41932.611192129625</v>
      </c>
      <c r="T49" s="11">
        <f t="shared" si="4"/>
        <v>41992.652858796289</v>
      </c>
      <c r="U49" t="str">
        <f t="shared" si="5"/>
        <v>FALSE</v>
      </c>
      <c r="V49" s="18">
        <f t="shared" si="6"/>
        <v>2</v>
      </c>
      <c r="W49">
        <f t="shared" si="7"/>
        <v>1</v>
      </c>
      <c r="X49">
        <v>1</v>
      </c>
      <c r="Y49">
        <f>D49*$X49</f>
        <v>5000</v>
      </c>
      <c r="Z49">
        <f t="shared" si="17"/>
        <v>5380.55</v>
      </c>
    </row>
    <row r="50" spans="1:26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 t="b">
        <v>0</v>
      </c>
      <c r="L50">
        <v>38</v>
      </c>
      <c r="M50" t="b">
        <v>1</v>
      </c>
      <c r="N50" t="s">
        <v>8265</v>
      </c>
      <c r="O50" s="15">
        <f t="shared" si="1"/>
        <v>107.94999999999999</v>
      </c>
      <c r="P50" s="15">
        <f t="shared" si="2"/>
        <v>56.815789473684212</v>
      </c>
      <c r="Q50" t="s">
        <v>8308</v>
      </c>
      <c r="R50" t="s">
        <v>8314</v>
      </c>
      <c r="S50" s="8">
        <f t="shared" si="3"/>
        <v>42033.308564814812</v>
      </c>
      <c r="T50" s="11">
        <f t="shared" si="4"/>
        <v>42064.291666666664</v>
      </c>
      <c r="U50" t="str">
        <f t="shared" si="5"/>
        <v>FALSE</v>
      </c>
      <c r="V50" s="18">
        <f t="shared" si="6"/>
        <v>2</v>
      </c>
      <c r="W50">
        <f t="shared" si="7"/>
        <v>1</v>
      </c>
      <c r="X50">
        <v>1.28</v>
      </c>
      <c r="Y50">
        <f>D50*X50</f>
        <v>2560</v>
      </c>
      <c r="Z50">
        <f t="shared" si="17"/>
        <v>2763.52</v>
      </c>
    </row>
    <row r="51" spans="1:26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 t="b">
        <v>0</v>
      </c>
      <c r="L51">
        <v>87</v>
      </c>
      <c r="M51" t="b">
        <v>1</v>
      </c>
      <c r="N51" t="s">
        <v>8265</v>
      </c>
      <c r="O51" s="15">
        <f t="shared" si="1"/>
        <v>100</v>
      </c>
      <c r="P51" s="15">
        <f t="shared" si="2"/>
        <v>137.93103448275863</v>
      </c>
      <c r="Q51" t="s">
        <v>8308</v>
      </c>
      <c r="R51" t="s">
        <v>8314</v>
      </c>
      <c r="S51" s="8">
        <f t="shared" si="3"/>
        <v>42270.968113425923</v>
      </c>
      <c r="T51" s="11">
        <f t="shared" si="4"/>
        <v>42300.968113425923</v>
      </c>
      <c r="U51" t="str">
        <f t="shared" si="5"/>
        <v>FALSE</v>
      </c>
      <c r="V51" s="18">
        <f t="shared" si="6"/>
        <v>2</v>
      </c>
      <c r="W51">
        <f t="shared" si="7"/>
        <v>1</v>
      </c>
      <c r="X51">
        <v>1</v>
      </c>
      <c r="Y51">
        <f>D51*$X51</f>
        <v>12000</v>
      </c>
      <c r="Z51">
        <f t="shared" si="17"/>
        <v>12000</v>
      </c>
    </row>
    <row r="52" spans="1:26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 t="b">
        <v>0</v>
      </c>
      <c r="L52">
        <v>22</v>
      </c>
      <c r="M52" t="b">
        <v>1</v>
      </c>
      <c r="N52" t="s">
        <v>8265</v>
      </c>
      <c r="O52" s="15">
        <f t="shared" si="1"/>
        <v>100</v>
      </c>
      <c r="P52" s="15">
        <f t="shared" si="2"/>
        <v>27.272727272727273</v>
      </c>
      <c r="Q52" t="s">
        <v>8308</v>
      </c>
      <c r="R52" t="s">
        <v>8314</v>
      </c>
      <c r="S52" s="8">
        <f t="shared" si="3"/>
        <v>41995.544652777775</v>
      </c>
      <c r="T52" s="11">
        <f t="shared" si="4"/>
        <v>42034.499999999993</v>
      </c>
      <c r="U52" t="str">
        <f t="shared" si="5"/>
        <v>FALSE</v>
      </c>
      <c r="V52" s="18">
        <f t="shared" si="6"/>
        <v>2</v>
      </c>
      <c r="W52">
        <f t="shared" si="7"/>
        <v>1</v>
      </c>
      <c r="X52">
        <v>1.28</v>
      </c>
      <c r="Y52">
        <f>D52*X52</f>
        <v>768</v>
      </c>
      <c r="Z52">
        <f t="shared" si="17"/>
        <v>768</v>
      </c>
    </row>
    <row r="53" spans="1:26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 t="b">
        <v>0</v>
      </c>
      <c r="L53">
        <v>119</v>
      </c>
      <c r="M53" t="b">
        <v>1</v>
      </c>
      <c r="N53" t="s">
        <v>8265</v>
      </c>
      <c r="O53" s="15">
        <f t="shared" si="1"/>
        <v>128.0181818181818</v>
      </c>
      <c r="P53" s="15">
        <f t="shared" si="2"/>
        <v>118.33613445378151</v>
      </c>
      <c r="Q53" t="s">
        <v>8308</v>
      </c>
      <c r="R53" t="s">
        <v>8314</v>
      </c>
      <c r="S53" s="8">
        <f t="shared" si="3"/>
        <v>42196.720335648148</v>
      </c>
      <c r="T53" s="11">
        <f t="shared" si="4"/>
        <v>42226.72033564814</v>
      </c>
      <c r="U53" t="str">
        <f t="shared" si="5"/>
        <v>FALSE</v>
      </c>
      <c r="V53" s="18">
        <f t="shared" si="6"/>
        <v>2</v>
      </c>
      <c r="W53">
        <f t="shared" si="7"/>
        <v>1</v>
      </c>
      <c r="X53">
        <v>1</v>
      </c>
      <c r="Y53">
        <f>D53*$X53</f>
        <v>11000</v>
      </c>
      <c r="Z53">
        <f t="shared" si="17"/>
        <v>14082</v>
      </c>
    </row>
    <row r="54" spans="1:26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 t="b">
        <v>0</v>
      </c>
      <c r="L54">
        <v>52</v>
      </c>
      <c r="M54" t="b">
        <v>1</v>
      </c>
      <c r="N54" t="s">
        <v>8265</v>
      </c>
      <c r="O54" s="15">
        <f t="shared" si="1"/>
        <v>116.21</v>
      </c>
      <c r="P54" s="15">
        <f t="shared" si="2"/>
        <v>223.48076923076923</v>
      </c>
      <c r="Q54" t="s">
        <v>8308</v>
      </c>
      <c r="R54" t="s">
        <v>8314</v>
      </c>
      <c r="S54" s="8">
        <f t="shared" si="3"/>
        <v>41807.493587962963</v>
      </c>
      <c r="T54" s="11">
        <f t="shared" si="4"/>
        <v>41837.493587962963</v>
      </c>
      <c r="U54" t="str">
        <f t="shared" si="5"/>
        <v>FALSE</v>
      </c>
      <c r="V54" s="18">
        <f t="shared" si="6"/>
        <v>2</v>
      </c>
      <c r="W54">
        <f t="shared" si="7"/>
        <v>1</v>
      </c>
      <c r="X54">
        <v>1</v>
      </c>
      <c r="Y54">
        <f>D54*$X54</f>
        <v>10000</v>
      </c>
      <c r="Z54">
        <f t="shared" si="17"/>
        <v>11621</v>
      </c>
    </row>
    <row r="55" spans="1:26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 t="b">
        <v>0</v>
      </c>
      <c r="L55">
        <v>117</v>
      </c>
      <c r="M55" t="b">
        <v>1</v>
      </c>
      <c r="N55" t="s">
        <v>8265</v>
      </c>
      <c r="O55" s="15">
        <f t="shared" si="1"/>
        <v>109.63333333333334</v>
      </c>
      <c r="P55" s="15">
        <f t="shared" si="2"/>
        <v>28.111111111111111</v>
      </c>
      <c r="Q55" t="s">
        <v>8308</v>
      </c>
      <c r="R55" t="s">
        <v>8314</v>
      </c>
      <c r="S55" s="8">
        <f t="shared" si="3"/>
        <v>41719.340798611105</v>
      </c>
      <c r="T55" s="11">
        <f t="shared" si="4"/>
        <v>41733.708333333328</v>
      </c>
      <c r="U55" t="str">
        <f t="shared" si="5"/>
        <v>FALSE</v>
      </c>
      <c r="V55" s="18">
        <f t="shared" si="6"/>
        <v>2</v>
      </c>
      <c r="W55">
        <f t="shared" si="7"/>
        <v>1</v>
      </c>
      <c r="X55">
        <v>1</v>
      </c>
      <c r="Y55">
        <f>D55*$X55</f>
        <v>3000</v>
      </c>
      <c r="Z55">
        <f t="shared" si="17"/>
        <v>3289</v>
      </c>
    </row>
    <row r="56" spans="1:26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 t="b">
        <v>0</v>
      </c>
      <c r="L56">
        <v>52</v>
      </c>
      <c r="M56" t="b">
        <v>1</v>
      </c>
      <c r="N56" t="s">
        <v>8265</v>
      </c>
      <c r="O56" s="15">
        <f t="shared" si="1"/>
        <v>101</v>
      </c>
      <c r="P56" s="15">
        <f t="shared" si="2"/>
        <v>194.23076923076923</v>
      </c>
      <c r="Q56" t="s">
        <v>8308</v>
      </c>
      <c r="R56" t="s">
        <v>8314</v>
      </c>
      <c r="S56" s="8">
        <f t="shared" si="3"/>
        <v>42333.504872685182</v>
      </c>
      <c r="T56" s="11">
        <f t="shared" si="4"/>
        <v>42363.504872685182</v>
      </c>
      <c r="U56" t="str">
        <f t="shared" si="5"/>
        <v>FALSE</v>
      </c>
      <c r="V56" s="18">
        <f t="shared" si="6"/>
        <v>2</v>
      </c>
      <c r="W56">
        <f t="shared" si="7"/>
        <v>1</v>
      </c>
      <c r="X56">
        <v>1</v>
      </c>
      <c r="Y56">
        <f>D56*$X56</f>
        <v>10000</v>
      </c>
      <c r="Z56">
        <f t="shared" si="17"/>
        <v>10100</v>
      </c>
    </row>
    <row r="57" spans="1:26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 t="b">
        <v>0</v>
      </c>
      <c r="L57">
        <v>86</v>
      </c>
      <c r="M57" t="b">
        <v>1</v>
      </c>
      <c r="N57" t="s">
        <v>8265</v>
      </c>
      <c r="O57" s="15">
        <f t="shared" si="1"/>
        <v>128.95348837209301</v>
      </c>
      <c r="P57" s="15">
        <f t="shared" si="2"/>
        <v>128.95348837209303</v>
      </c>
      <c r="Q57" t="s">
        <v>8308</v>
      </c>
      <c r="R57" t="s">
        <v>8314</v>
      </c>
      <c r="S57" s="8">
        <f t="shared" si="3"/>
        <v>42496.760601851849</v>
      </c>
      <c r="T57" s="11">
        <f t="shared" si="4"/>
        <v>42517.760601851849</v>
      </c>
      <c r="U57" t="str">
        <f t="shared" si="5"/>
        <v>FALSE</v>
      </c>
      <c r="V57" s="18">
        <f t="shared" si="6"/>
        <v>2</v>
      </c>
      <c r="W57">
        <f t="shared" si="7"/>
        <v>1</v>
      </c>
      <c r="X57">
        <v>1</v>
      </c>
      <c r="Y57">
        <f>D57*$X57</f>
        <v>8600</v>
      </c>
      <c r="Z57">
        <f t="shared" si="17"/>
        <v>11090</v>
      </c>
    </row>
    <row r="58" spans="1:26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 t="b">
        <v>0</v>
      </c>
      <c r="L58">
        <v>174</v>
      </c>
      <c r="M58" t="b">
        <v>1</v>
      </c>
      <c r="N58" t="s">
        <v>8265</v>
      </c>
      <c r="O58" s="15">
        <f t="shared" si="1"/>
        <v>107.26249999999999</v>
      </c>
      <c r="P58" s="15">
        <f t="shared" si="2"/>
        <v>49.316091954022987</v>
      </c>
      <c r="Q58" t="s">
        <v>8308</v>
      </c>
      <c r="R58" t="s">
        <v>8314</v>
      </c>
      <c r="S58" s="8">
        <f t="shared" si="3"/>
        <v>42149.340555555551</v>
      </c>
      <c r="T58" s="11">
        <f t="shared" si="4"/>
        <v>42163.458333333336</v>
      </c>
      <c r="U58" t="str">
        <f t="shared" si="5"/>
        <v>FALSE</v>
      </c>
      <c r="V58" s="18">
        <f t="shared" si="6"/>
        <v>2</v>
      </c>
      <c r="W58">
        <f t="shared" si="7"/>
        <v>1</v>
      </c>
      <c r="X58">
        <v>1.28</v>
      </c>
      <c r="Y58">
        <f>D58*X58</f>
        <v>10240</v>
      </c>
      <c r="Z58">
        <f t="shared" si="17"/>
        <v>10983.68</v>
      </c>
    </row>
    <row r="59" spans="1:26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 t="b">
        <v>0</v>
      </c>
      <c r="L59">
        <v>69</v>
      </c>
      <c r="M59" t="b">
        <v>1</v>
      </c>
      <c r="N59" t="s">
        <v>8265</v>
      </c>
      <c r="O59" s="15">
        <f t="shared" si="1"/>
        <v>101.89999999999999</v>
      </c>
      <c r="P59" s="15">
        <f t="shared" si="2"/>
        <v>221.52173913043478</v>
      </c>
      <c r="Q59" t="s">
        <v>8308</v>
      </c>
      <c r="R59" t="s">
        <v>8314</v>
      </c>
      <c r="S59" s="8">
        <f t="shared" si="3"/>
        <v>42089.624560185184</v>
      </c>
      <c r="T59" s="11">
        <f t="shared" si="4"/>
        <v>42119.624560185184</v>
      </c>
      <c r="U59" t="str">
        <f t="shared" si="5"/>
        <v>FALSE</v>
      </c>
      <c r="V59" s="18">
        <f t="shared" si="6"/>
        <v>2</v>
      </c>
      <c r="W59">
        <f t="shared" si="7"/>
        <v>1</v>
      </c>
      <c r="X59">
        <v>1</v>
      </c>
      <c r="Y59">
        <f>D59*$X59</f>
        <v>15000</v>
      </c>
      <c r="Z59">
        <f t="shared" si="17"/>
        <v>15285</v>
      </c>
    </row>
    <row r="60" spans="1:26" ht="86.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 t="b">
        <v>0</v>
      </c>
      <c r="L60">
        <v>75</v>
      </c>
      <c r="M60" t="b">
        <v>1</v>
      </c>
      <c r="N60" t="s">
        <v>8265</v>
      </c>
      <c r="O60" s="15">
        <f t="shared" si="1"/>
        <v>102.91</v>
      </c>
      <c r="P60" s="15">
        <f t="shared" si="2"/>
        <v>137.21333333333334</v>
      </c>
      <c r="Q60" t="s">
        <v>8308</v>
      </c>
      <c r="R60" t="s">
        <v>8314</v>
      </c>
      <c r="S60" s="8">
        <f t="shared" si="3"/>
        <v>41932.536712962959</v>
      </c>
      <c r="T60" s="11">
        <f t="shared" si="4"/>
        <v>41962.578379629624</v>
      </c>
      <c r="U60" t="str">
        <f t="shared" si="5"/>
        <v>FALSE</v>
      </c>
      <c r="V60" s="18">
        <f t="shared" si="6"/>
        <v>2</v>
      </c>
      <c r="W60">
        <f t="shared" si="7"/>
        <v>1</v>
      </c>
      <c r="X60">
        <v>1</v>
      </c>
      <c r="Y60">
        <f>D60*$X60</f>
        <v>10000</v>
      </c>
      <c r="Z60">
        <f t="shared" si="17"/>
        <v>10291</v>
      </c>
    </row>
    <row r="61" spans="1:26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 t="b">
        <v>0</v>
      </c>
      <c r="L61">
        <v>33</v>
      </c>
      <c r="M61" t="b">
        <v>1</v>
      </c>
      <c r="N61" t="s">
        <v>8265</v>
      </c>
      <c r="O61" s="15">
        <f t="shared" si="1"/>
        <v>100.12570000000001</v>
      </c>
      <c r="P61" s="15">
        <f t="shared" si="2"/>
        <v>606.82242424242418</v>
      </c>
      <c r="Q61" t="s">
        <v>8308</v>
      </c>
      <c r="R61" t="s">
        <v>8314</v>
      </c>
      <c r="S61" s="8">
        <f t="shared" si="3"/>
        <v>42230.027500000004</v>
      </c>
      <c r="T61" s="11">
        <f t="shared" si="4"/>
        <v>42261.666666666664</v>
      </c>
      <c r="U61" t="str">
        <f t="shared" si="5"/>
        <v>FALSE</v>
      </c>
      <c r="V61" s="18">
        <f t="shared" si="6"/>
        <v>2</v>
      </c>
      <c r="W61">
        <f t="shared" si="7"/>
        <v>1</v>
      </c>
      <c r="X61">
        <v>1</v>
      </c>
      <c r="Y61">
        <f>D61*$X61</f>
        <v>20000</v>
      </c>
      <c r="Z61">
        <f t="shared" si="17"/>
        <v>20025.14</v>
      </c>
    </row>
    <row r="62" spans="1:26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 t="b">
        <v>0</v>
      </c>
      <c r="L62">
        <v>108</v>
      </c>
      <c r="M62" t="b">
        <v>1</v>
      </c>
      <c r="N62" t="s">
        <v>8266</v>
      </c>
      <c r="O62" s="15">
        <f t="shared" si="1"/>
        <v>103.29622222222221</v>
      </c>
      <c r="P62" s="15">
        <f t="shared" si="2"/>
        <v>43.040092592592593</v>
      </c>
      <c r="Q62" t="s">
        <v>8308</v>
      </c>
      <c r="R62" t="s">
        <v>8313</v>
      </c>
      <c r="S62" s="8">
        <f t="shared" si="3"/>
        <v>41701.693483796291</v>
      </c>
      <c r="T62" s="11">
        <f t="shared" si="4"/>
        <v>41720.791666666664</v>
      </c>
      <c r="U62" t="str">
        <f t="shared" si="5"/>
        <v>FALSE</v>
      </c>
      <c r="V62" s="18">
        <f t="shared" si="6"/>
        <v>2</v>
      </c>
      <c r="W62">
        <f t="shared" si="7"/>
        <v>1</v>
      </c>
      <c r="X62">
        <v>1.28</v>
      </c>
      <c r="Y62">
        <f>D62*X62</f>
        <v>5760</v>
      </c>
      <c r="Z62">
        <f t="shared" si="17"/>
        <v>5949.8624</v>
      </c>
    </row>
    <row r="63" spans="1:26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 t="b">
        <v>0</v>
      </c>
      <c r="L63">
        <v>23</v>
      </c>
      <c r="M63" t="b">
        <v>1</v>
      </c>
      <c r="N63" t="s">
        <v>8266</v>
      </c>
      <c r="O63" s="15">
        <f t="shared" si="1"/>
        <v>148.30000000000001</v>
      </c>
      <c r="P63" s="15">
        <f t="shared" si="2"/>
        <v>322.39130434782606</v>
      </c>
      <c r="Q63" t="s">
        <v>8308</v>
      </c>
      <c r="R63" t="s">
        <v>8313</v>
      </c>
      <c r="S63" s="8">
        <f t="shared" si="3"/>
        <v>41409.605983796297</v>
      </c>
      <c r="T63" s="11">
        <f t="shared" si="4"/>
        <v>41431.605983796289</v>
      </c>
      <c r="U63" t="str">
        <f t="shared" si="5"/>
        <v>FALSE</v>
      </c>
      <c r="V63" s="18">
        <f t="shared" si="6"/>
        <v>2</v>
      </c>
      <c r="W63">
        <f t="shared" si="7"/>
        <v>1</v>
      </c>
      <c r="X63">
        <v>1</v>
      </c>
      <c r="Y63">
        <f t="shared" ref="Y63:Y69" si="18">D63*$X63</f>
        <v>5000</v>
      </c>
      <c r="Z63">
        <f t="shared" si="17"/>
        <v>7415</v>
      </c>
    </row>
    <row r="64" spans="1:26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 t="b">
        <v>0</v>
      </c>
      <c r="L64">
        <v>48</v>
      </c>
      <c r="M64" t="b">
        <v>1</v>
      </c>
      <c r="N64" t="s">
        <v>8266</v>
      </c>
      <c r="O64" s="15">
        <f t="shared" si="1"/>
        <v>154.73333333333332</v>
      </c>
      <c r="P64" s="15">
        <f t="shared" si="2"/>
        <v>96.708333333333329</v>
      </c>
      <c r="Q64" t="s">
        <v>8308</v>
      </c>
      <c r="R64" t="s">
        <v>8313</v>
      </c>
      <c r="S64" s="8">
        <f t="shared" si="3"/>
        <v>41311.591180555552</v>
      </c>
      <c r="T64" s="11">
        <f t="shared" si="4"/>
        <v>41336.591180555552</v>
      </c>
      <c r="U64" t="str">
        <f t="shared" si="5"/>
        <v>FALSE</v>
      </c>
      <c r="V64" s="18">
        <f t="shared" si="6"/>
        <v>2</v>
      </c>
      <c r="W64">
        <f t="shared" si="7"/>
        <v>1</v>
      </c>
      <c r="X64">
        <v>1</v>
      </c>
      <c r="Y64">
        <f t="shared" si="18"/>
        <v>3000</v>
      </c>
      <c r="Z64">
        <f t="shared" si="17"/>
        <v>4642</v>
      </c>
    </row>
    <row r="65" spans="1:26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 t="b">
        <v>0</v>
      </c>
      <c r="L65">
        <v>64</v>
      </c>
      <c r="M65" t="b">
        <v>1</v>
      </c>
      <c r="N65" t="s">
        <v>8266</v>
      </c>
      <c r="O65" s="15">
        <f t="shared" si="1"/>
        <v>113.51849999999999</v>
      </c>
      <c r="P65" s="15">
        <f t="shared" si="2"/>
        <v>35.474531249999998</v>
      </c>
      <c r="Q65" t="s">
        <v>8308</v>
      </c>
      <c r="R65" t="s">
        <v>8313</v>
      </c>
      <c r="S65" s="8">
        <f t="shared" si="3"/>
        <v>41612.703854166662</v>
      </c>
      <c r="T65" s="11">
        <f t="shared" si="4"/>
        <v>41635.999305555553</v>
      </c>
      <c r="U65" t="str">
        <f t="shared" si="5"/>
        <v>FALSE</v>
      </c>
      <c r="V65" s="18">
        <f t="shared" si="6"/>
        <v>2</v>
      </c>
      <c r="W65">
        <f t="shared" si="7"/>
        <v>1</v>
      </c>
      <c r="X65">
        <v>1</v>
      </c>
      <c r="Y65">
        <f t="shared" si="18"/>
        <v>2000</v>
      </c>
      <c r="Z65">
        <f t="shared" si="17"/>
        <v>2270.37</v>
      </c>
    </row>
    <row r="66" spans="1:26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 t="b">
        <v>0</v>
      </c>
      <c r="L66">
        <v>24</v>
      </c>
      <c r="M66" t="b">
        <v>1</v>
      </c>
      <c r="N66" t="s">
        <v>8266</v>
      </c>
      <c r="O66" s="15">
        <f t="shared" si="1"/>
        <v>173.33333333333334</v>
      </c>
      <c r="P66" s="15">
        <f t="shared" si="2"/>
        <v>86.666666666666671</v>
      </c>
      <c r="Q66" t="s">
        <v>8308</v>
      </c>
      <c r="R66" t="s">
        <v>8313</v>
      </c>
      <c r="S66" s="8">
        <f t="shared" si="3"/>
        <v>41432.809965277775</v>
      </c>
      <c r="T66" s="11">
        <f t="shared" si="4"/>
        <v>41462.809965277775</v>
      </c>
      <c r="U66" t="str">
        <f t="shared" si="5"/>
        <v>FALSE</v>
      </c>
      <c r="V66" s="18">
        <f t="shared" si="6"/>
        <v>2</v>
      </c>
      <c r="W66">
        <f t="shared" si="7"/>
        <v>1</v>
      </c>
      <c r="X66">
        <v>1</v>
      </c>
      <c r="Y66">
        <f t="shared" si="18"/>
        <v>1200</v>
      </c>
      <c r="Z66">
        <f t="shared" si="17"/>
        <v>2080</v>
      </c>
    </row>
    <row r="67" spans="1:26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 t="b">
        <v>0</v>
      </c>
      <c r="L67">
        <v>57</v>
      </c>
      <c r="M67" t="b">
        <v>1</v>
      </c>
      <c r="N67" t="s">
        <v>8266</v>
      </c>
      <c r="O67" s="15">
        <f t="shared" ref="O67:O130" si="19">(E67/D67)*100</f>
        <v>107.52857142857141</v>
      </c>
      <c r="P67" s="15">
        <f t="shared" ref="P67:P130" si="20">IFERROR(E67/L67,0)</f>
        <v>132.05263157894737</v>
      </c>
      <c r="Q67" t="s">
        <v>8308</v>
      </c>
      <c r="R67" t="s">
        <v>8313</v>
      </c>
      <c r="S67" s="8">
        <f t="shared" ref="S67:S130" si="21">(((J67/60)/60)/24)+DATE(1970,1,1)+(-5/24)</f>
        <v>41835.612893518519</v>
      </c>
      <c r="T67" s="11">
        <f t="shared" ref="T67:T130" si="22">(I67/86400)+25569+(-5/24)</f>
        <v>41862.040972222218</v>
      </c>
      <c r="U67" t="str">
        <f t="shared" ref="U67:U130" si="23">TRIM(K67)</f>
        <v>FALSE</v>
      </c>
      <c r="V67" s="18">
        <f t="shared" ref="V67:V130" si="24">IF(U67="TRUE", 1, 2)</f>
        <v>2</v>
      </c>
      <c r="W67">
        <f t="shared" ref="W67:W130" si="25">IF(F67="successful", 1,  IF(F67= "failed", 2, IF(F67="canceled", 3, 4)))</f>
        <v>1</v>
      </c>
      <c r="X67">
        <f>0.76</f>
        <v>0.76</v>
      </c>
      <c r="Y67">
        <f t="shared" si="18"/>
        <v>5320</v>
      </c>
      <c r="Z67">
        <f t="shared" si="17"/>
        <v>5720.52</v>
      </c>
    </row>
    <row r="68" spans="1:26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 t="b">
        <v>0</v>
      </c>
      <c r="L68">
        <v>26</v>
      </c>
      <c r="M68" t="b">
        <v>1</v>
      </c>
      <c r="N68" t="s">
        <v>8266</v>
      </c>
      <c r="O68" s="15">
        <f t="shared" si="19"/>
        <v>118.6</v>
      </c>
      <c r="P68" s="15">
        <f t="shared" si="20"/>
        <v>91.230769230769226</v>
      </c>
      <c r="Q68" t="s">
        <v>8308</v>
      </c>
      <c r="R68" t="s">
        <v>8313</v>
      </c>
      <c r="S68" s="8">
        <f t="shared" si="21"/>
        <v>42539.641435185178</v>
      </c>
      <c r="T68" s="11">
        <f t="shared" si="22"/>
        <v>42569.641435185178</v>
      </c>
      <c r="U68" t="str">
        <f t="shared" si="23"/>
        <v>FALSE</v>
      </c>
      <c r="V68" s="18">
        <f t="shared" si="24"/>
        <v>2</v>
      </c>
      <c r="W68">
        <f t="shared" si="25"/>
        <v>1</v>
      </c>
      <c r="X68">
        <v>1</v>
      </c>
      <c r="Y68">
        <f t="shared" si="18"/>
        <v>2000</v>
      </c>
      <c r="Z68">
        <f t="shared" si="17"/>
        <v>2372</v>
      </c>
    </row>
    <row r="69" spans="1:26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 t="b">
        <v>0</v>
      </c>
      <c r="L69">
        <v>20</v>
      </c>
      <c r="M69" t="b">
        <v>1</v>
      </c>
      <c r="N69" t="s">
        <v>8266</v>
      </c>
      <c r="O69" s="15">
        <f t="shared" si="19"/>
        <v>116.25000000000001</v>
      </c>
      <c r="P69" s="15">
        <f t="shared" si="20"/>
        <v>116.25</v>
      </c>
      <c r="Q69" t="s">
        <v>8308</v>
      </c>
      <c r="R69" t="s">
        <v>8313</v>
      </c>
      <c r="S69" s="8">
        <f t="shared" si="21"/>
        <v>41075.375046296293</v>
      </c>
      <c r="T69" s="11">
        <f t="shared" si="22"/>
        <v>41105.375046296293</v>
      </c>
      <c r="U69" t="str">
        <f t="shared" si="23"/>
        <v>FALSE</v>
      </c>
      <c r="V69" s="18">
        <f t="shared" si="24"/>
        <v>2</v>
      </c>
      <c r="W69">
        <f t="shared" si="25"/>
        <v>1</v>
      </c>
      <c r="X69">
        <v>1</v>
      </c>
      <c r="Y69">
        <f t="shared" si="18"/>
        <v>2000</v>
      </c>
      <c r="Z69">
        <f t="shared" si="17"/>
        <v>2325</v>
      </c>
    </row>
    <row r="70" spans="1:26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 t="b">
        <v>0</v>
      </c>
      <c r="L70">
        <v>36</v>
      </c>
      <c r="M70" t="b">
        <v>1</v>
      </c>
      <c r="N70" t="s">
        <v>8266</v>
      </c>
      <c r="O70" s="15">
        <f t="shared" si="19"/>
        <v>127.16666666666667</v>
      </c>
      <c r="P70" s="15">
        <f t="shared" si="20"/>
        <v>21.194444444444443</v>
      </c>
      <c r="Q70" t="s">
        <v>8308</v>
      </c>
      <c r="R70" t="s">
        <v>8313</v>
      </c>
      <c r="S70" s="8">
        <f t="shared" si="21"/>
        <v>41663.36100694444</v>
      </c>
      <c r="T70" s="11">
        <f t="shared" si="22"/>
        <v>41693.36100694444</v>
      </c>
      <c r="U70" t="str">
        <f t="shared" si="23"/>
        <v>FALSE</v>
      </c>
      <c r="V70" s="18">
        <f t="shared" si="24"/>
        <v>2</v>
      </c>
      <c r="W70">
        <f t="shared" si="25"/>
        <v>1</v>
      </c>
      <c r="X70">
        <v>1.28</v>
      </c>
      <c r="Y70">
        <f>D70*X70</f>
        <v>768</v>
      </c>
      <c r="Z70">
        <f t="shared" si="17"/>
        <v>976.64</v>
      </c>
    </row>
    <row r="71" spans="1:26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 t="b">
        <v>0</v>
      </c>
      <c r="L71">
        <v>178</v>
      </c>
      <c r="M71" t="b">
        <v>1</v>
      </c>
      <c r="N71" t="s">
        <v>8266</v>
      </c>
      <c r="O71" s="15">
        <f t="shared" si="19"/>
        <v>110.9423</v>
      </c>
      <c r="P71" s="15">
        <f t="shared" si="20"/>
        <v>62.327134831460668</v>
      </c>
      <c r="Q71" t="s">
        <v>8308</v>
      </c>
      <c r="R71" t="s">
        <v>8313</v>
      </c>
      <c r="S71" s="8">
        <f t="shared" si="21"/>
        <v>40785.979456018518</v>
      </c>
      <c r="T71" s="11">
        <f t="shared" si="22"/>
        <v>40818.082638888889</v>
      </c>
      <c r="U71" t="str">
        <f t="shared" si="23"/>
        <v>FALSE</v>
      </c>
      <c r="V71" s="18">
        <f t="shared" si="24"/>
        <v>2</v>
      </c>
      <c r="W71">
        <f t="shared" si="25"/>
        <v>1</v>
      </c>
      <c r="X71">
        <v>1</v>
      </c>
      <c r="Y71">
        <f>D71*$X71</f>
        <v>10000</v>
      </c>
      <c r="Z71">
        <f t="shared" si="17"/>
        <v>11094.23</v>
      </c>
    </row>
    <row r="72" spans="1:26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 t="b">
        <v>0</v>
      </c>
      <c r="L72">
        <v>17</v>
      </c>
      <c r="M72" t="b">
        <v>1</v>
      </c>
      <c r="N72" t="s">
        <v>8266</v>
      </c>
      <c r="O72" s="15">
        <f t="shared" si="19"/>
        <v>127.2</v>
      </c>
      <c r="P72" s="15">
        <f t="shared" si="20"/>
        <v>37.411764705882355</v>
      </c>
      <c r="Q72" t="s">
        <v>8308</v>
      </c>
      <c r="R72" t="s">
        <v>8313</v>
      </c>
      <c r="S72" s="8">
        <f t="shared" si="21"/>
        <v>40730.688020833331</v>
      </c>
      <c r="T72" s="11">
        <f t="shared" si="22"/>
        <v>40790.688020833331</v>
      </c>
      <c r="U72" t="str">
        <f t="shared" si="23"/>
        <v>FALSE</v>
      </c>
      <c r="V72" s="18">
        <f t="shared" si="24"/>
        <v>2</v>
      </c>
      <c r="W72">
        <f t="shared" si="25"/>
        <v>1</v>
      </c>
      <c r="X72">
        <v>1</v>
      </c>
      <c r="Y72">
        <f>D72*$X72</f>
        <v>500</v>
      </c>
      <c r="Z72">
        <f t="shared" si="17"/>
        <v>636</v>
      </c>
    </row>
    <row r="73" spans="1:26" ht="100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 t="b">
        <v>0</v>
      </c>
      <c r="L73">
        <v>32</v>
      </c>
      <c r="M73" t="b">
        <v>1</v>
      </c>
      <c r="N73" t="s">
        <v>8266</v>
      </c>
      <c r="O73" s="15">
        <f t="shared" si="19"/>
        <v>123.94444444444443</v>
      </c>
      <c r="P73" s="15">
        <f t="shared" si="20"/>
        <v>69.71875</v>
      </c>
      <c r="Q73" t="s">
        <v>8308</v>
      </c>
      <c r="R73" t="s">
        <v>8313</v>
      </c>
      <c r="S73" s="8">
        <f t="shared" si="21"/>
        <v>40997.063159722216</v>
      </c>
      <c r="T73" s="11">
        <f t="shared" si="22"/>
        <v>41057.063159722216</v>
      </c>
      <c r="U73" t="str">
        <f t="shared" si="23"/>
        <v>FALSE</v>
      </c>
      <c r="V73" s="18">
        <f t="shared" si="24"/>
        <v>2</v>
      </c>
      <c r="W73">
        <f t="shared" si="25"/>
        <v>1</v>
      </c>
      <c r="X73">
        <v>1</v>
      </c>
      <c r="Y73">
        <f>D73*$X73</f>
        <v>1800</v>
      </c>
      <c r="Z73">
        <f t="shared" si="17"/>
        <v>2231</v>
      </c>
    </row>
    <row r="74" spans="1:26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 t="b">
        <v>0</v>
      </c>
      <c r="L74">
        <v>41</v>
      </c>
      <c r="M74" t="b">
        <v>1</v>
      </c>
      <c r="N74" t="s">
        <v>8266</v>
      </c>
      <c r="O74" s="15">
        <f t="shared" si="19"/>
        <v>108.40909090909091</v>
      </c>
      <c r="P74" s="15">
        <f t="shared" si="20"/>
        <v>58.170731707317074</v>
      </c>
      <c r="Q74" t="s">
        <v>8308</v>
      </c>
      <c r="R74" t="s">
        <v>8313</v>
      </c>
      <c r="S74" s="8">
        <f t="shared" si="21"/>
        <v>41207.801863425921</v>
      </c>
      <c r="T74" s="11">
        <f t="shared" si="22"/>
        <v>41227.791666666664</v>
      </c>
      <c r="U74" t="str">
        <f t="shared" si="23"/>
        <v>FALSE</v>
      </c>
      <c r="V74" s="18">
        <f t="shared" si="24"/>
        <v>2</v>
      </c>
      <c r="W74">
        <f t="shared" si="25"/>
        <v>1</v>
      </c>
      <c r="X74">
        <v>1</v>
      </c>
      <c r="Y74">
        <f>D74*$X74</f>
        <v>2200</v>
      </c>
      <c r="Z74">
        <f t="shared" si="17"/>
        <v>2385</v>
      </c>
    </row>
    <row r="75" spans="1:26" ht="115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 t="b">
        <v>0</v>
      </c>
      <c r="L75">
        <v>18</v>
      </c>
      <c r="M75" t="b">
        <v>1</v>
      </c>
      <c r="N75" t="s">
        <v>8266</v>
      </c>
      <c r="O75" s="15">
        <f t="shared" si="19"/>
        <v>100</v>
      </c>
      <c r="P75" s="15">
        <f t="shared" si="20"/>
        <v>50</v>
      </c>
      <c r="Q75" t="s">
        <v>8308</v>
      </c>
      <c r="R75" t="s">
        <v>8313</v>
      </c>
      <c r="S75" s="8">
        <f t="shared" si="21"/>
        <v>40587.548425925925</v>
      </c>
      <c r="T75" s="11">
        <f t="shared" si="22"/>
        <v>40665.957638888889</v>
      </c>
      <c r="U75" t="str">
        <f t="shared" si="23"/>
        <v>FALSE</v>
      </c>
      <c r="V75" s="18">
        <f t="shared" si="24"/>
        <v>2</v>
      </c>
      <c r="W75">
        <f t="shared" si="25"/>
        <v>1</v>
      </c>
      <c r="X75">
        <v>1</v>
      </c>
      <c r="Y75">
        <f>D75*$X75</f>
        <v>900</v>
      </c>
      <c r="Z75">
        <f t="shared" si="17"/>
        <v>900</v>
      </c>
    </row>
    <row r="76" spans="1:26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 t="b">
        <v>0</v>
      </c>
      <c r="L76">
        <v>29</v>
      </c>
      <c r="M76" t="b">
        <v>1</v>
      </c>
      <c r="N76" t="s">
        <v>8266</v>
      </c>
      <c r="O76" s="15">
        <f t="shared" si="19"/>
        <v>112.93199999999999</v>
      </c>
      <c r="P76" s="15">
        <f t="shared" si="20"/>
        <v>19.471034482758618</v>
      </c>
      <c r="Q76" t="s">
        <v>8308</v>
      </c>
      <c r="R76" t="s">
        <v>8313</v>
      </c>
      <c r="S76" s="8">
        <f t="shared" si="21"/>
        <v>42360.278877314813</v>
      </c>
      <c r="T76" s="11">
        <f t="shared" si="22"/>
        <v>42390.278877314813</v>
      </c>
      <c r="U76" t="str">
        <f t="shared" si="23"/>
        <v>FALSE</v>
      </c>
      <c r="V76" s="18">
        <f t="shared" si="24"/>
        <v>2</v>
      </c>
      <c r="W76">
        <f t="shared" si="25"/>
        <v>1</v>
      </c>
      <c r="X76">
        <v>1.1299999999999999</v>
      </c>
      <c r="Y76">
        <f>D76*X76</f>
        <v>565</v>
      </c>
      <c r="Z76">
        <f t="shared" si="17"/>
        <v>638.06579999999985</v>
      </c>
    </row>
    <row r="77" spans="1:26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 t="b">
        <v>0</v>
      </c>
      <c r="L77">
        <v>47</v>
      </c>
      <c r="M77" t="b">
        <v>1</v>
      </c>
      <c r="N77" t="s">
        <v>8266</v>
      </c>
      <c r="O77" s="15">
        <f t="shared" si="19"/>
        <v>115.42857142857143</v>
      </c>
      <c r="P77" s="15">
        <f t="shared" si="20"/>
        <v>85.957446808510639</v>
      </c>
      <c r="Q77" t="s">
        <v>8308</v>
      </c>
      <c r="R77" t="s">
        <v>8313</v>
      </c>
      <c r="S77" s="8">
        <f t="shared" si="21"/>
        <v>41357.000833333332</v>
      </c>
      <c r="T77" s="11">
        <f t="shared" si="22"/>
        <v>41387.000833333332</v>
      </c>
      <c r="U77" t="str">
        <f t="shared" si="23"/>
        <v>FALSE</v>
      </c>
      <c r="V77" s="18">
        <f t="shared" si="24"/>
        <v>2</v>
      </c>
      <c r="W77">
        <f t="shared" si="25"/>
        <v>1</v>
      </c>
      <c r="X77">
        <v>1</v>
      </c>
      <c r="Y77">
        <f>D77*$X77</f>
        <v>3500</v>
      </c>
      <c r="Z77">
        <f t="shared" si="17"/>
        <v>4040</v>
      </c>
    </row>
    <row r="78" spans="1:26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 t="b">
        <v>0</v>
      </c>
      <c r="L78">
        <v>15</v>
      </c>
      <c r="M78" t="b">
        <v>1</v>
      </c>
      <c r="N78" t="s">
        <v>8266</v>
      </c>
      <c r="O78" s="15">
        <f t="shared" si="19"/>
        <v>153.33333333333334</v>
      </c>
      <c r="P78" s="15">
        <f t="shared" si="20"/>
        <v>30.666666666666668</v>
      </c>
      <c r="Q78" t="s">
        <v>8308</v>
      </c>
      <c r="R78" t="s">
        <v>8313</v>
      </c>
      <c r="S78" s="8">
        <f t="shared" si="21"/>
        <v>40844.483310185184</v>
      </c>
      <c r="T78" s="11">
        <f t="shared" si="22"/>
        <v>40904.524976851848</v>
      </c>
      <c r="U78" t="str">
        <f t="shared" si="23"/>
        <v>FALSE</v>
      </c>
      <c r="V78" s="18">
        <f t="shared" si="24"/>
        <v>2</v>
      </c>
      <c r="W78">
        <f t="shared" si="25"/>
        <v>1</v>
      </c>
      <c r="X78">
        <v>1</v>
      </c>
      <c r="Y78">
        <f>D78*$X78</f>
        <v>300</v>
      </c>
      <c r="Z78">
        <f t="shared" si="17"/>
        <v>460</v>
      </c>
    </row>
    <row r="79" spans="1:26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 t="b">
        <v>0</v>
      </c>
      <c r="L79">
        <v>26</v>
      </c>
      <c r="M79" t="b">
        <v>1</v>
      </c>
      <c r="N79" t="s">
        <v>8266</v>
      </c>
      <c r="O79" s="15">
        <f t="shared" si="19"/>
        <v>392.5</v>
      </c>
      <c r="P79" s="15">
        <f t="shared" si="20"/>
        <v>60.384615384615387</v>
      </c>
      <c r="Q79" t="s">
        <v>8308</v>
      </c>
      <c r="R79" t="s">
        <v>8313</v>
      </c>
      <c r="S79" s="8">
        <f t="shared" si="21"/>
        <v>40996.936539351853</v>
      </c>
      <c r="T79" s="11">
        <f t="shared" si="22"/>
        <v>41049.915972222218</v>
      </c>
      <c r="U79" t="str">
        <f t="shared" si="23"/>
        <v>FALSE</v>
      </c>
      <c r="V79" s="18">
        <f t="shared" si="24"/>
        <v>2</v>
      </c>
      <c r="W79">
        <f t="shared" si="25"/>
        <v>1</v>
      </c>
      <c r="X79">
        <v>1</v>
      </c>
      <c r="Y79">
        <f>D79*$X79</f>
        <v>400</v>
      </c>
      <c r="Z79">
        <f t="shared" si="17"/>
        <v>1570</v>
      </c>
    </row>
    <row r="80" spans="1:26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 t="b">
        <v>0</v>
      </c>
      <c r="L80">
        <v>35</v>
      </c>
      <c r="M80" t="b">
        <v>1</v>
      </c>
      <c r="N80" t="s">
        <v>8266</v>
      </c>
      <c r="O80" s="15">
        <f t="shared" si="19"/>
        <v>2702</v>
      </c>
      <c r="P80" s="15">
        <f t="shared" si="20"/>
        <v>38.6</v>
      </c>
      <c r="Q80" t="s">
        <v>8308</v>
      </c>
      <c r="R80" t="s">
        <v>8313</v>
      </c>
      <c r="S80" s="8">
        <f t="shared" si="21"/>
        <v>42604.522233796299</v>
      </c>
      <c r="T80" s="11">
        <f t="shared" si="22"/>
        <v>42614.522233796299</v>
      </c>
      <c r="U80" t="str">
        <f t="shared" si="23"/>
        <v>FALSE</v>
      </c>
      <c r="V80" s="18">
        <f t="shared" si="24"/>
        <v>2</v>
      </c>
      <c r="W80">
        <f t="shared" si="25"/>
        <v>1</v>
      </c>
      <c r="X80">
        <v>1.1299999999999999</v>
      </c>
      <c r="Y80">
        <f>D80*X80</f>
        <v>56.499999999999993</v>
      </c>
      <c r="Z80">
        <f t="shared" ref="Z80:Z96" si="26">E80*$X80</f>
        <v>1526.6299999999999</v>
      </c>
    </row>
    <row r="81" spans="1:26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 t="b">
        <v>0</v>
      </c>
      <c r="L81">
        <v>41</v>
      </c>
      <c r="M81" t="b">
        <v>1</v>
      </c>
      <c r="N81" t="s">
        <v>8266</v>
      </c>
      <c r="O81" s="15">
        <f t="shared" si="19"/>
        <v>127</v>
      </c>
      <c r="P81" s="15">
        <f t="shared" si="20"/>
        <v>40.268292682926827</v>
      </c>
      <c r="Q81" t="s">
        <v>8308</v>
      </c>
      <c r="R81" t="s">
        <v>8313</v>
      </c>
      <c r="S81" s="8">
        <f t="shared" si="21"/>
        <v>41724.568206018514</v>
      </c>
      <c r="T81" s="11">
        <f t="shared" si="22"/>
        <v>41754.568206018514</v>
      </c>
      <c r="U81" t="str">
        <f t="shared" si="23"/>
        <v>FALSE</v>
      </c>
      <c r="V81" s="18">
        <f t="shared" si="24"/>
        <v>2</v>
      </c>
      <c r="W81">
        <f t="shared" si="25"/>
        <v>1</v>
      </c>
      <c r="X81">
        <v>1.28</v>
      </c>
      <c r="Y81">
        <f>D81*X81</f>
        <v>1664</v>
      </c>
      <c r="Z81">
        <f t="shared" si="26"/>
        <v>2113.2800000000002</v>
      </c>
    </row>
    <row r="82" spans="1:26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 t="b">
        <v>0</v>
      </c>
      <c r="L82">
        <v>47</v>
      </c>
      <c r="M82" t="b">
        <v>1</v>
      </c>
      <c r="N82" t="s">
        <v>8266</v>
      </c>
      <c r="O82" s="15">
        <f t="shared" si="19"/>
        <v>107.25</v>
      </c>
      <c r="P82" s="15">
        <f t="shared" si="20"/>
        <v>273.82978723404256</v>
      </c>
      <c r="Q82" t="s">
        <v>8308</v>
      </c>
      <c r="R82" t="s">
        <v>8313</v>
      </c>
      <c r="S82" s="8">
        <f t="shared" si="21"/>
        <v>41582.875648148147</v>
      </c>
      <c r="T82" s="11">
        <f t="shared" si="22"/>
        <v>41617.875648148147</v>
      </c>
      <c r="U82" t="str">
        <f t="shared" si="23"/>
        <v>FALSE</v>
      </c>
      <c r="V82" s="18">
        <f t="shared" si="24"/>
        <v>2</v>
      </c>
      <c r="W82">
        <f t="shared" si="25"/>
        <v>1</v>
      </c>
      <c r="X82">
        <v>1</v>
      </c>
      <c r="Y82">
        <f>D82*$X82</f>
        <v>12000</v>
      </c>
      <c r="Z82">
        <f t="shared" si="26"/>
        <v>12870</v>
      </c>
    </row>
    <row r="83" spans="1:26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 t="b">
        <v>0</v>
      </c>
      <c r="L83">
        <v>28</v>
      </c>
      <c r="M83" t="b">
        <v>1</v>
      </c>
      <c r="N83" t="s">
        <v>8266</v>
      </c>
      <c r="O83" s="15">
        <f t="shared" si="19"/>
        <v>198</v>
      </c>
      <c r="P83" s="15">
        <f t="shared" si="20"/>
        <v>53.035714285714285</v>
      </c>
      <c r="Q83" t="s">
        <v>8308</v>
      </c>
      <c r="R83" t="s">
        <v>8313</v>
      </c>
      <c r="S83" s="8">
        <f t="shared" si="21"/>
        <v>41099.950543981482</v>
      </c>
      <c r="T83" s="11">
        <f t="shared" si="22"/>
        <v>41103.918055555558</v>
      </c>
      <c r="U83" t="str">
        <f t="shared" si="23"/>
        <v>FALSE</v>
      </c>
      <c r="V83" s="18">
        <f t="shared" si="24"/>
        <v>2</v>
      </c>
      <c r="W83">
        <f t="shared" si="25"/>
        <v>1</v>
      </c>
      <c r="X83">
        <v>1</v>
      </c>
      <c r="Y83">
        <f>D83*$X83</f>
        <v>750</v>
      </c>
      <c r="Z83">
        <f t="shared" si="26"/>
        <v>1485</v>
      </c>
    </row>
    <row r="84" spans="1:26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 t="b">
        <v>0</v>
      </c>
      <c r="L84">
        <v>100</v>
      </c>
      <c r="M84" t="b">
        <v>1</v>
      </c>
      <c r="N84" t="s">
        <v>8266</v>
      </c>
      <c r="O84" s="15">
        <f t="shared" si="19"/>
        <v>100.01249999999999</v>
      </c>
      <c r="P84" s="15">
        <f t="shared" si="20"/>
        <v>40.005000000000003</v>
      </c>
      <c r="Q84" t="s">
        <v>8308</v>
      </c>
      <c r="R84" t="s">
        <v>8313</v>
      </c>
      <c r="S84" s="8">
        <f t="shared" si="21"/>
        <v>40795.611817129626</v>
      </c>
      <c r="T84" s="11">
        <f t="shared" si="22"/>
        <v>40825.611817129626</v>
      </c>
      <c r="U84" t="str">
        <f t="shared" si="23"/>
        <v>FALSE</v>
      </c>
      <c r="V84" s="18">
        <f t="shared" si="24"/>
        <v>2</v>
      </c>
      <c r="W84">
        <f t="shared" si="25"/>
        <v>1</v>
      </c>
      <c r="X84">
        <v>1</v>
      </c>
      <c r="Y84">
        <f>D84*$X84</f>
        <v>4000</v>
      </c>
      <c r="Z84">
        <f t="shared" si="26"/>
        <v>4000.5</v>
      </c>
    </row>
    <row r="85" spans="1:26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 t="b">
        <v>0</v>
      </c>
      <c r="L85">
        <v>13</v>
      </c>
      <c r="M85" t="b">
        <v>1</v>
      </c>
      <c r="N85" t="s">
        <v>8266</v>
      </c>
      <c r="O85" s="15">
        <f t="shared" si="19"/>
        <v>102.49999999999999</v>
      </c>
      <c r="P85" s="15">
        <f t="shared" si="20"/>
        <v>15.76923076923077</v>
      </c>
      <c r="Q85" t="s">
        <v>8308</v>
      </c>
      <c r="R85" t="s">
        <v>8313</v>
      </c>
      <c r="S85" s="8">
        <f t="shared" si="21"/>
        <v>42042.407280092586</v>
      </c>
      <c r="T85" s="11">
        <f t="shared" si="22"/>
        <v>42057.270833333336</v>
      </c>
      <c r="U85" t="str">
        <f t="shared" si="23"/>
        <v>FALSE</v>
      </c>
      <c r="V85" s="18">
        <f t="shared" si="24"/>
        <v>2</v>
      </c>
      <c r="W85">
        <f t="shared" si="25"/>
        <v>1</v>
      </c>
      <c r="X85">
        <v>1.28</v>
      </c>
      <c r="Y85">
        <f>D85*X85</f>
        <v>256</v>
      </c>
      <c r="Z85">
        <f t="shared" si="26"/>
        <v>262.39999999999998</v>
      </c>
    </row>
    <row r="86" spans="1:26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 t="b">
        <v>0</v>
      </c>
      <c r="L86">
        <v>7</v>
      </c>
      <c r="M86" t="b">
        <v>1</v>
      </c>
      <c r="N86" t="s">
        <v>8266</v>
      </c>
      <c r="O86" s="15">
        <f t="shared" si="19"/>
        <v>100</v>
      </c>
      <c r="P86" s="15">
        <f t="shared" si="20"/>
        <v>71.428571428571431</v>
      </c>
      <c r="Q86" t="s">
        <v>8308</v>
      </c>
      <c r="R86" t="s">
        <v>8313</v>
      </c>
      <c r="S86" s="8">
        <f t="shared" si="21"/>
        <v>40648.54960648148</v>
      </c>
      <c r="T86" s="11">
        <f t="shared" si="22"/>
        <v>40678.54960648148</v>
      </c>
      <c r="U86" t="str">
        <f t="shared" si="23"/>
        <v>FALSE</v>
      </c>
      <c r="V86" s="18">
        <f t="shared" si="24"/>
        <v>2</v>
      </c>
      <c r="W86">
        <f t="shared" si="25"/>
        <v>1</v>
      </c>
      <c r="X86">
        <v>1</v>
      </c>
      <c r="Y86">
        <f>D86*$X86</f>
        <v>500</v>
      </c>
      <c r="Z86">
        <f t="shared" si="26"/>
        <v>500</v>
      </c>
    </row>
    <row r="87" spans="1:26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 t="b">
        <v>0</v>
      </c>
      <c r="L87">
        <v>21</v>
      </c>
      <c r="M87" t="b">
        <v>1</v>
      </c>
      <c r="N87" t="s">
        <v>8266</v>
      </c>
      <c r="O87" s="15">
        <f t="shared" si="19"/>
        <v>125.49999999999999</v>
      </c>
      <c r="P87" s="15">
        <f t="shared" si="20"/>
        <v>71.714285714285708</v>
      </c>
      <c r="Q87" t="s">
        <v>8308</v>
      </c>
      <c r="R87" t="s">
        <v>8313</v>
      </c>
      <c r="S87" s="8">
        <f t="shared" si="21"/>
        <v>40778.917094907403</v>
      </c>
      <c r="T87" s="11">
        <f t="shared" si="22"/>
        <v>40808.917094907403</v>
      </c>
      <c r="U87" t="str">
        <f t="shared" si="23"/>
        <v>FALSE</v>
      </c>
      <c r="V87" s="18">
        <f t="shared" si="24"/>
        <v>2</v>
      </c>
      <c r="W87">
        <f t="shared" si="25"/>
        <v>1</v>
      </c>
      <c r="X87">
        <v>1</v>
      </c>
      <c r="Y87">
        <f>D87*$X87</f>
        <v>1200</v>
      </c>
      <c r="Z87">
        <f t="shared" si="26"/>
        <v>1506</v>
      </c>
    </row>
    <row r="88" spans="1:26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 t="b">
        <v>0</v>
      </c>
      <c r="L88">
        <v>17</v>
      </c>
      <c r="M88" t="b">
        <v>1</v>
      </c>
      <c r="N88" t="s">
        <v>8266</v>
      </c>
      <c r="O88" s="15">
        <f t="shared" si="19"/>
        <v>106.46666666666667</v>
      </c>
      <c r="P88" s="15">
        <f t="shared" si="20"/>
        <v>375.76470588235293</v>
      </c>
      <c r="Q88" t="s">
        <v>8308</v>
      </c>
      <c r="R88" t="s">
        <v>8313</v>
      </c>
      <c r="S88" s="8">
        <f t="shared" si="21"/>
        <v>42291.347743055558</v>
      </c>
      <c r="T88" s="11">
        <f t="shared" si="22"/>
        <v>42365.389409722215</v>
      </c>
      <c r="U88" t="str">
        <f t="shared" si="23"/>
        <v>FALSE</v>
      </c>
      <c r="V88" s="18">
        <f t="shared" si="24"/>
        <v>2</v>
      </c>
      <c r="W88">
        <f t="shared" si="25"/>
        <v>1</v>
      </c>
      <c r="X88">
        <v>1.1299999999999999</v>
      </c>
      <c r="Y88">
        <f>D88*X88</f>
        <v>6779.9999999999991</v>
      </c>
      <c r="Z88">
        <f t="shared" si="26"/>
        <v>7218.44</v>
      </c>
    </row>
    <row r="89" spans="1:26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 t="b">
        <v>0</v>
      </c>
      <c r="L89">
        <v>25</v>
      </c>
      <c r="M89" t="b">
        <v>1</v>
      </c>
      <c r="N89" t="s">
        <v>8266</v>
      </c>
      <c r="O89" s="15">
        <f t="shared" si="19"/>
        <v>104.60000000000001</v>
      </c>
      <c r="P89" s="15">
        <f t="shared" si="20"/>
        <v>104.6</v>
      </c>
      <c r="Q89" t="s">
        <v>8308</v>
      </c>
      <c r="R89" t="s">
        <v>8313</v>
      </c>
      <c r="S89" s="8">
        <f t="shared" si="21"/>
        <v>40322.331053240734</v>
      </c>
      <c r="T89" s="11">
        <f t="shared" si="22"/>
        <v>40331.861805555549</v>
      </c>
      <c r="U89" t="str">
        <f t="shared" si="23"/>
        <v>FALSE</v>
      </c>
      <c r="V89" s="18">
        <f t="shared" si="24"/>
        <v>2</v>
      </c>
      <c r="W89">
        <f t="shared" si="25"/>
        <v>1</v>
      </c>
      <c r="X89">
        <v>1</v>
      </c>
      <c r="Y89">
        <f>D89*$X89</f>
        <v>2500</v>
      </c>
      <c r="Z89">
        <f t="shared" si="26"/>
        <v>2615</v>
      </c>
    </row>
    <row r="90" spans="1:26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 t="b">
        <v>0</v>
      </c>
      <c r="L90">
        <v>60</v>
      </c>
      <c r="M90" t="b">
        <v>1</v>
      </c>
      <c r="N90" t="s">
        <v>8266</v>
      </c>
      <c r="O90" s="15">
        <f t="shared" si="19"/>
        <v>102.85714285714285</v>
      </c>
      <c r="P90" s="15">
        <f t="shared" si="20"/>
        <v>60</v>
      </c>
      <c r="Q90" t="s">
        <v>8308</v>
      </c>
      <c r="R90" t="s">
        <v>8313</v>
      </c>
      <c r="S90" s="8">
        <f t="shared" si="21"/>
        <v>41786.450590277775</v>
      </c>
      <c r="T90" s="11">
        <f t="shared" si="22"/>
        <v>41812.450590277775</v>
      </c>
      <c r="U90" t="str">
        <f t="shared" si="23"/>
        <v>FALSE</v>
      </c>
      <c r="V90" s="18">
        <f t="shared" si="24"/>
        <v>2</v>
      </c>
      <c r="W90">
        <f t="shared" si="25"/>
        <v>1</v>
      </c>
      <c r="X90">
        <v>1</v>
      </c>
      <c r="Y90">
        <f>D90*$X90</f>
        <v>3500</v>
      </c>
      <c r="Z90">
        <f t="shared" si="26"/>
        <v>3600</v>
      </c>
    </row>
    <row r="91" spans="1:26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 t="b">
        <v>0</v>
      </c>
      <c r="L91">
        <v>56</v>
      </c>
      <c r="M91" t="b">
        <v>1</v>
      </c>
      <c r="N91" t="s">
        <v>8266</v>
      </c>
      <c r="O91" s="15">
        <f t="shared" si="19"/>
        <v>115.06666666666668</v>
      </c>
      <c r="P91" s="15">
        <f t="shared" si="20"/>
        <v>123.28571428571429</v>
      </c>
      <c r="Q91" t="s">
        <v>8308</v>
      </c>
      <c r="R91" t="s">
        <v>8313</v>
      </c>
      <c r="S91" s="8">
        <f t="shared" si="21"/>
        <v>41402.543888888889</v>
      </c>
      <c r="T91" s="11">
        <f t="shared" si="22"/>
        <v>41427.543888888882</v>
      </c>
      <c r="U91" t="str">
        <f t="shared" si="23"/>
        <v>FALSE</v>
      </c>
      <c r="V91" s="18">
        <f t="shared" si="24"/>
        <v>2</v>
      </c>
      <c r="W91">
        <f t="shared" si="25"/>
        <v>1</v>
      </c>
      <c r="X91">
        <v>1</v>
      </c>
      <c r="Y91">
        <f>D91*$X91</f>
        <v>6000</v>
      </c>
      <c r="Z91">
        <f t="shared" si="26"/>
        <v>6904</v>
      </c>
    </row>
    <row r="92" spans="1:26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 t="b">
        <v>0</v>
      </c>
      <c r="L92">
        <v>16</v>
      </c>
      <c r="M92" t="b">
        <v>1</v>
      </c>
      <c r="N92" t="s">
        <v>8266</v>
      </c>
      <c r="O92" s="15">
        <f t="shared" si="19"/>
        <v>100.4</v>
      </c>
      <c r="P92" s="15">
        <f t="shared" si="20"/>
        <v>31.375</v>
      </c>
      <c r="Q92" t="s">
        <v>8308</v>
      </c>
      <c r="R92" t="s">
        <v>8313</v>
      </c>
      <c r="S92" s="8">
        <f t="shared" si="21"/>
        <v>40706.089108796295</v>
      </c>
      <c r="T92" s="11">
        <f t="shared" si="22"/>
        <v>40736.089108796295</v>
      </c>
      <c r="U92" t="str">
        <f t="shared" si="23"/>
        <v>FALSE</v>
      </c>
      <c r="V92" s="18">
        <f t="shared" si="24"/>
        <v>2</v>
      </c>
      <c r="W92">
        <f t="shared" si="25"/>
        <v>1</v>
      </c>
      <c r="X92">
        <v>1</v>
      </c>
      <c r="Y92">
        <f>D92*$X92</f>
        <v>500</v>
      </c>
      <c r="Z92">
        <f t="shared" si="26"/>
        <v>502</v>
      </c>
    </row>
    <row r="93" spans="1:26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 t="b">
        <v>0</v>
      </c>
      <c r="L93">
        <v>46</v>
      </c>
      <c r="M93" t="b">
        <v>1</v>
      </c>
      <c r="N93" t="s">
        <v>8266</v>
      </c>
      <c r="O93" s="15">
        <f t="shared" si="19"/>
        <v>120</v>
      </c>
      <c r="P93" s="15">
        <f t="shared" si="20"/>
        <v>78.260869565217391</v>
      </c>
      <c r="Q93" t="s">
        <v>8308</v>
      </c>
      <c r="R93" t="s">
        <v>8313</v>
      </c>
      <c r="S93" s="8">
        <f t="shared" si="21"/>
        <v>40619.194027777776</v>
      </c>
      <c r="T93" s="11">
        <f t="shared" si="22"/>
        <v>40680.194027777776</v>
      </c>
      <c r="U93" t="str">
        <f t="shared" si="23"/>
        <v>FALSE</v>
      </c>
      <c r="V93" s="18">
        <f t="shared" si="24"/>
        <v>2</v>
      </c>
      <c r="W93">
        <f t="shared" si="25"/>
        <v>1</v>
      </c>
      <c r="X93">
        <v>1</v>
      </c>
      <c r="Y93">
        <f>D93*$X93</f>
        <v>3000</v>
      </c>
      <c r="Z93">
        <f t="shared" si="26"/>
        <v>3600</v>
      </c>
    </row>
    <row r="94" spans="1:26" ht="115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 t="b">
        <v>0</v>
      </c>
      <c r="L94">
        <v>43</v>
      </c>
      <c r="M94" t="b">
        <v>1</v>
      </c>
      <c r="N94" t="s">
        <v>8266</v>
      </c>
      <c r="O94" s="15">
        <f t="shared" si="19"/>
        <v>105.2</v>
      </c>
      <c r="P94" s="15">
        <f t="shared" si="20"/>
        <v>122.32558139534883</v>
      </c>
      <c r="Q94" t="s">
        <v>8308</v>
      </c>
      <c r="R94" t="s">
        <v>8313</v>
      </c>
      <c r="S94" s="8">
        <f t="shared" si="21"/>
        <v>42720.990543981483</v>
      </c>
      <c r="T94" s="11">
        <f t="shared" si="22"/>
        <v>42767.124999999993</v>
      </c>
      <c r="U94" t="str">
        <f t="shared" si="23"/>
        <v>FALSE</v>
      </c>
      <c r="V94" s="18">
        <f t="shared" si="24"/>
        <v>2</v>
      </c>
      <c r="W94">
        <f t="shared" si="25"/>
        <v>1</v>
      </c>
      <c r="X94">
        <f>0.76</f>
        <v>0.76</v>
      </c>
      <c r="Y94">
        <f>D94*X94</f>
        <v>3800</v>
      </c>
      <c r="Z94">
        <f t="shared" si="26"/>
        <v>3997.6</v>
      </c>
    </row>
    <row r="95" spans="1:26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 t="b">
        <v>0</v>
      </c>
      <c r="L95">
        <v>15</v>
      </c>
      <c r="M95" t="b">
        <v>1</v>
      </c>
      <c r="N95" t="s">
        <v>8266</v>
      </c>
      <c r="O95" s="15">
        <f t="shared" si="19"/>
        <v>110.60000000000001</v>
      </c>
      <c r="P95" s="15">
        <f t="shared" si="20"/>
        <v>73.733333333333334</v>
      </c>
      <c r="Q95" t="s">
        <v>8308</v>
      </c>
      <c r="R95" t="s">
        <v>8313</v>
      </c>
      <c r="S95" s="8">
        <f t="shared" si="21"/>
        <v>41065.649733796294</v>
      </c>
      <c r="T95" s="11">
        <f t="shared" si="22"/>
        <v>41093.666666666664</v>
      </c>
      <c r="U95" t="str">
        <f t="shared" si="23"/>
        <v>FALSE</v>
      </c>
      <c r="V95" s="18">
        <f t="shared" si="24"/>
        <v>2</v>
      </c>
      <c r="W95">
        <f t="shared" si="25"/>
        <v>1</v>
      </c>
      <c r="X95">
        <v>1</v>
      </c>
      <c r="Y95">
        <f>D95*$X95</f>
        <v>1000</v>
      </c>
      <c r="Z95">
        <f t="shared" si="26"/>
        <v>1106</v>
      </c>
    </row>
    <row r="96" spans="1:26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 t="b">
        <v>0</v>
      </c>
      <c r="L96">
        <v>12</v>
      </c>
      <c r="M96" t="b">
        <v>1</v>
      </c>
      <c r="N96" t="s">
        <v>8266</v>
      </c>
      <c r="O96" s="15">
        <f t="shared" si="19"/>
        <v>104</v>
      </c>
      <c r="P96" s="15">
        <f t="shared" si="20"/>
        <v>21.666666666666668</v>
      </c>
      <c r="Q96" t="s">
        <v>8308</v>
      </c>
      <c r="R96" t="s">
        <v>8313</v>
      </c>
      <c r="S96" s="8">
        <f t="shared" si="21"/>
        <v>41716.509513888886</v>
      </c>
      <c r="T96" s="11">
        <f t="shared" si="22"/>
        <v>41736.509513888886</v>
      </c>
      <c r="U96" t="str">
        <f t="shared" si="23"/>
        <v>FALSE</v>
      </c>
      <c r="V96" s="18">
        <f t="shared" si="24"/>
        <v>2</v>
      </c>
      <c r="W96">
        <f t="shared" si="25"/>
        <v>1</v>
      </c>
      <c r="X96">
        <v>1.28</v>
      </c>
      <c r="Y96">
        <f>D96*X96</f>
        <v>320</v>
      </c>
      <c r="Z96">
        <f t="shared" si="26"/>
        <v>332.8</v>
      </c>
    </row>
    <row r="97" spans="1:26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 t="b">
        <v>0</v>
      </c>
      <c r="L97">
        <v>21</v>
      </c>
      <c r="M97" t="b">
        <v>1</v>
      </c>
      <c r="N97" t="s">
        <v>8266</v>
      </c>
      <c r="O97" s="15">
        <f t="shared" si="19"/>
        <v>131.42857142857142</v>
      </c>
      <c r="P97" s="15">
        <f t="shared" si="20"/>
        <v>21.904761904761905</v>
      </c>
      <c r="Q97" t="s">
        <v>8308</v>
      </c>
      <c r="R97" t="s">
        <v>8313</v>
      </c>
      <c r="S97" s="8">
        <f t="shared" si="21"/>
        <v>40934.796770833331</v>
      </c>
      <c r="T97" s="11">
        <f t="shared" si="22"/>
        <v>40964.796770833331</v>
      </c>
      <c r="U97" t="str">
        <f t="shared" si="23"/>
        <v>FALSE</v>
      </c>
      <c r="V97" s="18">
        <f t="shared" si="24"/>
        <v>2</v>
      </c>
      <c r="W97">
        <f t="shared" si="25"/>
        <v>1</v>
      </c>
      <c r="X97">
        <v>1</v>
      </c>
      <c r="Y97">
        <f t="shared" ref="Y97:Y104" si="27">D97*$X97</f>
        <v>350</v>
      </c>
      <c r="Z97">
        <f t="shared" ref="Z97:Z104" si="28">E97*$X97</f>
        <v>460</v>
      </c>
    </row>
    <row r="98" spans="1:26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 t="b">
        <v>0</v>
      </c>
      <c r="L98">
        <v>34</v>
      </c>
      <c r="M98" t="b">
        <v>1</v>
      </c>
      <c r="N98" t="s">
        <v>8266</v>
      </c>
      <c r="O98" s="15">
        <f t="shared" si="19"/>
        <v>114.66666666666667</v>
      </c>
      <c r="P98" s="15">
        <f t="shared" si="20"/>
        <v>50.588235294117645</v>
      </c>
      <c r="Q98" t="s">
        <v>8308</v>
      </c>
      <c r="R98" t="s">
        <v>8313</v>
      </c>
      <c r="S98" s="8">
        <f t="shared" si="21"/>
        <v>40324.45417824074</v>
      </c>
      <c r="T98" s="11">
        <f t="shared" si="22"/>
        <v>40390.916666666664</v>
      </c>
      <c r="U98" t="str">
        <f t="shared" si="23"/>
        <v>FALSE</v>
      </c>
      <c r="V98" s="18">
        <f t="shared" si="24"/>
        <v>2</v>
      </c>
      <c r="W98">
        <f t="shared" si="25"/>
        <v>1</v>
      </c>
      <c r="X98">
        <v>1</v>
      </c>
      <c r="Y98">
        <f t="shared" si="27"/>
        <v>1500</v>
      </c>
      <c r="Z98">
        <f t="shared" si="28"/>
        <v>1720</v>
      </c>
    </row>
    <row r="99" spans="1:26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 t="b">
        <v>0</v>
      </c>
      <c r="L99">
        <v>8</v>
      </c>
      <c r="M99" t="b">
        <v>1</v>
      </c>
      <c r="N99" t="s">
        <v>8266</v>
      </c>
      <c r="O99" s="15">
        <f t="shared" si="19"/>
        <v>106.25</v>
      </c>
      <c r="P99" s="15">
        <f t="shared" si="20"/>
        <v>53.125</v>
      </c>
      <c r="Q99" t="s">
        <v>8308</v>
      </c>
      <c r="R99" t="s">
        <v>8313</v>
      </c>
      <c r="S99" s="8">
        <f t="shared" si="21"/>
        <v>40705.926874999997</v>
      </c>
      <c r="T99" s="11">
        <f t="shared" si="22"/>
        <v>40735.926874999997</v>
      </c>
      <c r="U99" t="str">
        <f t="shared" si="23"/>
        <v>FALSE</v>
      </c>
      <c r="V99" s="18">
        <f t="shared" si="24"/>
        <v>2</v>
      </c>
      <c r="W99">
        <f t="shared" si="25"/>
        <v>1</v>
      </c>
      <c r="X99">
        <v>1</v>
      </c>
      <c r="Y99">
        <f t="shared" si="27"/>
        <v>400</v>
      </c>
      <c r="Z99">
        <f t="shared" si="28"/>
        <v>425</v>
      </c>
    </row>
    <row r="100" spans="1:26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 t="b">
        <v>0</v>
      </c>
      <c r="L100">
        <v>60</v>
      </c>
      <c r="M100" t="b">
        <v>1</v>
      </c>
      <c r="N100" t="s">
        <v>8266</v>
      </c>
      <c r="O100" s="15">
        <f t="shared" si="19"/>
        <v>106.25</v>
      </c>
      <c r="P100" s="15">
        <f t="shared" si="20"/>
        <v>56.666666666666664</v>
      </c>
      <c r="Q100" t="s">
        <v>8308</v>
      </c>
      <c r="R100" t="s">
        <v>8313</v>
      </c>
      <c r="S100" s="8">
        <f t="shared" si="21"/>
        <v>41214.586504629624</v>
      </c>
      <c r="T100" s="11">
        <f t="shared" si="22"/>
        <v>41250.770833333328</v>
      </c>
      <c r="U100" t="str">
        <f t="shared" si="23"/>
        <v>FALSE</v>
      </c>
      <c r="V100" s="18">
        <f t="shared" si="24"/>
        <v>2</v>
      </c>
      <c r="W100">
        <f t="shared" si="25"/>
        <v>1</v>
      </c>
      <c r="X100">
        <v>1</v>
      </c>
      <c r="Y100">
        <f t="shared" si="27"/>
        <v>3200</v>
      </c>
      <c r="Z100">
        <f t="shared" si="28"/>
        <v>3400</v>
      </c>
    </row>
    <row r="101" spans="1:26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 t="b">
        <v>0</v>
      </c>
      <c r="L101">
        <v>39</v>
      </c>
      <c r="M101" t="b">
        <v>1</v>
      </c>
      <c r="N101" t="s">
        <v>8266</v>
      </c>
      <c r="O101" s="15">
        <f t="shared" si="19"/>
        <v>106.01933333333334</v>
      </c>
      <c r="P101" s="15">
        <f t="shared" si="20"/>
        <v>40.776666666666664</v>
      </c>
      <c r="Q101" t="s">
        <v>8308</v>
      </c>
      <c r="R101" t="s">
        <v>8313</v>
      </c>
      <c r="S101" s="8">
        <f t="shared" si="21"/>
        <v>41631.694432870368</v>
      </c>
      <c r="T101" s="11">
        <f t="shared" si="22"/>
        <v>41661.694432870368</v>
      </c>
      <c r="U101" t="str">
        <f t="shared" si="23"/>
        <v>FALSE</v>
      </c>
      <c r="V101" s="18">
        <f t="shared" si="24"/>
        <v>2</v>
      </c>
      <c r="W101">
        <f t="shared" si="25"/>
        <v>1</v>
      </c>
      <c r="X101">
        <v>1</v>
      </c>
      <c r="Y101">
        <f t="shared" si="27"/>
        <v>1500</v>
      </c>
      <c r="Z101">
        <f t="shared" si="28"/>
        <v>1590.29</v>
      </c>
    </row>
    <row r="102" spans="1:26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 t="b">
        <v>0</v>
      </c>
      <c r="L102">
        <v>26</v>
      </c>
      <c r="M102" t="b">
        <v>1</v>
      </c>
      <c r="N102" t="s">
        <v>8266</v>
      </c>
      <c r="O102" s="15">
        <f t="shared" si="19"/>
        <v>100</v>
      </c>
      <c r="P102" s="15">
        <f t="shared" si="20"/>
        <v>192.30769230769232</v>
      </c>
      <c r="Q102" t="s">
        <v>8308</v>
      </c>
      <c r="R102" t="s">
        <v>8313</v>
      </c>
      <c r="S102" s="8">
        <f t="shared" si="21"/>
        <v>41197.544976851852</v>
      </c>
      <c r="T102" s="11">
        <f t="shared" si="22"/>
        <v>41217.586643518516</v>
      </c>
      <c r="U102" t="str">
        <f t="shared" si="23"/>
        <v>FALSE</v>
      </c>
      <c r="V102" s="18">
        <f t="shared" si="24"/>
        <v>2</v>
      </c>
      <c r="W102">
        <f t="shared" si="25"/>
        <v>1</v>
      </c>
      <c r="X102">
        <v>1</v>
      </c>
      <c r="Y102">
        <f t="shared" si="27"/>
        <v>5000</v>
      </c>
      <c r="Z102">
        <f t="shared" si="28"/>
        <v>5000</v>
      </c>
    </row>
    <row r="103" spans="1:26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 t="b">
        <v>0</v>
      </c>
      <c r="L103">
        <v>35</v>
      </c>
      <c r="M103" t="b">
        <v>1</v>
      </c>
      <c r="N103" t="s">
        <v>8266</v>
      </c>
      <c r="O103" s="15">
        <f t="shared" si="19"/>
        <v>100</v>
      </c>
      <c r="P103" s="15">
        <f t="shared" si="20"/>
        <v>100</v>
      </c>
      <c r="Q103" t="s">
        <v>8308</v>
      </c>
      <c r="R103" t="s">
        <v>8313</v>
      </c>
      <c r="S103" s="8">
        <f t="shared" si="21"/>
        <v>41274.568402777775</v>
      </c>
      <c r="T103" s="11">
        <f t="shared" si="22"/>
        <v>41298.568402777775</v>
      </c>
      <c r="U103" t="str">
        <f t="shared" si="23"/>
        <v>FALSE</v>
      </c>
      <c r="V103" s="18">
        <f t="shared" si="24"/>
        <v>2</v>
      </c>
      <c r="W103">
        <f t="shared" si="25"/>
        <v>1</v>
      </c>
      <c r="X103">
        <v>1</v>
      </c>
      <c r="Y103">
        <f t="shared" si="27"/>
        <v>3500</v>
      </c>
      <c r="Z103">
        <f t="shared" si="28"/>
        <v>3500</v>
      </c>
    </row>
    <row r="104" spans="1:26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 t="b">
        <v>0</v>
      </c>
      <c r="L104">
        <v>65</v>
      </c>
      <c r="M104" t="b">
        <v>1</v>
      </c>
      <c r="N104" t="s">
        <v>8266</v>
      </c>
      <c r="O104" s="15">
        <f t="shared" si="19"/>
        <v>127.75000000000001</v>
      </c>
      <c r="P104" s="15">
        <f t="shared" si="20"/>
        <v>117.92307692307692</v>
      </c>
      <c r="Q104" t="s">
        <v>8308</v>
      </c>
      <c r="R104" t="s">
        <v>8313</v>
      </c>
      <c r="S104" s="8">
        <f t="shared" si="21"/>
        <v>40504.922835648147</v>
      </c>
      <c r="T104" s="11">
        <f t="shared" si="22"/>
        <v>40534.922835648147</v>
      </c>
      <c r="U104" t="str">
        <f t="shared" si="23"/>
        <v>FALSE</v>
      </c>
      <c r="V104" s="18">
        <f t="shared" si="24"/>
        <v>2</v>
      </c>
      <c r="W104">
        <f t="shared" si="25"/>
        <v>1</v>
      </c>
      <c r="X104">
        <v>1</v>
      </c>
      <c r="Y104">
        <f t="shared" si="27"/>
        <v>6000</v>
      </c>
      <c r="Z104">
        <f t="shared" si="28"/>
        <v>7665</v>
      </c>
    </row>
    <row r="105" spans="1:26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 t="b">
        <v>0</v>
      </c>
      <c r="L105">
        <v>49</v>
      </c>
      <c r="M105" t="b">
        <v>1</v>
      </c>
      <c r="N105" t="s">
        <v>8266</v>
      </c>
      <c r="O105" s="15">
        <f t="shared" si="19"/>
        <v>105.15384615384616</v>
      </c>
      <c r="P105" s="15">
        <f t="shared" si="20"/>
        <v>27.897959183673468</v>
      </c>
      <c r="Q105" t="s">
        <v>8308</v>
      </c>
      <c r="R105" t="s">
        <v>8313</v>
      </c>
      <c r="S105" s="8">
        <f t="shared" si="21"/>
        <v>41682.597569444442</v>
      </c>
      <c r="T105" s="11">
        <f t="shared" si="22"/>
        <v>41705.597569444442</v>
      </c>
      <c r="U105" t="str">
        <f t="shared" si="23"/>
        <v>FALSE</v>
      </c>
      <c r="V105" s="18">
        <f t="shared" si="24"/>
        <v>2</v>
      </c>
      <c r="W105">
        <f t="shared" si="25"/>
        <v>1</v>
      </c>
      <c r="X105">
        <v>1.28</v>
      </c>
      <c r="Y105">
        <f>D105*X105</f>
        <v>1664</v>
      </c>
      <c r="Z105">
        <f>E105*$X105</f>
        <v>1749.76</v>
      </c>
    </row>
    <row r="106" spans="1:26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 t="b">
        <v>0</v>
      </c>
      <c r="L106">
        <v>10</v>
      </c>
      <c r="M106" t="b">
        <v>1</v>
      </c>
      <c r="N106" t="s">
        <v>8266</v>
      </c>
      <c r="O106" s="15">
        <f t="shared" si="19"/>
        <v>120</v>
      </c>
      <c r="P106" s="15">
        <f t="shared" si="20"/>
        <v>60</v>
      </c>
      <c r="Q106" t="s">
        <v>8308</v>
      </c>
      <c r="R106" t="s">
        <v>8313</v>
      </c>
      <c r="S106" s="8">
        <f t="shared" si="21"/>
        <v>40612.486874999995</v>
      </c>
      <c r="T106" s="11">
        <f t="shared" si="22"/>
        <v>40635.833333333328</v>
      </c>
      <c r="U106" t="str">
        <f t="shared" si="23"/>
        <v>FALSE</v>
      </c>
      <c r="V106" s="18">
        <f t="shared" si="24"/>
        <v>2</v>
      </c>
      <c r="W106">
        <f t="shared" si="25"/>
        <v>1</v>
      </c>
      <c r="X106">
        <v>1</v>
      </c>
      <c r="Y106">
        <f t="shared" ref="Y106:Y112" si="29">D106*$X106</f>
        <v>500</v>
      </c>
      <c r="Z106">
        <f t="shared" ref="Z106:Z112" si="30">E106*$X106</f>
        <v>600</v>
      </c>
    </row>
    <row r="107" spans="1:26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 t="b">
        <v>0</v>
      </c>
      <c r="L107">
        <v>60</v>
      </c>
      <c r="M107" t="b">
        <v>1</v>
      </c>
      <c r="N107" t="s">
        <v>8266</v>
      </c>
      <c r="O107" s="15">
        <f t="shared" si="19"/>
        <v>107.40909090909089</v>
      </c>
      <c r="P107" s="15">
        <f t="shared" si="20"/>
        <v>39.383333333333333</v>
      </c>
      <c r="Q107" t="s">
        <v>8308</v>
      </c>
      <c r="R107" t="s">
        <v>8313</v>
      </c>
      <c r="S107" s="8">
        <f t="shared" si="21"/>
        <v>42485.516435185178</v>
      </c>
      <c r="T107" s="11">
        <f t="shared" si="22"/>
        <v>42503.791666666664</v>
      </c>
      <c r="U107" t="str">
        <f t="shared" si="23"/>
        <v>FALSE</v>
      </c>
      <c r="V107" s="18">
        <f t="shared" si="24"/>
        <v>2</v>
      </c>
      <c r="W107">
        <f t="shared" si="25"/>
        <v>1</v>
      </c>
      <c r="X107">
        <v>1</v>
      </c>
      <c r="Y107">
        <f t="shared" si="29"/>
        <v>2200</v>
      </c>
      <c r="Z107">
        <f t="shared" si="30"/>
        <v>2363</v>
      </c>
    </row>
    <row r="108" spans="1:26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 t="b">
        <v>0</v>
      </c>
      <c r="L108">
        <v>27</v>
      </c>
      <c r="M108" t="b">
        <v>1</v>
      </c>
      <c r="N108" t="s">
        <v>8266</v>
      </c>
      <c r="O108" s="15">
        <f t="shared" si="19"/>
        <v>100.49999999999999</v>
      </c>
      <c r="P108" s="15">
        <f t="shared" si="20"/>
        <v>186.11111111111111</v>
      </c>
      <c r="Q108" t="s">
        <v>8308</v>
      </c>
      <c r="R108" t="s">
        <v>8313</v>
      </c>
      <c r="S108" s="8">
        <f t="shared" si="21"/>
        <v>40987.568298611113</v>
      </c>
      <c r="T108" s="11">
        <f t="shared" si="22"/>
        <v>41001.568298611106</v>
      </c>
      <c r="U108" t="str">
        <f t="shared" si="23"/>
        <v>FALSE</v>
      </c>
      <c r="V108" s="18">
        <f t="shared" si="24"/>
        <v>2</v>
      </c>
      <c r="W108">
        <f t="shared" si="25"/>
        <v>1</v>
      </c>
      <c r="X108">
        <v>1</v>
      </c>
      <c r="Y108">
        <f t="shared" si="29"/>
        <v>5000</v>
      </c>
      <c r="Z108">
        <f t="shared" si="30"/>
        <v>5025</v>
      </c>
    </row>
    <row r="109" spans="1:26" ht="115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 t="b">
        <v>0</v>
      </c>
      <c r="L109">
        <v>69</v>
      </c>
      <c r="M109" t="b">
        <v>1</v>
      </c>
      <c r="N109" t="s">
        <v>8266</v>
      </c>
      <c r="O109" s="15">
        <f t="shared" si="19"/>
        <v>102.46666666666667</v>
      </c>
      <c r="P109" s="15">
        <f t="shared" si="20"/>
        <v>111.37681159420291</v>
      </c>
      <c r="Q109" t="s">
        <v>8308</v>
      </c>
      <c r="R109" t="s">
        <v>8313</v>
      </c>
      <c r="S109" s="8">
        <f t="shared" si="21"/>
        <v>40635.774155092593</v>
      </c>
      <c r="T109" s="11">
        <f t="shared" si="22"/>
        <v>40657.774155092593</v>
      </c>
      <c r="U109" t="str">
        <f t="shared" si="23"/>
        <v>FALSE</v>
      </c>
      <c r="V109" s="18">
        <f t="shared" si="24"/>
        <v>2</v>
      </c>
      <c r="W109">
        <f t="shared" si="25"/>
        <v>1</v>
      </c>
      <c r="X109">
        <v>1</v>
      </c>
      <c r="Y109">
        <f t="shared" si="29"/>
        <v>7500</v>
      </c>
      <c r="Z109">
        <f t="shared" si="30"/>
        <v>7685</v>
      </c>
    </row>
    <row r="110" spans="1:26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 t="b">
        <v>0</v>
      </c>
      <c r="L110">
        <v>47</v>
      </c>
      <c r="M110" t="b">
        <v>1</v>
      </c>
      <c r="N110" t="s">
        <v>8266</v>
      </c>
      <c r="O110" s="15">
        <f t="shared" si="19"/>
        <v>246.66666666666669</v>
      </c>
      <c r="P110" s="15">
        <f t="shared" si="20"/>
        <v>78.723404255319153</v>
      </c>
      <c r="Q110" t="s">
        <v>8308</v>
      </c>
      <c r="R110" t="s">
        <v>8313</v>
      </c>
      <c r="S110" s="8">
        <f t="shared" si="21"/>
        <v>41365.404745370368</v>
      </c>
      <c r="T110" s="11">
        <f t="shared" si="22"/>
        <v>41425.404745370368</v>
      </c>
      <c r="U110" t="str">
        <f t="shared" si="23"/>
        <v>FALSE</v>
      </c>
      <c r="V110" s="18">
        <f t="shared" si="24"/>
        <v>2</v>
      </c>
      <c r="W110">
        <f t="shared" si="25"/>
        <v>1</v>
      </c>
      <c r="X110">
        <v>1</v>
      </c>
      <c r="Y110">
        <f t="shared" si="29"/>
        <v>1500</v>
      </c>
      <c r="Z110">
        <f t="shared" si="30"/>
        <v>3700</v>
      </c>
    </row>
    <row r="111" spans="1:26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 t="b">
        <v>0</v>
      </c>
      <c r="L111">
        <v>47</v>
      </c>
      <c r="M111" t="b">
        <v>1</v>
      </c>
      <c r="N111" t="s">
        <v>8266</v>
      </c>
      <c r="O111" s="15">
        <f t="shared" si="19"/>
        <v>219.49999999999997</v>
      </c>
      <c r="P111" s="15">
        <f t="shared" si="20"/>
        <v>46.702127659574465</v>
      </c>
      <c r="Q111" t="s">
        <v>8308</v>
      </c>
      <c r="R111" t="s">
        <v>8313</v>
      </c>
      <c r="S111" s="8">
        <f t="shared" si="21"/>
        <v>40569.817476851851</v>
      </c>
      <c r="T111" s="11">
        <f t="shared" si="22"/>
        <v>40599.817476851851</v>
      </c>
      <c r="U111" t="str">
        <f t="shared" si="23"/>
        <v>FALSE</v>
      </c>
      <c r="V111" s="18">
        <f t="shared" si="24"/>
        <v>2</v>
      </c>
      <c r="W111">
        <f t="shared" si="25"/>
        <v>1</v>
      </c>
      <c r="X111">
        <v>1</v>
      </c>
      <c r="Y111">
        <f t="shared" si="29"/>
        <v>1000</v>
      </c>
      <c r="Z111">
        <f t="shared" si="30"/>
        <v>2195</v>
      </c>
    </row>
    <row r="112" spans="1:26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 t="b">
        <v>0</v>
      </c>
      <c r="L112">
        <v>26</v>
      </c>
      <c r="M112" t="b">
        <v>1</v>
      </c>
      <c r="N112" t="s">
        <v>8266</v>
      </c>
      <c r="O112" s="15">
        <f t="shared" si="19"/>
        <v>130.76923076923077</v>
      </c>
      <c r="P112" s="15">
        <f t="shared" si="20"/>
        <v>65.384615384615387</v>
      </c>
      <c r="Q112" t="s">
        <v>8308</v>
      </c>
      <c r="R112" t="s">
        <v>8313</v>
      </c>
      <c r="S112" s="8">
        <f t="shared" si="21"/>
        <v>41557.741354166668</v>
      </c>
      <c r="T112" s="11">
        <f t="shared" si="22"/>
        <v>41592.040972222218</v>
      </c>
      <c r="U112" t="str">
        <f t="shared" si="23"/>
        <v>FALSE</v>
      </c>
      <c r="V112" s="18">
        <f t="shared" si="24"/>
        <v>2</v>
      </c>
      <c r="W112">
        <f t="shared" si="25"/>
        <v>1</v>
      </c>
      <c r="X112">
        <v>1</v>
      </c>
      <c r="Y112">
        <f t="shared" si="29"/>
        <v>1300</v>
      </c>
      <c r="Z112">
        <f t="shared" si="30"/>
        <v>1700</v>
      </c>
    </row>
    <row r="113" spans="1:26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 t="b">
        <v>0</v>
      </c>
      <c r="L113">
        <v>53</v>
      </c>
      <c r="M113" t="b">
        <v>1</v>
      </c>
      <c r="N113" t="s">
        <v>8266</v>
      </c>
      <c r="O113" s="15">
        <f t="shared" si="19"/>
        <v>154.57142857142858</v>
      </c>
      <c r="P113" s="15">
        <f t="shared" si="20"/>
        <v>102.0754716981132</v>
      </c>
      <c r="Q113" t="s">
        <v>8308</v>
      </c>
      <c r="R113" t="s">
        <v>8313</v>
      </c>
      <c r="S113" s="8">
        <f t="shared" si="21"/>
        <v>42125.124849537031</v>
      </c>
      <c r="T113" s="11">
        <f t="shared" si="22"/>
        <v>42155.124849537031</v>
      </c>
      <c r="U113" t="str">
        <f t="shared" si="23"/>
        <v>FALSE</v>
      </c>
      <c r="V113" s="18">
        <f t="shared" si="24"/>
        <v>2</v>
      </c>
      <c r="W113">
        <f t="shared" si="25"/>
        <v>1</v>
      </c>
      <c r="X113">
        <v>0.72</v>
      </c>
      <c r="Y113">
        <f>D113*X113</f>
        <v>2520</v>
      </c>
      <c r="Z113">
        <f>E113*$X113</f>
        <v>3895.2</v>
      </c>
    </row>
    <row r="114" spans="1:26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 t="b">
        <v>0</v>
      </c>
      <c r="L114">
        <v>81</v>
      </c>
      <c r="M114" t="b">
        <v>1</v>
      </c>
      <c r="N114" t="s">
        <v>8266</v>
      </c>
      <c r="O114" s="15">
        <f t="shared" si="19"/>
        <v>104</v>
      </c>
      <c r="P114" s="15">
        <f t="shared" si="20"/>
        <v>64.197530864197532</v>
      </c>
      <c r="Q114" t="s">
        <v>8308</v>
      </c>
      <c r="R114" t="s">
        <v>8313</v>
      </c>
      <c r="S114" s="8">
        <f t="shared" si="21"/>
        <v>41717.834699074068</v>
      </c>
      <c r="T114" s="11">
        <f t="shared" si="22"/>
        <v>41741.875</v>
      </c>
      <c r="U114" t="str">
        <f t="shared" si="23"/>
        <v>FALSE</v>
      </c>
      <c r="V114" s="18">
        <f t="shared" si="24"/>
        <v>2</v>
      </c>
      <c r="W114">
        <f t="shared" si="25"/>
        <v>1</v>
      </c>
      <c r="X114">
        <v>1</v>
      </c>
      <c r="Y114">
        <f t="shared" ref="Y114:Y121" si="31">D114*$X114</f>
        <v>5000</v>
      </c>
      <c r="Z114">
        <f t="shared" ref="Z114:Z121" si="32">E114*$X114</f>
        <v>5200</v>
      </c>
    </row>
    <row r="115" spans="1:26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 t="b">
        <v>0</v>
      </c>
      <c r="L115">
        <v>78</v>
      </c>
      <c r="M115" t="b">
        <v>1</v>
      </c>
      <c r="N115" t="s">
        <v>8266</v>
      </c>
      <c r="O115" s="15">
        <f t="shared" si="19"/>
        <v>141</v>
      </c>
      <c r="P115" s="15">
        <f t="shared" si="20"/>
        <v>90.384615384615387</v>
      </c>
      <c r="Q115" t="s">
        <v>8308</v>
      </c>
      <c r="R115" t="s">
        <v>8313</v>
      </c>
      <c r="S115" s="8">
        <f t="shared" si="21"/>
        <v>40753.550092592588</v>
      </c>
      <c r="T115" s="11">
        <f t="shared" si="22"/>
        <v>40761.416666666664</v>
      </c>
      <c r="U115" t="str">
        <f t="shared" si="23"/>
        <v>FALSE</v>
      </c>
      <c r="V115" s="18">
        <f t="shared" si="24"/>
        <v>2</v>
      </c>
      <c r="W115">
        <f t="shared" si="25"/>
        <v>1</v>
      </c>
      <c r="X115">
        <v>1</v>
      </c>
      <c r="Y115">
        <f t="shared" si="31"/>
        <v>5000</v>
      </c>
      <c r="Z115">
        <f t="shared" si="32"/>
        <v>7050</v>
      </c>
    </row>
    <row r="116" spans="1:26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 t="b">
        <v>0</v>
      </c>
      <c r="L116">
        <v>35</v>
      </c>
      <c r="M116" t="b">
        <v>1</v>
      </c>
      <c r="N116" t="s">
        <v>8266</v>
      </c>
      <c r="O116" s="15">
        <f t="shared" si="19"/>
        <v>103.33333333333334</v>
      </c>
      <c r="P116" s="15">
        <f t="shared" si="20"/>
        <v>88.571428571428569</v>
      </c>
      <c r="Q116" t="s">
        <v>8308</v>
      </c>
      <c r="R116" t="s">
        <v>8313</v>
      </c>
      <c r="S116" s="8">
        <f t="shared" si="21"/>
        <v>40861.065833333334</v>
      </c>
      <c r="T116" s="11">
        <f t="shared" si="22"/>
        <v>40921.065833333334</v>
      </c>
      <c r="U116" t="str">
        <f t="shared" si="23"/>
        <v>FALSE</v>
      </c>
      <c r="V116" s="18">
        <f t="shared" si="24"/>
        <v>2</v>
      </c>
      <c r="W116">
        <f t="shared" si="25"/>
        <v>1</v>
      </c>
      <c r="X116">
        <v>1</v>
      </c>
      <c r="Y116">
        <f t="shared" si="31"/>
        <v>3000</v>
      </c>
      <c r="Z116">
        <f t="shared" si="32"/>
        <v>3100</v>
      </c>
    </row>
    <row r="117" spans="1:26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 t="b">
        <v>0</v>
      </c>
      <c r="L117">
        <v>22</v>
      </c>
      <c r="M117" t="b">
        <v>1</v>
      </c>
      <c r="N117" t="s">
        <v>8266</v>
      </c>
      <c r="O117" s="15">
        <f t="shared" si="19"/>
        <v>140.44444444444443</v>
      </c>
      <c r="P117" s="15">
        <f t="shared" si="20"/>
        <v>28.727272727272727</v>
      </c>
      <c r="Q117" t="s">
        <v>8308</v>
      </c>
      <c r="R117" t="s">
        <v>8313</v>
      </c>
      <c r="S117" s="8">
        <f t="shared" si="21"/>
        <v>40918.530601851846</v>
      </c>
      <c r="T117" s="11">
        <f t="shared" si="22"/>
        <v>40943.530601851853</v>
      </c>
      <c r="U117" t="str">
        <f t="shared" si="23"/>
        <v>FALSE</v>
      </c>
      <c r="V117" s="18">
        <f t="shared" si="24"/>
        <v>2</v>
      </c>
      <c r="W117">
        <f t="shared" si="25"/>
        <v>1</v>
      </c>
      <c r="X117">
        <v>1</v>
      </c>
      <c r="Y117">
        <f t="shared" si="31"/>
        <v>450</v>
      </c>
      <c r="Z117">
        <f t="shared" si="32"/>
        <v>632</v>
      </c>
    </row>
    <row r="118" spans="1:26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 t="b">
        <v>0</v>
      </c>
      <c r="L118">
        <v>57</v>
      </c>
      <c r="M118" t="b">
        <v>1</v>
      </c>
      <c r="N118" t="s">
        <v>8266</v>
      </c>
      <c r="O118" s="15">
        <f t="shared" si="19"/>
        <v>113.65714285714286</v>
      </c>
      <c r="P118" s="15">
        <f t="shared" si="20"/>
        <v>69.78947368421052</v>
      </c>
      <c r="Q118" t="s">
        <v>8308</v>
      </c>
      <c r="R118" t="s">
        <v>8313</v>
      </c>
      <c r="S118" s="8">
        <f t="shared" si="21"/>
        <v>40595.288831018515</v>
      </c>
      <c r="T118" s="11">
        <f t="shared" si="22"/>
        <v>40641.247164351851</v>
      </c>
      <c r="U118" t="str">
        <f t="shared" si="23"/>
        <v>FALSE</v>
      </c>
      <c r="V118" s="18">
        <f t="shared" si="24"/>
        <v>2</v>
      </c>
      <c r="W118">
        <f t="shared" si="25"/>
        <v>1</v>
      </c>
      <c r="X118">
        <v>1</v>
      </c>
      <c r="Y118">
        <f t="shared" si="31"/>
        <v>3500</v>
      </c>
      <c r="Z118">
        <f t="shared" si="32"/>
        <v>3978</v>
      </c>
    </row>
    <row r="119" spans="1:26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 t="b">
        <v>0</v>
      </c>
      <c r="L119">
        <v>27</v>
      </c>
      <c r="M119" t="b">
        <v>1</v>
      </c>
      <c r="N119" t="s">
        <v>8266</v>
      </c>
      <c r="O119" s="15">
        <f t="shared" si="19"/>
        <v>100.49377777777779</v>
      </c>
      <c r="P119" s="15">
        <f t="shared" si="20"/>
        <v>167.48962962962963</v>
      </c>
      <c r="Q119" t="s">
        <v>8308</v>
      </c>
      <c r="R119" t="s">
        <v>8313</v>
      </c>
      <c r="S119" s="8">
        <f t="shared" si="21"/>
        <v>40248.626666666663</v>
      </c>
      <c r="T119" s="11">
        <f t="shared" si="22"/>
        <v>40338.583333333328</v>
      </c>
      <c r="U119" t="str">
        <f t="shared" si="23"/>
        <v>FALSE</v>
      </c>
      <c r="V119" s="18">
        <f t="shared" si="24"/>
        <v>2</v>
      </c>
      <c r="W119">
        <f t="shared" si="25"/>
        <v>1</v>
      </c>
      <c r="X119">
        <v>1</v>
      </c>
      <c r="Y119">
        <f t="shared" si="31"/>
        <v>4500</v>
      </c>
      <c r="Z119">
        <f t="shared" si="32"/>
        <v>4522.22</v>
      </c>
    </row>
    <row r="120" spans="1:26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 t="b">
        <v>0</v>
      </c>
      <c r="L120">
        <v>39</v>
      </c>
      <c r="M120" t="b">
        <v>1</v>
      </c>
      <c r="N120" t="s">
        <v>8266</v>
      </c>
      <c r="O120" s="15">
        <f t="shared" si="19"/>
        <v>113.03159999999998</v>
      </c>
      <c r="P120" s="15">
        <f t="shared" si="20"/>
        <v>144.91230769230768</v>
      </c>
      <c r="Q120" t="s">
        <v>8308</v>
      </c>
      <c r="R120" t="s">
        <v>8313</v>
      </c>
      <c r="S120" s="8">
        <f t="shared" si="21"/>
        <v>40722.845324074071</v>
      </c>
      <c r="T120" s="11">
        <f t="shared" si="22"/>
        <v>40752.845324074071</v>
      </c>
      <c r="U120" t="str">
        <f t="shared" si="23"/>
        <v>FALSE</v>
      </c>
      <c r="V120" s="18">
        <f t="shared" si="24"/>
        <v>2</v>
      </c>
      <c r="W120">
        <f t="shared" si="25"/>
        <v>1</v>
      </c>
      <c r="X120">
        <v>1</v>
      </c>
      <c r="Y120">
        <f t="shared" si="31"/>
        <v>5000</v>
      </c>
      <c r="Z120">
        <f t="shared" si="32"/>
        <v>5651.58</v>
      </c>
    </row>
    <row r="121" spans="1:26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 t="b">
        <v>0</v>
      </c>
      <c r="L121">
        <v>37</v>
      </c>
      <c r="M121" t="b">
        <v>1</v>
      </c>
      <c r="N121" t="s">
        <v>8266</v>
      </c>
      <c r="O121" s="15">
        <f t="shared" si="19"/>
        <v>104.55692307692308</v>
      </c>
      <c r="P121" s="15">
        <f t="shared" si="20"/>
        <v>91.840540540540545</v>
      </c>
      <c r="Q121" t="s">
        <v>8308</v>
      </c>
      <c r="R121" t="s">
        <v>8313</v>
      </c>
      <c r="S121" s="8">
        <f t="shared" si="21"/>
        <v>40738.860949074071</v>
      </c>
      <c r="T121" s="11">
        <f t="shared" si="22"/>
        <v>40768.75</v>
      </c>
      <c r="U121" t="str">
        <f t="shared" si="23"/>
        <v>FALSE</v>
      </c>
      <c r="V121" s="18">
        <f t="shared" si="24"/>
        <v>2</v>
      </c>
      <c r="W121">
        <f t="shared" si="25"/>
        <v>1</v>
      </c>
      <c r="X121">
        <v>1</v>
      </c>
      <c r="Y121">
        <f t="shared" si="31"/>
        <v>3250</v>
      </c>
      <c r="Z121">
        <f t="shared" si="32"/>
        <v>3398.1</v>
      </c>
    </row>
    <row r="122" spans="1:26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 t="b">
        <v>0</v>
      </c>
      <c r="L122">
        <v>1</v>
      </c>
      <c r="M122" t="b">
        <v>0</v>
      </c>
      <c r="N122" t="s">
        <v>8267</v>
      </c>
      <c r="O122" s="15">
        <f t="shared" si="19"/>
        <v>1.4285714285714287E-2</v>
      </c>
      <c r="P122" s="15">
        <f t="shared" si="20"/>
        <v>10</v>
      </c>
      <c r="Q122" t="s">
        <v>8308</v>
      </c>
      <c r="R122" t="s">
        <v>8312</v>
      </c>
      <c r="S122" s="8">
        <f t="shared" si="21"/>
        <v>42615.841516203705</v>
      </c>
      <c r="T122" s="11">
        <f t="shared" si="22"/>
        <v>42645.841516203705</v>
      </c>
      <c r="U122" t="str">
        <f t="shared" si="23"/>
        <v>FALSE</v>
      </c>
      <c r="V122" s="18">
        <f t="shared" si="24"/>
        <v>2</v>
      </c>
      <c r="W122">
        <f t="shared" si="25"/>
        <v>3</v>
      </c>
      <c r="X122">
        <v>0.13</v>
      </c>
      <c r="Y122">
        <f t="shared" ref="Y122:Z126" si="33">D122*$X122</f>
        <v>9100</v>
      </c>
      <c r="Z122">
        <f t="shared" si="33"/>
        <v>1.3</v>
      </c>
    </row>
    <row r="123" spans="1:26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 t="b">
        <v>0</v>
      </c>
      <c r="L123">
        <v>1</v>
      </c>
      <c r="M123" t="b">
        <v>0</v>
      </c>
      <c r="N123" t="s">
        <v>8267</v>
      </c>
      <c r="O123" s="15">
        <f t="shared" si="19"/>
        <v>3.3333333333333333E-2</v>
      </c>
      <c r="P123" s="15">
        <f t="shared" si="20"/>
        <v>1</v>
      </c>
      <c r="Q123" t="s">
        <v>8308</v>
      </c>
      <c r="R123" t="s">
        <v>8312</v>
      </c>
      <c r="S123" s="8">
        <f t="shared" si="21"/>
        <v>42096.496643518512</v>
      </c>
      <c r="T123" s="11">
        <f t="shared" si="22"/>
        <v>42112.219444444439</v>
      </c>
      <c r="U123" t="str">
        <f t="shared" si="23"/>
        <v>FALSE</v>
      </c>
      <c r="V123" s="18">
        <f t="shared" si="24"/>
        <v>2</v>
      </c>
      <c r="W123">
        <f t="shared" si="25"/>
        <v>3</v>
      </c>
      <c r="X123">
        <v>1</v>
      </c>
      <c r="Y123">
        <f t="shared" si="33"/>
        <v>3000</v>
      </c>
      <c r="Z123">
        <f t="shared" si="33"/>
        <v>1</v>
      </c>
    </row>
    <row r="124" spans="1:26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 t="b">
        <v>0</v>
      </c>
      <c r="L124">
        <v>0</v>
      </c>
      <c r="M124" t="b">
        <v>0</v>
      </c>
      <c r="N124" t="s">
        <v>8267</v>
      </c>
      <c r="O124" s="15">
        <f t="shared" si="19"/>
        <v>0</v>
      </c>
      <c r="P124" s="15">
        <f t="shared" si="20"/>
        <v>0</v>
      </c>
      <c r="Q124" t="s">
        <v>8308</v>
      </c>
      <c r="R124" t="s">
        <v>8312</v>
      </c>
      <c r="S124" s="8">
        <f t="shared" si="21"/>
        <v>42593.223460648143</v>
      </c>
      <c r="T124" s="11">
        <f t="shared" si="22"/>
        <v>42653.223460648143</v>
      </c>
      <c r="U124" t="str">
        <f t="shared" si="23"/>
        <v>FALSE</v>
      </c>
      <c r="V124" s="18">
        <f t="shared" si="24"/>
        <v>2</v>
      </c>
      <c r="W124">
        <f t="shared" si="25"/>
        <v>3</v>
      </c>
      <c r="X124">
        <v>1</v>
      </c>
      <c r="Y124">
        <f t="shared" si="33"/>
        <v>100000000</v>
      </c>
      <c r="Z124">
        <f t="shared" si="33"/>
        <v>0</v>
      </c>
    </row>
    <row r="125" spans="1:26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 t="b">
        <v>0</v>
      </c>
      <c r="L125">
        <v>6</v>
      </c>
      <c r="M125" t="b">
        <v>0</v>
      </c>
      <c r="N125" t="s">
        <v>8267</v>
      </c>
      <c r="O125" s="15">
        <f t="shared" si="19"/>
        <v>0.27454545454545454</v>
      </c>
      <c r="P125" s="15">
        <f t="shared" si="20"/>
        <v>25.166666666666668</v>
      </c>
      <c r="Q125" t="s">
        <v>8308</v>
      </c>
      <c r="R125" t="s">
        <v>8312</v>
      </c>
      <c r="S125" s="8">
        <f t="shared" si="21"/>
        <v>41904.573657407404</v>
      </c>
      <c r="T125" s="11">
        <f t="shared" si="22"/>
        <v>41940.708333333328</v>
      </c>
      <c r="U125" t="str">
        <f t="shared" si="23"/>
        <v>FALSE</v>
      </c>
      <c r="V125" s="18">
        <f t="shared" si="24"/>
        <v>2</v>
      </c>
      <c r="W125">
        <f t="shared" si="25"/>
        <v>3</v>
      </c>
      <c r="X125">
        <v>1</v>
      </c>
      <c r="Y125">
        <f t="shared" si="33"/>
        <v>55000</v>
      </c>
      <c r="Z125">
        <f t="shared" si="33"/>
        <v>151</v>
      </c>
    </row>
    <row r="126" spans="1:26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 t="b">
        <v>0</v>
      </c>
      <c r="L126">
        <v>0</v>
      </c>
      <c r="M126" t="b">
        <v>0</v>
      </c>
      <c r="N126" t="s">
        <v>8267</v>
      </c>
      <c r="O126" s="15">
        <f t="shared" si="19"/>
        <v>0</v>
      </c>
      <c r="P126" s="15">
        <f t="shared" si="20"/>
        <v>0</v>
      </c>
      <c r="Q126" t="s">
        <v>8308</v>
      </c>
      <c r="R126" t="s">
        <v>8312</v>
      </c>
      <c r="S126" s="8">
        <f t="shared" si="21"/>
        <v>42114.720393518517</v>
      </c>
      <c r="T126" s="11">
        <f t="shared" si="22"/>
        <v>42139.720393518517</v>
      </c>
      <c r="U126" t="str">
        <f t="shared" si="23"/>
        <v>FALSE</v>
      </c>
      <c r="V126" s="18">
        <f t="shared" si="24"/>
        <v>2</v>
      </c>
      <c r="W126">
        <f t="shared" si="25"/>
        <v>3</v>
      </c>
      <c r="X126">
        <v>1</v>
      </c>
      <c r="Y126">
        <f t="shared" si="33"/>
        <v>4000</v>
      </c>
      <c r="Z126">
        <f t="shared" si="33"/>
        <v>0</v>
      </c>
    </row>
    <row r="127" spans="1:26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 t="b">
        <v>0</v>
      </c>
      <c r="L127">
        <v>6</v>
      </c>
      <c r="M127" t="b">
        <v>0</v>
      </c>
      <c r="N127" t="s">
        <v>8267</v>
      </c>
      <c r="O127" s="15">
        <f t="shared" si="19"/>
        <v>14.000000000000002</v>
      </c>
      <c r="P127" s="15">
        <f t="shared" si="20"/>
        <v>11.666666666666666</v>
      </c>
      <c r="Q127" t="s">
        <v>8308</v>
      </c>
      <c r="R127" t="s">
        <v>8312</v>
      </c>
      <c r="S127" s="8">
        <f t="shared" si="21"/>
        <v>42709.78564814815</v>
      </c>
      <c r="T127" s="11">
        <f t="shared" si="22"/>
        <v>42769.78564814815</v>
      </c>
      <c r="U127" t="str">
        <f t="shared" si="23"/>
        <v>FALSE</v>
      </c>
      <c r="V127" s="18">
        <f t="shared" si="24"/>
        <v>2</v>
      </c>
      <c r="W127">
        <f t="shared" si="25"/>
        <v>3</v>
      </c>
      <c r="X127">
        <f>0.76</f>
        <v>0.76</v>
      </c>
      <c r="Y127">
        <f>D127*X127</f>
        <v>380</v>
      </c>
      <c r="Z127">
        <f t="shared" ref="Z127:Z132" si="34">E127*$X127</f>
        <v>53.2</v>
      </c>
    </row>
    <row r="128" spans="1:26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 t="b">
        <v>0</v>
      </c>
      <c r="L128">
        <v>13</v>
      </c>
      <c r="M128" t="b">
        <v>0</v>
      </c>
      <c r="N128" t="s">
        <v>8267</v>
      </c>
      <c r="O128" s="15">
        <f t="shared" si="19"/>
        <v>5.548</v>
      </c>
      <c r="P128" s="15">
        <f t="shared" si="20"/>
        <v>106.69230769230769</v>
      </c>
      <c r="Q128" t="s">
        <v>8308</v>
      </c>
      <c r="R128" t="s">
        <v>8312</v>
      </c>
      <c r="S128" s="8">
        <f t="shared" si="21"/>
        <v>42135.381215277775</v>
      </c>
      <c r="T128" s="11">
        <f t="shared" si="22"/>
        <v>42165.874999999993</v>
      </c>
      <c r="U128" t="str">
        <f t="shared" si="23"/>
        <v>FALSE</v>
      </c>
      <c r="V128" s="18">
        <f t="shared" si="24"/>
        <v>2</v>
      </c>
      <c r="W128">
        <f t="shared" si="25"/>
        <v>3</v>
      </c>
      <c r="X128">
        <v>1</v>
      </c>
      <c r="Y128">
        <f>D128*$X128</f>
        <v>25000</v>
      </c>
      <c r="Z128">
        <f t="shared" si="34"/>
        <v>1387</v>
      </c>
    </row>
    <row r="129" spans="1:26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 t="b">
        <v>0</v>
      </c>
      <c r="L129">
        <v>4</v>
      </c>
      <c r="M129" t="b">
        <v>0</v>
      </c>
      <c r="N129" t="s">
        <v>8267</v>
      </c>
      <c r="O129" s="15">
        <f t="shared" si="19"/>
        <v>2.375</v>
      </c>
      <c r="P129" s="15">
        <f t="shared" si="20"/>
        <v>47.5</v>
      </c>
      <c r="Q129" t="s">
        <v>8308</v>
      </c>
      <c r="R129" t="s">
        <v>8312</v>
      </c>
      <c r="S129" s="8">
        <f t="shared" si="21"/>
        <v>42067.415983796294</v>
      </c>
      <c r="T129" s="11">
        <f t="shared" si="22"/>
        <v>42097.37431712963</v>
      </c>
      <c r="U129" t="str">
        <f t="shared" si="23"/>
        <v>FALSE</v>
      </c>
      <c r="V129" s="18">
        <f t="shared" si="24"/>
        <v>2</v>
      </c>
      <c r="W129">
        <f t="shared" si="25"/>
        <v>3</v>
      </c>
      <c r="X129">
        <v>1</v>
      </c>
      <c r="Y129">
        <f>D129*$X129</f>
        <v>8000</v>
      </c>
      <c r="Z129">
        <f t="shared" si="34"/>
        <v>190</v>
      </c>
    </row>
    <row r="130" spans="1:26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 t="b">
        <v>0</v>
      </c>
      <c r="L130">
        <v>6</v>
      </c>
      <c r="M130" t="b">
        <v>0</v>
      </c>
      <c r="N130" t="s">
        <v>8267</v>
      </c>
      <c r="O130" s="15">
        <f t="shared" si="19"/>
        <v>1.867</v>
      </c>
      <c r="P130" s="15">
        <f t="shared" si="20"/>
        <v>311.16666666666669</v>
      </c>
      <c r="Q130" t="s">
        <v>8308</v>
      </c>
      <c r="R130" t="s">
        <v>8312</v>
      </c>
      <c r="S130" s="8">
        <f t="shared" si="21"/>
        <v>42628.019594907404</v>
      </c>
      <c r="T130" s="11">
        <f t="shared" si="22"/>
        <v>42663.019594907404</v>
      </c>
      <c r="U130" t="str">
        <f t="shared" si="23"/>
        <v>FALSE</v>
      </c>
      <c r="V130" s="18">
        <f t="shared" si="24"/>
        <v>2</v>
      </c>
      <c r="W130">
        <f t="shared" si="25"/>
        <v>3</v>
      </c>
      <c r="X130">
        <v>1</v>
      </c>
      <c r="Y130">
        <f>D130*$X130</f>
        <v>100000</v>
      </c>
      <c r="Z130">
        <f t="shared" si="34"/>
        <v>1867</v>
      </c>
    </row>
    <row r="131" spans="1:26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 t="b">
        <v>0</v>
      </c>
      <c r="L131">
        <v>0</v>
      </c>
      <c r="M131" t="b">
        <v>0</v>
      </c>
      <c r="N131" t="s">
        <v>8267</v>
      </c>
      <c r="O131" s="15">
        <f t="shared" ref="O131:O194" si="35">(E131/D131)*100</f>
        <v>0</v>
      </c>
      <c r="P131" s="15">
        <f t="shared" ref="P131:P194" si="36">IFERROR(E131/L131,0)</f>
        <v>0</v>
      </c>
      <c r="Q131" t="s">
        <v>8308</v>
      </c>
      <c r="R131" t="s">
        <v>8312</v>
      </c>
      <c r="S131" s="8">
        <f t="shared" ref="S131:S194" si="37">(((J131/60)/60)/24)+DATE(1970,1,1)+(-5/24)</f>
        <v>41882.728969907403</v>
      </c>
      <c r="T131" s="11">
        <f t="shared" ref="T131:T194" si="38">(I131/86400)+25569+(-5/24)</f>
        <v>41942.728969907403</v>
      </c>
      <c r="U131" t="str">
        <f t="shared" ref="U131:U194" si="39">TRIM(K131)</f>
        <v>FALSE</v>
      </c>
      <c r="V131" s="18">
        <f t="shared" ref="V131:V194" si="40">IF(U131="TRUE", 1, 2)</f>
        <v>2</v>
      </c>
      <c r="W131">
        <f t="shared" ref="W131:W194" si="41">IF(F131="successful", 1,  IF(F131= "failed", 2, IF(F131="canceled", 3, 4)))</f>
        <v>3</v>
      </c>
      <c r="X131">
        <v>1</v>
      </c>
      <c r="Y131">
        <f>D131*$X131</f>
        <v>20000</v>
      </c>
      <c r="Z131">
        <f t="shared" si="34"/>
        <v>0</v>
      </c>
    </row>
    <row r="132" spans="1:26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 t="b">
        <v>0</v>
      </c>
      <c r="L132">
        <v>0</v>
      </c>
      <c r="M132" t="b">
        <v>0</v>
      </c>
      <c r="N132" t="s">
        <v>8267</v>
      </c>
      <c r="O132" s="15">
        <f t="shared" si="35"/>
        <v>0</v>
      </c>
      <c r="P132" s="15">
        <f t="shared" si="36"/>
        <v>0</v>
      </c>
      <c r="Q132" t="s">
        <v>8308</v>
      </c>
      <c r="R132" t="s">
        <v>8312</v>
      </c>
      <c r="S132" s="8">
        <f t="shared" si="37"/>
        <v>41778.707083333327</v>
      </c>
      <c r="T132" s="11">
        <f t="shared" si="38"/>
        <v>41806.636111111111</v>
      </c>
      <c r="U132" t="str">
        <f t="shared" si="39"/>
        <v>FALSE</v>
      </c>
      <c r="V132" s="18">
        <f t="shared" si="40"/>
        <v>2</v>
      </c>
      <c r="W132">
        <f t="shared" si="41"/>
        <v>3</v>
      </c>
      <c r="X132">
        <v>1.28</v>
      </c>
      <c r="Y132">
        <f>D132*X132</f>
        <v>768</v>
      </c>
      <c r="Z132">
        <f t="shared" si="34"/>
        <v>0</v>
      </c>
    </row>
    <row r="133" spans="1:2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 t="b">
        <v>0</v>
      </c>
      <c r="L133">
        <v>0</v>
      </c>
      <c r="M133" t="b">
        <v>0</v>
      </c>
      <c r="N133" t="s">
        <v>8267</v>
      </c>
      <c r="O133" s="15">
        <f t="shared" si="35"/>
        <v>0</v>
      </c>
      <c r="P133" s="15">
        <f t="shared" si="36"/>
        <v>0</v>
      </c>
      <c r="Q133" t="s">
        <v>8308</v>
      </c>
      <c r="R133" t="s">
        <v>8312</v>
      </c>
      <c r="S133" s="8">
        <f t="shared" si="37"/>
        <v>42541.629178240742</v>
      </c>
      <c r="T133" s="11">
        <f t="shared" si="38"/>
        <v>42556.791666666664</v>
      </c>
      <c r="U133" t="str">
        <f t="shared" si="39"/>
        <v>FALSE</v>
      </c>
      <c r="V133" s="18">
        <f t="shared" si="40"/>
        <v>2</v>
      </c>
      <c r="W133">
        <f t="shared" si="41"/>
        <v>3</v>
      </c>
      <c r="X133">
        <v>1</v>
      </c>
      <c r="Y133">
        <f t="shared" ref="Y133:Y138" si="42">D133*$X133</f>
        <v>1200</v>
      </c>
      <c r="Z133">
        <f t="shared" ref="Z133:Z138" si="43">E133*$X133</f>
        <v>0</v>
      </c>
    </row>
    <row r="134" spans="1:26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 t="b">
        <v>0</v>
      </c>
      <c r="L134">
        <v>81</v>
      </c>
      <c r="M134" t="b">
        <v>0</v>
      </c>
      <c r="N134" t="s">
        <v>8267</v>
      </c>
      <c r="O134" s="15">
        <f t="shared" si="35"/>
        <v>9.5687499999999996</v>
      </c>
      <c r="P134" s="15">
        <f t="shared" si="36"/>
        <v>94.506172839506178</v>
      </c>
      <c r="Q134" t="s">
        <v>8308</v>
      </c>
      <c r="R134" t="s">
        <v>8312</v>
      </c>
      <c r="S134" s="8">
        <f t="shared" si="37"/>
        <v>41905.60424768518</v>
      </c>
      <c r="T134" s="11">
        <f t="shared" si="38"/>
        <v>41950.645914351851</v>
      </c>
      <c r="U134" t="str">
        <f t="shared" si="39"/>
        <v>FALSE</v>
      </c>
      <c r="V134" s="18">
        <f t="shared" si="40"/>
        <v>2</v>
      </c>
      <c r="W134">
        <f t="shared" si="41"/>
        <v>3</v>
      </c>
      <c r="X134">
        <v>1</v>
      </c>
      <c r="Y134">
        <f t="shared" si="42"/>
        <v>80000</v>
      </c>
      <c r="Z134">
        <f t="shared" si="43"/>
        <v>7655</v>
      </c>
    </row>
    <row r="135" spans="1:26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 t="b">
        <v>0</v>
      </c>
      <c r="L135">
        <v>0</v>
      </c>
      <c r="M135" t="b">
        <v>0</v>
      </c>
      <c r="N135" t="s">
        <v>8267</v>
      </c>
      <c r="O135" s="15">
        <f t="shared" si="35"/>
        <v>0</v>
      </c>
      <c r="P135" s="15">
        <f t="shared" si="36"/>
        <v>0</v>
      </c>
      <c r="Q135" t="s">
        <v>8308</v>
      </c>
      <c r="R135" t="s">
        <v>8312</v>
      </c>
      <c r="S135" s="8">
        <f t="shared" si="37"/>
        <v>42491.599351851844</v>
      </c>
      <c r="T135" s="11">
        <f t="shared" si="38"/>
        <v>42521.521527777775</v>
      </c>
      <c r="U135" t="str">
        <f t="shared" si="39"/>
        <v>FALSE</v>
      </c>
      <c r="V135" s="18">
        <f t="shared" si="40"/>
        <v>2</v>
      </c>
      <c r="W135">
        <f t="shared" si="41"/>
        <v>3</v>
      </c>
      <c r="X135">
        <v>1</v>
      </c>
      <c r="Y135">
        <f t="shared" si="42"/>
        <v>71764</v>
      </c>
      <c r="Z135">
        <f t="shared" si="43"/>
        <v>0</v>
      </c>
    </row>
    <row r="136" spans="1:26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 t="b">
        <v>0</v>
      </c>
      <c r="L136">
        <v>0</v>
      </c>
      <c r="M136" t="b">
        <v>0</v>
      </c>
      <c r="N136" t="s">
        <v>8267</v>
      </c>
      <c r="O136" s="15">
        <f t="shared" si="35"/>
        <v>0</v>
      </c>
      <c r="P136" s="15">
        <f t="shared" si="36"/>
        <v>0</v>
      </c>
      <c r="Q136" t="s">
        <v>8308</v>
      </c>
      <c r="R136" t="s">
        <v>8312</v>
      </c>
      <c r="S136" s="8">
        <f t="shared" si="37"/>
        <v>42221.701597222222</v>
      </c>
      <c r="T136" s="11">
        <f t="shared" si="38"/>
        <v>42251.499999999993</v>
      </c>
      <c r="U136" t="str">
        <f t="shared" si="39"/>
        <v>FALSE</v>
      </c>
      <c r="V136" s="18">
        <f t="shared" si="40"/>
        <v>2</v>
      </c>
      <c r="W136">
        <f t="shared" si="41"/>
        <v>3</v>
      </c>
      <c r="X136">
        <v>1</v>
      </c>
      <c r="Y136">
        <f t="shared" si="42"/>
        <v>5000</v>
      </c>
      <c r="Z136">
        <f t="shared" si="43"/>
        <v>0</v>
      </c>
    </row>
    <row r="137" spans="1:26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 t="b">
        <v>0</v>
      </c>
      <c r="L137">
        <v>5</v>
      </c>
      <c r="M137" t="b">
        <v>0</v>
      </c>
      <c r="N137" t="s">
        <v>8267</v>
      </c>
      <c r="O137" s="15">
        <f t="shared" si="35"/>
        <v>13.433333333333334</v>
      </c>
      <c r="P137" s="15">
        <f t="shared" si="36"/>
        <v>80.599999999999994</v>
      </c>
      <c r="Q137" t="s">
        <v>8308</v>
      </c>
      <c r="R137" t="s">
        <v>8312</v>
      </c>
      <c r="S137" s="8">
        <f t="shared" si="37"/>
        <v>41788.173576388886</v>
      </c>
      <c r="T137" s="11">
        <f t="shared" si="38"/>
        <v>41821.583333333328</v>
      </c>
      <c r="U137" t="str">
        <f t="shared" si="39"/>
        <v>FALSE</v>
      </c>
      <c r="V137" s="18">
        <f t="shared" si="40"/>
        <v>2</v>
      </c>
      <c r="W137">
        <f t="shared" si="41"/>
        <v>3</v>
      </c>
      <c r="X137">
        <v>1</v>
      </c>
      <c r="Y137">
        <f t="shared" si="42"/>
        <v>3000</v>
      </c>
      <c r="Z137">
        <f t="shared" si="43"/>
        <v>403</v>
      </c>
    </row>
    <row r="138" spans="1:26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 t="b">
        <v>0</v>
      </c>
      <c r="L138">
        <v>0</v>
      </c>
      <c r="M138" t="b">
        <v>0</v>
      </c>
      <c r="N138" t="s">
        <v>8267</v>
      </c>
      <c r="O138" s="15">
        <f t="shared" si="35"/>
        <v>0</v>
      </c>
      <c r="P138" s="15">
        <f t="shared" si="36"/>
        <v>0</v>
      </c>
      <c r="Q138" t="s">
        <v>8308</v>
      </c>
      <c r="R138" t="s">
        <v>8312</v>
      </c>
      <c r="S138" s="8">
        <f t="shared" si="37"/>
        <v>42096.201782407406</v>
      </c>
      <c r="T138" s="11">
        <f t="shared" si="38"/>
        <v>42140.219444444439</v>
      </c>
      <c r="U138" t="str">
        <f t="shared" si="39"/>
        <v>FALSE</v>
      </c>
      <c r="V138" s="18">
        <f t="shared" si="40"/>
        <v>2</v>
      </c>
      <c r="W138">
        <f t="shared" si="41"/>
        <v>3</v>
      </c>
      <c r="X138">
        <v>1</v>
      </c>
      <c r="Y138">
        <f t="shared" si="42"/>
        <v>3000</v>
      </c>
      <c r="Z138">
        <f t="shared" si="43"/>
        <v>0</v>
      </c>
    </row>
    <row r="139" spans="1:26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 t="b">
        <v>0</v>
      </c>
      <c r="L139">
        <v>0</v>
      </c>
      <c r="M139" t="b">
        <v>0</v>
      </c>
      <c r="N139" t="s">
        <v>8267</v>
      </c>
      <c r="O139" s="15">
        <f t="shared" si="35"/>
        <v>0</v>
      </c>
      <c r="P139" s="15">
        <f t="shared" si="36"/>
        <v>0</v>
      </c>
      <c r="Q139" t="s">
        <v>8308</v>
      </c>
      <c r="R139" t="s">
        <v>8312</v>
      </c>
      <c r="S139" s="8">
        <f t="shared" si="37"/>
        <v>42239.365659722222</v>
      </c>
      <c r="T139" s="11">
        <f t="shared" si="38"/>
        <v>42289.365659722222</v>
      </c>
      <c r="U139" t="str">
        <f t="shared" si="39"/>
        <v>FALSE</v>
      </c>
      <c r="V139" s="18">
        <f t="shared" si="40"/>
        <v>2</v>
      </c>
      <c r="W139">
        <f t="shared" si="41"/>
        <v>3</v>
      </c>
      <c r="X139">
        <v>0.15</v>
      </c>
      <c r="Y139">
        <f t="shared" ref="Y139:Z144" si="44">D139*$X139</f>
        <v>8250</v>
      </c>
      <c r="Z139">
        <f t="shared" si="44"/>
        <v>0</v>
      </c>
    </row>
    <row r="140" spans="1:26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 t="b">
        <v>0</v>
      </c>
      <c r="L140">
        <v>58</v>
      </c>
      <c r="M140" t="b">
        <v>0</v>
      </c>
      <c r="N140" t="s">
        <v>8267</v>
      </c>
      <c r="O140" s="15">
        <f t="shared" si="35"/>
        <v>3.1413333333333333</v>
      </c>
      <c r="P140" s="15">
        <f t="shared" si="36"/>
        <v>81.241379310344826</v>
      </c>
      <c r="Q140" t="s">
        <v>8308</v>
      </c>
      <c r="R140" t="s">
        <v>8312</v>
      </c>
      <c r="S140" s="8">
        <f t="shared" si="37"/>
        <v>42186.049085648141</v>
      </c>
      <c r="T140" s="11">
        <f t="shared" si="38"/>
        <v>42216.999305555553</v>
      </c>
      <c r="U140" t="str">
        <f t="shared" si="39"/>
        <v>FALSE</v>
      </c>
      <c r="V140" s="18">
        <f t="shared" si="40"/>
        <v>2</v>
      </c>
      <c r="W140">
        <f t="shared" si="41"/>
        <v>3</v>
      </c>
      <c r="X140">
        <v>1</v>
      </c>
      <c r="Y140">
        <f t="shared" si="44"/>
        <v>150000</v>
      </c>
      <c r="Z140">
        <f t="shared" si="44"/>
        <v>4712</v>
      </c>
    </row>
    <row r="141" spans="1:26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 t="b">
        <v>0</v>
      </c>
      <c r="L141">
        <v>1</v>
      </c>
      <c r="M141" t="b">
        <v>0</v>
      </c>
      <c r="N141" t="s">
        <v>8267</v>
      </c>
      <c r="O141" s="15">
        <f t="shared" si="35"/>
        <v>100</v>
      </c>
      <c r="P141" s="15">
        <f t="shared" si="36"/>
        <v>500</v>
      </c>
      <c r="Q141" t="s">
        <v>8308</v>
      </c>
      <c r="R141" t="s">
        <v>8312</v>
      </c>
      <c r="S141" s="8">
        <f t="shared" si="37"/>
        <v>42187.712638888886</v>
      </c>
      <c r="T141" s="11">
        <f t="shared" si="38"/>
        <v>42197.712638888886</v>
      </c>
      <c r="U141" t="str">
        <f t="shared" si="39"/>
        <v>FALSE</v>
      </c>
      <c r="V141" s="18">
        <f t="shared" si="40"/>
        <v>2</v>
      </c>
      <c r="W141">
        <f t="shared" si="41"/>
        <v>3</v>
      </c>
      <c r="X141">
        <v>1</v>
      </c>
      <c r="Y141">
        <f t="shared" si="44"/>
        <v>500</v>
      </c>
      <c r="Z141">
        <f t="shared" si="44"/>
        <v>500</v>
      </c>
    </row>
    <row r="142" spans="1:26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 t="b">
        <v>0</v>
      </c>
      <c r="L142">
        <v>0</v>
      </c>
      <c r="M142" t="b">
        <v>0</v>
      </c>
      <c r="N142" t="s">
        <v>8267</v>
      </c>
      <c r="O142" s="15">
        <f t="shared" si="35"/>
        <v>0</v>
      </c>
      <c r="P142" s="15">
        <f t="shared" si="36"/>
        <v>0</v>
      </c>
      <c r="Q142" t="s">
        <v>8308</v>
      </c>
      <c r="R142" t="s">
        <v>8312</v>
      </c>
      <c r="S142" s="8">
        <f t="shared" si="37"/>
        <v>42052.989953703705</v>
      </c>
      <c r="T142" s="11">
        <f t="shared" si="38"/>
        <v>42082.948287037034</v>
      </c>
      <c r="U142" t="str">
        <f t="shared" si="39"/>
        <v>FALSE</v>
      </c>
      <c r="V142" s="18">
        <f t="shared" si="40"/>
        <v>2</v>
      </c>
      <c r="W142">
        <f t="shared" si="41"/>
        <v>3</v>
      </c>
      <c r="X142">
        <v>1</v>
      </c>
      <c r="Y142">
        <f t="shared" si="44"/>
        <v>200000</v>
      </c>
      <c r="Z142">
        <f t="shared" si="44"/>
        <v>0</v>
      </c>
    </row>
    <row r="143" spans="1:26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 t="b">
        <v>0</v>
      </c>
      <c r="L143">
        <v>28</v>
      </c>
      <c r="M143" t="b">
        <v>0</v>
      </c>
      <c r="N143" t="s">
        <v>8267</v>
      </c>
      <c r="O143" s="15">
        <f t="shared" si="35"/>
        <v>10.775</v>
      </c>
      <c r="P143" s="15">
        <f t="shared" si="36"/>
        <v>46.178571428571431</v>
      </c>
      <c r="Q143" t="s">
        <v>8308</v>
      </c>
      <c r="R143" t="s">
        <v>8312</v>
      </c>
      <c r="S143" s="8">
        <f t="shared" si="37"/>
        <v>42109.944710648146</v>
      </c>
      <c r="T143" s="11">
        <f t="shared" si="38"/>
        <v>42154.944710648146</v>
      </c>
      <c r="U143" t="str">
        <f t="shared" si="39"/>
        <v>FALSE</v>
      </c>
      <c r="V143" s="18">
        <f t="shared" si="40"/>
        <v>2</v>
      </c>
      <c r="W143">
        <f t="shared" si="41"/>
        <v>3</v>
      </c>
      <c r="X143">
        <v>1</v>
      </c>
      <c r="Y143">
        <f t="shared" si="44"/>
        <v>12000</v>
      </c>
      <c r="Z143">
        <f t="shared" si="44"/>
        <v>1293</v>
      </c>
    </row>
    <row r="144" spans="1:26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 t="b">
        <v>0</v>
      </c>
      <c r="L144">
        <v>1</v>
      </c>
      <c r="M144" t="b">
        <v>0</v>
      </c>
      <c r="N144" t="s">
        <v>8267</v>
      </c>
      <c r="O144" s="15">
        <f t="shared" si="35"/>
        <v>0.33333333333333337</v>
      </c>
      <c r="P144" s="15">
        <f t="shared" si="36"/>
        <v>10</v>
      </c>
      <c r="Q144" t="s">
        <v>8308</v>
      </c>
      <c r="R144" t="s">
        <v>8312</v>
      </c>
      <c r="S144" s="8">
        <f t="shared" si="37"/>
        <v>41938.684930555552</v>
      </c>
      <c r="T144" s="11">
        <f t="shared" si="38"/>
        <v>41959.726597222216</v>
      </c>
      <c r="U144" t="str">
        <f t="shared" si="39"/>
        <v>FALSE</v>
      </c>
      <c r="V144" s="18">
        <f t="shared" si="40"/>
        <v>2</v>
      </c>
      <c r="W144">
        <f t="shared" si="41"/>
        <v>3</v>
      </c>
      <c r="X144">
        <v>1</v>
      </c>
      <c r="Y144">
        <f t="shared" si="44"/>
        <v>3000</v>
      </c>
      <c r="Z144">
        <f t="shared" si="44"/>
        <v>10</v>
      </c>
    </row>
    <row r="145" spans="1:26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 t="b">
        <v>0</v>
      </c>
      <c r="L145">
        <v>0</v>
      </c>
      <c r="M145" t="b">
        <v>0</v>
      </c>
      <c r="N145" t="s">
        <v>8267</v>
      </c>
      <c r="O145" s="15">
        <f t="shared" si="35"/>
        <v>0</v>
      </c>
      <c r="P145" s="15">
        <f t="shared" si="36"/>
        <v>0</v>
      </c>
      <c r="Q145" t="s">
        <v>8308</v>
      </c>
      <c r="R145" t="s">
        <v>8312</v>
      </c>
      <c r="S145" s="8">
        <f t="shared" si="37"/>
        <v>42558.855810185189</v>
      </c>
      <c r="T145" s="11">
        <f t="shared" si="38"/>
        <v>42616.038194444445</v>
      </c>
      <c r="U145" t="str">
        <f t="shared" si="39"/>
        <v>FALSE</v>
      </c>
      <c r="V145" s="18">
        <f t="shared" si="40"/>
        <v>2</v>
      </c>
      <c r="W145">
        <f t="shared" si="41"/>
        <v>3</v>
      </c>
      <c r="X145">
        <v>0.72</v>
      </c>
      <c r="Y145">
        <f>D145*X145</f>
        <v>3960</v>
      </c>
      <c r="Z145">
        <f t="shared" ref="Z145:Z157" si="45">E145*$X145</f>
        <v>0</v>
      </c>
    </row>
    <row r="146" spans="1:26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 t="b">
        <v>0</v>
      </c>
      <c r="L146">
        <v>37</v>
      </c>
      <c r="M146" t="b">
        <v>0</v>
      </c>
      <c r="N146" t="s">
        <v>8267</v>
      </c>
      <c r="O146" s="15">
        <f t="shared" si="35"/>
        <v>27.6</v>
      </c>
      <c r="P146" s="15">
        <f t="shared" si="36"/>
        <v>55.945945945945944</v>
      </c>
      <c r="Q146" t="s">
        <v>8308</v>
      </c>
      <c r="R146" t="s">
        <v>8312</v>
      </c>
      <c r="S146" s="8">
        <f t="shared" si="37"/>
        <v>42047.554074074076</v>
      </c>
      <c r="T146" s="11">
        <f t="shared" si="38"/>
        <v>42107.512407407405</v>
      </c>
      <c r="U146" t="str">
        <f t="shared" si="39"/>
        <v>FALSE</v>
      </c>
      <c r="V146" s="18">
        <f t="shared" si="40"/>
        <v>2</v>
      </c>
      <c r="W146">
        <f t="shared" si="41"/>
        <v>3</v>
      </c>
      <c r="X146">
        <f>0.76</f>
        <v>0.76</v>
      </c>
      <c r="Y146">
        <f>D146*X146</f>
        <v>5700</v>
      </c>
      <c r="Z146">
        <f t="shared" si="45"/>
        <v>1573.2</v>
      </c>
    </row>
    <row r="147" spans="1:26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 t="b">
        <v>0</v>
      </c>
      <c r="L147">
        <v>9</v>
      </c>
      <c r="M147" t="b">
        <v>0</v>
      </c>
      <c r="N147" t="s">
        <v>8267</v>
      </c>
      <c r="O147" s="15">
        <f t="shared" si="35"/>
        <v>7.5111111111111111</v>
      </c>
      <c r="P147" s="15">
        <f t="shared" si="36"/>
        <v>37.555555555555557</v>
      </c>
      <c r="Q147" t="s">
        <v>8308</v>
      </c>
      <c r="R147" t="s">
        <v>8312</v>
      </c>
      <c r="S147" s="8">
        <f t="shared" si="37"/>
        <v>42200.333935185183</v>
      </c>
      <c r="T147" s="11">
        <f t="shared" si="38"/>
        <v>42227.333935185183</v>
      </c>
      <c r="U147" t="str">
        <f t="shared" si="39"/>
        <v>FALSE</v>
      </c>
      <c r="V147" s="18">
        <f t="shared" si="40"/>
        <v>2</v>
      </c>
      <c r="W147">
        <f t="shared" si="41"/>
        <v>3</v>
      </c>
      <c r="X147">
        <v>1</v>
      </c>
      <c r="Y147">
        <f>D147*$X147</f>
        <v>4500</v>
      </c>
      <c r="Z147">
        <f t="shared" si="45"/>
        <v>338</v>
      </c>
    </row>
    <row r="148" spans="1:26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 t="b">
        <v>0</v>
      </c>
      <c r="L148">
        <v>3</v>
      </c>
      <c r="M148" t="b">
        <v>0</v>
      </c>
      <c r="N148" t="s">
        <v>8267</v>
      </c>
      <c r="O148" s="15">
        <f t="shared" si="35"/>
        <v>0.57499999999999996</v>
      </c>
      <c r="P148" s="15">
        <f t="shared" si="36"/>
        <v>38.333333333333336</v>
      </c>
      <c r="Q148" t="s">
        <v>8308</v>
      </c>
      <c r="R148" t="s">
        <v>8312</v>
      </c>
      <c r="S148" s="8">
        <f t="shared" si="37"/>
        <v>42692.807847222219</v>
      </c>
      <c r="T148" s="11">
        <f t="shared" si="38"/>
        <v>42752.807847222219</v>
      </c>
      <c r="U148" t="str">
        <f t="shared" si="39"/>
        <v>FALSE</v>
      </c>
      <c r="V148" s="18">
        <f t="shared" si="40"/>
        <v>2</v>
      </c>
      <c r="W148">
        <f t="shared" si="41"/>
        <v>3</v>
      </c>
      <c r="X148">
        <v>1</v>
      </c>
      <c r="Y148">
        <f>D148*$X148</f>
        <v>20000</v>
      </c>
      <c r="Z148">
        <f t="shared" si="45"/>
        <v>115</v>
      </c>
    </row>
    <row r="149" spans="1:26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 t="b">
        <v>0</v>
      </c>
      <c r="L149">
        <v>0</v>
      </c>
      <c r="M149" t="b">
        <v>0</v>
      </c>
      <c r="N149" t="s">
        <v>8267</v>
      </c>
      <c r="O149" s="15">
        <f t="shared" si="35"/>
        <v>0</v>
      </c>
      <c r="P149" s="15">
        <f t="shared" si="36"/>
        <v>0</v>
      </c>
      <c r="Q149" t="s">
        <v>8308</v>
      </c>
      <c r="R149" t="s">
        <v>8312</v>
      </c>
      <c r="S149" s="8">
        <f t="shared" si="37"/>
        <v>41969.559490740743</v>
      </c>
      <c r="T149" s="11">
        <f t="shared" si="38"/>
        <v>42012.554166666661</v>
      </c>
      <c r="U149" t="str">
        <f t="shared" si="39"/>
        <v>FALSE</v>
      </c>
      <c r="V149" s="18">
        <f t="shared" si="40"/>
        <v>2</v>
      </c>
      <c r="W149">
        <f t="shared" si="41"/>
        <v>3</v>
      </c>
      <c r="X149">
        <v>1.28</v>
      </c>
      <c r="Y149">
        <f>D149*X149</f>
        <v>8960</v>
      </c>
      <c r="Z149">
        <f t="shared" si="45"/>
        <v>0</v>
      </c>
    </row>
    <row r="150" spans="1:26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 t="b">
        <v>0</v>
      </c>
      <c r="L150">
        <v>2</v>
      </c>
      <c r="M150" t="b">
        <v>0</v>
      </c>
      <c r="N150" t="s">
        <v>8267</v>
      </c>
      <c r="O150" s="15">
        <f t="shared" si="35"/>
        <v>0.08</v>
      </c>
      <c r="P150" s="15">
        <f t="shared" si="36"/>
        <v>20</v>
      </c>
      <c r="Q150" t="s">
        <v>8308</v>
      </c>
      <c r="R150" t="s">
        <v>8312</v>
      </c>
      <c r="S150" s="8">
        <f t="shared" si="37"/>
        <v>42397.073333333326</v>
      </c>
      <c r="T150" s="11">
        <f t="shared" si="38"/>
        <v>42427.073333333326</v>
      </c>
      <c r="U150" t="str">
        <f t="shared" si="39"/>
        <v>FALSE</v>
      </c>
      <c r="V150" s="18">
        <f t="shared" si="40"/>
        <v>2</v>
      </c>
      <c r="W150">
        <f t="shared" si="41"/>
        <v>3</v>
      </c>
      <c r="X150">
        <v>1</v>
      </c>
      <c r="Y150">
        <f>D150*$X150</f>
        <v>50000</v>
      </c>
      <c r="Z150">
        <f t="shared" si="45"/>
        <v>40</v>
      </c>
    </row>
    <row r="151" spans="1:26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 t="b">
        <v>0</v>
      </c>
      <c r="L151">
        <v>6</v>
      </c>
      <c r="M151" t="b">
        <v>0</v>
      </c>
      <c r="N151" t="s">
        <v>8267</v>
      </c>
      <c r="O151" s="15">
        <f t="shared" si="35"/>
        <v>0.91999999999999993</v>
      </c>
      <c r="P151" s="15">
        <f t="shared" si="36"/>
        <v>15.333333333333334</v>
      </c>
      <c r="Q151" t="s">
        <v>8308</v>
      </c>
      <c r="R151" t="s">
        <v>8312</v>
      </c>
      <c r="S151" s="8">
        <f t="shared" si="37"/>
        <v>41967.963773148142</v>
      </c>
      <c r="T151" s="11">
        <f t="shared" si="38"/>
        <v>41998.124999999993</v>
      </c>
      <c r="U151" t="str">
        <f t="shared" si="39"/>
        <v>FALSE</v>
      </c>
      <c r="V151" s="18">
        <f t="shared" si="40"/>
        <v>2</v>
      </c>
      <c r="W151">
        <f t="shared" si="41"/>
        <v>3</v>
      </c>
      <c r="X151">
        <v>1</v>
      </c>
      <c r="Y151">
        <f>D151*$X151</f>
        <v>10000</v>
      </c>
      <c r="Z151">
        <f t="shared" si="45"/>
        <v>92</v>
      </c>
    </row>
    <row r="152" spans="1:26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 t="b">
        <v>0</v>
      </c>
      <c r="L152">
        <v>67</v>
      </c>
      <c r="M152" t="b">
        <v>0</v>
      </c>
      <c r="N152" t="s">
        <v>8267</v>
      </c>
      <c r="O152" s="15">
        <f t="shared" si="35"/>
        <v>23.163076923076922</v>
      </c>
      <c r="P152" s="15">
        <f t="shared" si="36"/>
        <v>449.43283582089555</v>
      </c>
      <c r="Q152" t="s">
        <v>8308</v>
      </c>
      <c r="R152" t="s">
        <v>8312</v>
      </c>
      <c r="S152" s="8">
        <f t="shared" si="37"/>
        <v>42089.95349537037</v>
      </c>
      <c r="T152" s="11">
        <f t="shared" si="38"/>
        <v>42149.95349537037</v>
      </c>
      <c r="U152" t="str">
        <f t="shared" si="39"/>
        <v>FALSE</v>
      </c>
      <c r="V152" s="18">
        <f t="shared" si="40"/>
        <v>2</v>
      </c>
      <c r="W152">
        <f t="shared" si="41"/>
        <v>3</v>
      </c>
      <c r="X152">
        <v>1</v>
      </c>
      <c r="Y152">
        <f>D152*$X152</f>
        <v>130000</v>
      </c>
      <c r="Z152">
        <f t="shared" si="45"/>
        <v>30112</v>
      </c>
    </row>
    <row r="153" spans="1:26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 t="b">
        <v>0</v>
      </c>
      <c r="L153">
        <v>5</v>
      </c>
      <c r="M153" t="b">
        <v>0</v>
      </c>
      <c r="N153" t="s">
        <v>8267</v>
      </c>
      <c r="O153" s="15">
        <f t="shared" si="35"/>
        <v>5.5999999999999994E-2</v>
      </c>
      <c r="P153" s="15">
        <f t="shared" si="36"/>
        <v>28</v>
      </c>
      <c r="Q153" t="s">
        <v>8308</v>
      </c>
      <c r="R153" t="s">
        <v>8312</v>
      </c>
      <c r="S153" s="8">
        <f t="shared" si="37"/>
        <v>42113.342488425922</v>
      </c>
      <c r="T153" s="11">
        <f t="shared" si="38"/>
        <v>42173.342488425922</v>
      </c>
      <c r="U153" t="str">
        <f t="shared" si="39"/>
        <v>FALSE</v>
      </c>
      <c r="V153" s="18">
        <f t="shared" si="40"/>
        <v>2</v>
      </c>
      <c r="W153">
        <f t="shared" si="41"/>
        <v>3</v>
      </c>
      <c r="X153">
        <v>0.72</v>
      </c>
      <c r="Y153">
        <f>D153*X153</f>
        <v>180000</v>
      </c>
      <c r="Z153">
        <f t="shared" si="45"/>
        <v>100.8</v>
      </c>
    </row>
    <row r="154" spans="1:26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 t="b">
        <v>0</v>
      </c>
      <c r="L154">
        <v>2</v>
      </c>
      <c r="M154" t="b">
        <v>0</v>
      </c>
      <c r="N154" t="s">
        <v>8267</v>
      </c>
      <c r="O154" s="15">
        <f t="shared" si="35"/>
        <v>7.8947368421052634E-3</v>
      </c>
      <c r="P154" s="15">
        <f t="shared" si="36"/>
        <v>15</v>
      </c>
      <c r="Q154" t="s">
        <v>8308</v>
      </c>
      <c r="R154" t="s">
        <v>8312</v>
      </c>
      <c r="S154" s="8">
        <f t="shared" si="37"/>
        <v>41874.869212962964</v>
      </c>
      <c r="T154" s="11">
        <f t="shared" si="38"/>
        <v>41904.869212962956</v>
      </c>
      <c r="U154" t="str">
        <f t="shared" si="39"/>
        <v>FALSE</v>
      </c>
      <c r="V154" s="18">
        <f t="shared" si="40"/>
        <v>2</v>
      </c>
      <c r="W154">
        <f t="shared" si="41"/>
        <v>3</v>
      </c>
      <c r="X154">
        <v>1</v>
      </c>
      <c r="Y154">
        <f>D154*$X154</f>
        <v>380000</v>
      </c>
      <c r="Z154">
        <f t="shared" si="45"/>
        <v>30</v>
      </c>
    </row>
    <row r="155" spans="1:26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 t="b">
        <v>0</v>
      </c>
      <c r="L155">
        <v>10</v>
      </c>
      <c r="M155" t="b">
        <v>0</v>
      </c>
      <c r="N155" t="s">
        <v>8267</v>
      </c>
      <c r="O155" s="15">
        <f t="shared" si="35"/>
        <v>0.71799999999999997</v>
      </c>
      <c r="P155" s="15">
        <f t="shared" si="36"/>
        <v>35.9</v>
      </c>
      <c r="Q155" t="s">
        <v>8308</v>
      </c>
      <c r="R155" t="s">
        <v>8312</v>
      </c>
      <c r="S155" s="8">
        <f t="shared" si="37"/>
        <v>41933.377824074072</v>
      </c>
      <c r="T155" s="11">
        <f t="shared" si="38"/>
        <v>41975.419490740744</v>
      </c>
      <c r="U155" t="str">
        <f t="shared" si="39"/>
        <v>FALSE</v>
      </c>
      <c r="V155" s="18">
        <f t="shared" si="40"/>
        <v>2</v>
      </c>
      <c r="W155">
        <f t="shared" si="41"/>
        <v>3</v>
      </c>
      <c r="X155">
        <v>1</v>
      </c>
      <c r="Y155">
        <f>D155*$X155</f>
        <v>50000</v>
      </c>
      <c r="Z155">
        <f t="shared" si="45"/>
        <v>359</v>
      </c>
    </row>
    <row r="156" spans="1:26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 t="b">
        <v>0</v>
      </c>
      <c r="L156">
        <v>3</v>
      </c>
      <c r="M156" t="b">
        <v>0</v>
      </c>
      <c r="N156" t="s">
        <v>8267</v>
      </c>
      <c r="O156" s="15">
        <f t="shared" si="35"/>
        <v>2.666666666666667</v>
      </c>
      <c r="P156" s="15">
        <f t="shared" si="36"/>
        <v>13.333333333333334</v>
      </c>
      <c r="Q156" t="s">
        <v>8308</v>
      </c>
      <c r="R156" t="s">
        <v>8312</v>
      </c>
      <c r="S156" s="8">
        <f t="shared" si="37"/>
        <v>42115.339062499996</v>
      </c>
      <c r="T156" s="11">
        <f t="shared" si="38"/>
        <v>42158.339062499996</v>
      </c>
      <c r="U156" t="str">
        <f t="shared" si="39"/>
        <v>FALSE</v>
      </c>
      <c r="V156" s="18">
        <f t="shared" si="40"/>
        <v>2</v>
      </c>
      <c r="W156">
        <f t="shared" si="41"/>
        <v>3</v>
      </c>
      <c r="X156">
        <v>1</v>
      </c>
      <c r="Y156">
        <f>D156*$X156</f>
        <v>1500</v>
      </c>
      <c r="Z156">
        <f t="shared" si="45"/>
        <v>40</v>
      </c>
    </row>
    <row r="157" spans="1:26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 t="b">
        <v>0</v>
      </c>
      <c r="L157">
        <v>4</v>
      </c>
      <c r="M157" t="b">
        <v>0</v>
      </c>
      <c r="N157" t="s">
        <v>8267</v>
      </c>
      <c r="O157" s="15">
        <f t="shared" si="35"/>
        <v>6.0000000000000001E-3</v>
      </c>
      <c r="P157" s="15">
        <f t="shared" si="36"/>
        <v>20.25</v>
      </c>
      <c r="Q157" t="s">
        <v>8308</v>
      </c>
      <c r="R157" t="s">
        <v>8312</v>
      </c>
      <c r="S157" s="8">
        <f t="shared" si="37"/>
        <v>42168.351099537038</v>
      </c>
      <c r="T157" s="11">
        <f t="shared" si="38"/>
        <v>42208.351099537038</v>
      </c>
      <c r="U157" t="str">
        <f t="shared" si="39"/>
        <v>FALSE</v>
      </c>
      <c r="V157" s="18">
        <f t="shared" si="40"/>
        <v>2</v>
      </c>
      <c r="W157">
        <f t="shared" si="41"/>
        <v>3</v>
      </c>
      <c r="X157">
        <v>1</v>
      </c>
      <c r="Y157">
        <f>D157*$X157</f>
        <v>1350000</v>
      </c>
      <c r="Z157">
        <f t="shared" si="45"/>
        <v>81</v>
      </c>
    </row>
    <row r="158" spans="1:26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 t="b">
        <v>0</v>
      </c>
      <c r="L158">
        <v>15</v>
      </c>
      <c r="M158" t="b">
        <v>0</v>
      </c>
      <c r="N158" t="s">
        <v>8267</v>
      </c>
      <c r="O158" s="15">
        <f t="shared" si="35"/>
        <v>5.0999999999999996</v>
      </c>
      <c r="P158" s="15">
        <f t="shared" si="36"/>
        <v>119</v>
      </c>
      <c r="Q158" t="s">
        <v>8308</v>
      </c>
      <c r="R158" t="s">
        <v>8312</v>
      </c>
      <c r="S158" s="8">
        <f t="shared" si="37"/>
        <v>41793.916620370372</v>
      </c>
      <c r="T158" s="11">
        <f t="shared" si="38"/>
        <v>41853.916620370372</v>
      </c>
      <c r="U158" t="str">
        <f t="shared" si="39"/>
        <v>FALSE</v>
      </c>
      <c r="V158" s="18">
        <f t="shared" si="40"/>
        <v>2</v>
      </c>
      <c r="W158">
        <f t="shared" si="41"/>
        <v>3</v>
      </c>
      <c r="X158">
        <f>0.76</f>
        <v>0.76</v>
      </c>
      <c r="Y158">
        <f>D158*X158</f>
        <v>26600</v>
      </c>
      <c r="Z158">
        <f t="shared" ref="Z158:Z166" si="46">E158*$X158</f>
        <v>1356.6</v>
      </c>
    </row>
    <row r="159" spans="1:26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 t="b">
        <v>0</v>
      </c>
      <c r="L159">
        <v>2</v>
      </c>
      <c r="M159" t="b">
        <v>0</v>
      </c>
      <c r="N159" t="s">
        <v>8267</v>
      </c>
      <c r="O159" s="15">
        <f t="shared" si="35"/>
        <v>0.26711185308848079</v>
      </c>
      <c r="P159" s="15">
        <f t="shared" si="36"/>
        <v>4</v>
      </c>
      <c r="Q159" t="s">
        <v>8308</v>
      </c>
      <c r="R159" t="s">
        <v>8312</v>
      </c>
      <c r="S159" s="8">
        <f t="shared" si="37"/>
        <v>42396.703379629624</v>
      </c>
      <c r="T159" s="11">
        <f t="shared" si="38"/>
        <v>42426.703379629624</v>
      </c>
      <c r="U159" t="str">
        <f t="shared" si="39"/>
        <v>FALSE</v>
      </c>
      <c r="V159" s="18">
        <f t="shared" si="40"/>
        <v>2</v>
      </c>
      <c r="W159">
        <f t="shared" si="41"/>
        <v>3</v>
      </c>
      <c r="X159">
        <v>1</v>
      </c>
      <c r="Y159">
        <f t="shared" ref="Y159:Y166" si="47">D159*$X159</f>
        <v>2995</v>
      </c>
      <c r="Z159">
        <f t="shared" si="46"/>
        <v>8</v>
      </c>
    </row>
    <row r="160" spans="1:26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 t="b">
        <v>0</v>
      </c>
      <c r="L160">
        <v>0</v>
      </c>
      <c r="M160" t="b">
        <v>0</v>
      </c>
      <c r="N160" t="s">
        <v>8267</v>
      </c>
      <c r="O160" s="15">
        <f t="shared" si="35"/>
        <v>0</v>
      </c>
      <c r="P160" s="15">
        <f t="shared" si="36"/>
        <v>0</v>
      </c>
      <c r="Q160" t="s">
        <v>8308</v>
      </c>
      <c r="R160" t="s">
        <v>8312</v>
      </c>
      <c r="S160" s="8">
        <f t="shared" si="37"/>
        <v>41903.868379629625</v>
      </c>
      <c r="T160" s="11">
        <f t="shared" si="38"/>
        <v>41933.868379629625</v>
      </c>
      <c r="U160" t="str">
        <f t="shared" si="39"/>
        <v>FALSE</v>
      </c>
      <c r="V160" s="18">
        <f t="shared" si="40"/>
        <v>2</v>
      </c>
      <c r="W160">
        <f t="shared" si="41"/>
        <v>3</v>
      </c>
      <c r="X160">
        <v>1</v>
      </c>
      <c r="Y160">
        <f t="shared" si="47"/>
        <v>5000</v>
      </c>
      <c r="Z160">
        <f t="shared" si="46"/>
        <v>0</v>
      </c>
    </row>
    <row r="161" spans="1:26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 t="b">
        <v>0</v>
      </c>
      <c r="L161">
        <v>1</v>
      </c>
      <c r="M161" t="b">
        <v>0</v>
      </c>
      <c r="N161" t="s">
        <v>8267</v>
      </c>
      <c r="O161" s="15">
        <f t="shared" si="35"/>
        <v>2E-3</v>
      </c>
      <c r="P161" s="15">
        <f t="shared" si="36"/>
        <v>10</v>
      </c>
      <c r="Q161" t="s">
        <v>8308</v>
      </c>
      <c r="R161" t="s">
        <v>8312</v>
      </c>
      <c r="S161" s="8">
        <f t="shared" si="37"/>
        <v>42514.226215277777</v>
      </c>
      <c r="T161" s="11">
        <f t="shared" si="38"/>
        <v>42554.226215277777</v>
      </c>
      <c r="U161" t="str">
        <f t="shared" si="39"/>
        <v>FALSE</v>
      </c>
      <c r="V161" s="18">
        <f t="shared" si="40"/>
        <v>2</v>
      </c>
      <c r="W161">
        <f t="shared" si="41"/>
        <v>3</v>
      </c>
      <c r="X161">
        <v>1</v>
      </c>
      <c r="Y161">
        <f t="shared" si="47"/>
        <v>500000</v>
      </c>
      <c r="Z161">
        <f t="shared" si="46"/>
        <v>10</v>
      </c>
    </row>
    <row r="162" spans="1:26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 t="b">
        <v>0</v>
      </c>
      <c r="L162">
        <v>0</v>
      </c>
      <c r="M162" t="b">
        <v>0</v>
      </c>
      <c r="N162" t="s">
        <v>8268</v>
      </c>
      <c r="O162" s="15">
        <f t="shared" si="35"/>
        <v>0</v>
      </c>
      <c r="P162" s="15">
        <f t="shared" si="36"/>
        <v>0</v>
      </c>
      <c r="Q162" t="s">
        <v>8308</v>
      </c>
      <c r="R162" t="s">
        <v>8311</v>
      </c>
      <c r="S162" s="8">
        <f t="shared" si="37"/>
        <v>42171.704756944448</v>
      </c>
      <c r="T162" s="11">
        <f t="shared" si="38"/>
        <v>42231.70475694444</v>
      </c>
      <c r="U162" t="str">
        <f t="shared" si="39"/>
        <v>FALSE</v>
      </c>
      <c r="V162" s="18">
        <f t="shared" si="40"/>
        <v>2</v>
      </c>
      <c r="W162">
        <f t="shared" si="41"/>
        <v>2</v>
      </c>
      <c r="X162">
        <v>1</v>
      </c>
      <c r="Y162">
        <f t="shared" si="47"/>
        <v>5000</v>
      </c>
      <c r="Z162">
        <f t="shared" si="46"/>
        <v>0</v>
      </c>
    </row>
    <row r="163" spans="1:26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 t="b">
        <v>0</v>
      </c>
      <c r="L163">
        <v>1</v>
      </c>
      <c r="M163" t="b">
        <v>0</v>
      </c>
      <c r="N163" t="s">
        <v>8268</v>
      </c>
      <c r="O163" s="15">
        <f t="shared" si="35"/>
        <v>0.01</v>
      </c>
      <c r="P163" s="15">
        <f t="shared" si="36"/>
        <v>5</v>
      </c>
      <c r="Q163" t="s">
        <v>8308</v>
      </c>
      <c r="R163" t="s">
        <v>8311</v>
      </c>
      <c r="S163" s="8">
        <f t="shared" si="37"/>
        <v>41792.479108796295</v>
      </c>
      <c r="T163" s="11">
        <f t="shared" si="38"/>
        <v>41822.479108796295</v>
      </c>
      <c r="U163" t="str">
        <f t="shared" si="39"/>
        <v>FALSE</v>
      </c>
      <c r="V163" s="18">
        <f t="shared" si="40"/>
        <v>2</v>
      </c>
      <c r="W163">
        <f t="shared" si="41"/>
        <v>2</v>
      </c>
      <c r="X163">
        <v>1</v>
      </c>
      <c r="Y163">
        <f t="shared" si="47"/>
        <v>50000</v>
      </c>
      <c r="Z163">
        <f t="shared" si="46"/>
        <v>5</v>
      </c>
    </row>
    <row r="164" spans="1:26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 t="b">
        <v>0</v>
      </c>
      <c r="L164">
        <v>10</v>
      </c>
      <c r="M164" t="b">
        <v>0</v>
      </c>
      <c r="N164" t="s">
        <v>8268</v>
      </c>
      <c r="O164" s="15">
        <f t="shared" si="35"/>
        <v>15.535714285714286</v>
      </c>
      <c r="P164" s="15">
        <f t="shared" si="36"/>
        <v>43.5</v>
      </c>
      <c r="Q164" t="s">
        <v>8308</v>
      </c>
      <c r="R164" t="s">
        <v>8311</v>
      </c>
      <c r="S164" s="8">
        <f t="shared" si="37"/>
        <v>41834.91847222222</v>
      </c>
      <c r="T164" s="11">
        <f t="shared" si="38"/>
        <v>41867.779166666667</v>
      </c>
      <c r="U164" t="str">
        <f t="shared" si="39"/>
        <v>FALSE</v>
      </c>
      <c r="V164" s="18">
        <f t="shared" si="40"/>
        <v>2</v>
      </c>
      <c r="W164">
        <f t="shared" si="41"/>
        <v>2</v>
      </c>
      <c r="X164">
        <v>1</v>
      </c>
      <c r="Y164">
        <f t="shared" si="47"/>
        <v>2800</v>
      </c>
      <c r="Z164">
        <f t="shared" si="46"/>
        <v>435</v>
      </c>
    </row>
    <row r="165" spans="1:26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 t="b">
        <v>0</v>
      </c>
      <c r="L165">
        <v>0</v>
      </c>
      <c r="M165" t="b">
        <v>0</v>
      </c>
      <c r="N165" t="s">
        <v>8268</v>
      </c>
      <c r="O165" s="15">
        <f t="shared" si="35"/>
        <v>0</v>
      </c>
      <c r="P165" s="15">
        <f t="shared" si="36"/>
        <v>0</v>
      </c>
      <c r="Q165" t="s">
        <v>8308</v>
      </c>
      <c r="R165" t="s">
        <v>8311</v>
      </c>
      <c r="S165" s="8">
        <f t="shared" si="37"/>
        <v>42243.752939814811</v>
      </c>
      <c r="T165" s="11">
        <f t="shared" si="38"/>
        <v>42277.791666666664</v>
      </c>
      <c r="U165" t="str">
        <f t="shared" si="39"/>
        <v>FALSE</v>
      </c>
      <c r="V165" s="18">
        <f t="shared" si="40"/>
        <v>2</v>
      </c>
      <c r="W165">
        <f t="shared" si="41"/>
        <v>2</v>
      </c>
      <c r="X165">
        <v>1</v>
      </c>
      <c r="Y165">
        <f t="shared" si="47"/>
        <v>2000000</v>
      </c>
      <c r="Z165">
        <f t="shared" si="46"/>
        <v>0</v>
      </c>
    </row>
    <row r="166" spans="1:26" ht="115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 t="b">
        <v>0</v>
      </c>
      <c r="L166">
        <v>7</v>
      </c>
      <c r="M166" t="b">
        <v>0</v>
      </c>
      <c r="N166" t="s">
        <v>8268</v>
      </c>
      <c r="O166" s="15">
        <f t="shared" si="35"/>
        <v>0.53333333333333333</v>
      </c>
      <c r="P166" s="15">
        <f t="shared" si="36"/>
        <v>91.428571428571431</v>
      </c>
      <c r="Q166" t="s">
        <v>8308</v>
      </c>
      <c r="R166" t="s">
        <v>8311</v>
      </c>
      <c r="S166" s="8">
        <f t="shared" si="37"/>
        <v>41841.554409722223</v>
      </c>
      <c r="T166" s="11">
        <f t="shared" si="38"/>
        <v>41901.554409722223</v>
      </c>
      <c r="U166" t="str">
        <f t="shared" si="39"/>
        <v>FALSE</v>
      </c>
      <c r="V166" s="18">
        <f t="shared" si="40"/>
        <v>2</v>
      </c>
      <c r="W166">
        <f t="shared" si="41"/>
        <v>2</v>
      </c>
      <c r="X166">
        <v>1</v>
      </c>
      <c r="Y166">
        <f t="shared" si="47"/>
        <v>120000</v>
      </c>
      <c r="Z166">
        <f t="shared" si="46"/>
        <v>640</v>
      </c>
    </row>
    <row r="167" spans="1:26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 t="b">
        <v>0</v>
      </c>
      <c r="L167">
        <v>0</v>
      </c>
      <c r="M167" t="b">
        <v>0</v>
      </c>
      <c r="N167" t="s">
        <v>8268</v>
      </c>
      <c r="O167" s="15">
        <f t="shared" si="35"/>
        <v>0</v>
      </c>
      <c r="P167" s="15">
        <f t="shared" si="36"/>
        <v>0</v>
      </c>
      <c r="Q167" t="s">
        <v>8308</v>
      </c>
      <c r="R167" t="s">
        <v>8311</v>
      </c>
      <c r="S167" s="8">
        <f t="shared" si="37"/>
        <v>42351.450509259252</v>
      </c>
      <c r="T167" s="11">
        <f t="shared" si="38"/>
        <v>42381.450509259252</v>
      </c>
      <c r="U167" t="str">
        <f t="shared" si="39"/>
        <v>FALSE</v>
      </c>
      <c r="V167" s="18">
        <f t="shared" si="40"/>
        <v>2</v>
      </c>
      <c r="W167">
        <f t="shared" si="41"/>
        <v>2</v>
      </c>
      <c r="X167">
        <v>1.28</v>
      </c>
      <c r="Y167">
        <f>D167*X167</f>
        <v>21760</v>
      </c>
      <c r="Z167">
        <f t="shared" ref="Z167:Z197" si="48">E167*$X167</f>
        <v>0</v>
      </c>
    </row>
    <row r="168" spans="1:26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 t="b">
        <v>0</v>
      </c>
      <c r="L168">
        <v>1</v>
      </c>
      <c r="M168" t="b">
        <v>0</v>
      </c>
      <c r="N168" t="s">
        <v>8268</v>
      </c>
      <c r="O168" s="15">
        <f t="shared" si="35"/>
        <v>60</v>
      </c>
      <c r="P168" s="15">
        <f t="shared" si="36"/>
        <v>3000</v>
      </c>
      <c r="Q168" t="s">
        <v>8308</v>
      </c>
      <c r="R168" t="s">
        <v>8311</v>
      </c>
      <c r="S168" s="8">
        <f t="shared" si="37"/>
        <v>42720.867615740739</v>
      </c>
      <c r="T168" s="11">
        <f t="shared" si="38"/>
        <v>42750.867615740739</v>
      </c>
      <c r="U168" t="str">
        <f t="shared" si="39"/>
        <v>FALSE</v>
      </c>
      <c r="V168" s="18">
        <f t="shared" si="40"/>
        <v>2</v>
      </c>
      <c r="W168">
        <f t="shared" si="41"/>
        <v>2</v>
      </c>
      <c r="X168">
        <v>1</v>
      </c>
      <c r="Y168">
        <f>D168*$X168</f>
        <v>5000</v>
      </c>
      <c r="Z168">
        <f t="shared" si="48"/>
        <v>3000</v>
      </c>
    </row>
    <row r="169" spans="1:26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 t="b">
        <v>0</v>
      </c>
      <c r="L169">
        <v>2</v>
      </c>
      <c r="M169" t="b">
        <v>0</v>
      </c>
      <c r="N169" t="s">
        <v>8268</v>
      </c>
      <c r="O169" s="15">
        <f t="shared" si="35"/>
        <v>0.01</v>
      </c>
      <c r="P169" s="15">
        <f t="shared" si="36"/>
        <v>5.5</v>
      </c>
      <c r="Q169" t="s">
        <v>8308</v>
      </c>
      <c r="R169" t="s">
        <v>8311</v>
      </c>
      <c r="S169" s="8">
        <f t="shared" si="37"/>
        <v>42160.719155092585</v>
      </c>
      <c r="T169" s="11">
        <f t="shared" si="38"/>
        <v>42220.719155092585</v>
      </c>
      <c r="U169" t="str">
        <f t="shared" si="39"/>
        <v>FALSE</v>
      </c>
      <c r="V169" s="18">
        <f t="shared" si="40"/>
        <v>2</v>
      </c>
      <c r="W169">
        <f t="shared" si="41"/>
        <v>2</v>
      </c>
      <c r="X169">
        <v>1</v>
      </c>
      <c r="Y169">
        <f>D169*$X169</f>
        <v>110000</v>
      </c>
      <c r="Z169">
        <f t="shared" si="48"/>
        <v>11</v>
      </c>
    </row>
    <row r="170" spans="1:26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 t="b">
        <v>0</v>
      </c>
      <c r="L170">
        <v>3</v>
      </c>
      <c r="M170" t="b">
        <v>0</v>
      </c>
      <c r="N170" t="s">
        <v>8268</v>
      </c>
      <c r="O170" s="15">
        <f t="shared" si="35"/>
        <v>4.0625</v>
      </c>
      <c r="P170" s="15">
        <f t="shared" si="36"/>
        <v>108.33333333333333</v>
      </c>
      <c r="Q170" t="s">
        <v>8308</v>
      </c>
      <c r="R170" t="s">
        <v>8311</v>
      </c>
      <c r="S170" s="8">
        <f t="shared" si="37"/>
        <v>42052.626967592594</v>
      </c>
      <c r="T170" s="11">
        <f t="shared" si="38"/>
        <v>42082.585300925923</v>
      </c>
      <c r="U170" t="str">
        <f t="shared" si="39"/>
        <v>FALSE</v>
      </c>
      <c r="V170" s="18">
        <f t="shared" si="40"/>
        <v>2</v>
      </c>
      <c r="W170">
        <f t="shared" si="41"/>
        <v>2</v>
      </c>
      <c r="X170">
        <v>1</v>
      </c>
      <c r="Y170">
        <f>D170*$X170</f>
        <v>8000</v>
      </c>
      <c r="Z170">
        <f t="shared" si="48"/>
        <v>325</v>
      </c>
    </row>
    <row r="171" spans="1:26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 t="b">
        <v>0</v>
      </c>
      <c r="L171">
        <v>10</v>
      </c>
      <c r="M171" t="b">
        <v>0</v>
      </c>
      <c r="N171" t="s">
        <v>8268</v>
      </c>
      <c r="O171" s="15">
        <f t="shared" si="35"/>
        <v>22.400000000000002</v>
      </c>
      <c r="P171" s="15">
        <f t="shared" si="36"/>
        <v>56</v>
      </c>
      <c r="Q171" t="s">
        <v>8308</v>
      </c>
      <c r="R171" t="s">
        <v>8311</v>
      </c>
      <c r="S171" s="8">
        <f t="shared" si="37"/>
        <v>41900.296979166662</v>
      </c>
      <c r="T171" s="11">
        <f t="shared" si="38"/>
        <v>41930.296979166662</v>
      </c>
      <c r="U171" t="str">
        <f t="shared" si="39"/>
        <v>FALSE</v>
      </c>
      <c r="V171" s="18">
        <f t="shared" si="40"/>
        <v>2</v>
      </c>
      <c r="W171">
        <f t="shared" si="41"/>
        <v>2</v>
      </c>
      <c r="X171">
        <v>1.28</v>
      </c>
      <c r="Y171">
        <f>D171*X171</f>
        <v>3200</v>
      </c>
      <c r="Z171">
        <f t="shared" si="48"/>
        <v>716.80000000000007</v>
      </c>
    </row>
    <row r="172" spans="1:26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 t="b">
        <v>0</v>
      </c>
      <c r="L172">
        <v>10</v>
      </c>
      <c r="M172" t="b">
        <v>0</v>
      </c>
      <c r="N172" t="s">
        <v>8268</v>
      </c>
      <c r="O172" s="15">
        <f t="shared" si="35"/>
        <v>3.25</v>
      </c>
      <c r="P172" s="15">
        <f t="shared" si="36"/>
        <v>32.5</v>
      </c>
      <c r="Q172" t="s">
        <v>8308</v>
      </c>
      <c r="R172" t="s">
        <v>8311</v>
      </c>
      <c r="S172" s="8">
        <f t="shared" si="37"/>
        <v>42216.769479166665</v>
      </c>
      <c r="T172" s="11">
        <f t="shared" si="38"/>
        <v>42246.019444444442</v>
      </c>
      <c r="U172" t="str">
        <f t="shared" si="39"/>
        <v>FALSE</v>
      </c>
      <c r="V172" s="18">
        <f t="shared" si="40"/>
        <v>2</v>
      </c>
      <c r="W172">
        <f t="shared" si="41"/>
        <v>2</v>
      </c>
      <c r="X172">
        <v>1</v>
      </c>
      <c r="Y172">
        <f>D172*$X172</f>
        <v>10000</v>
      </c>
      <c r="Z172">
        <f t="shared" si="48"/>
        <v>325</v>
      </c>
    </row>
    <row r="173" spans="1:26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 t="b">
        <v>0</v>
      </c>
      <c r="L173">
        <v>1</v>
      </c>
      <c r="M173" t="b">
        <v>0</v>
      </c>
      <c r="N173" t="s">
        <v>8268</v>
      </c>
      <c r="O173" s="15">
        <f t="shared" si="35"/>
        <v>2E-3</v>
      </c>
      <c r="P173" s="15">
        <f t="shared" si="36"/>
        <v>1</v>
      </c>
      <c r="Q173" t="s">
        <v>8308</v>
      </c>
      <c r="R173" t="s">
        <v>8311</v>
      </c>
      <c r="S173" s="8">
        <f t="shared" si="37"/>
        <v>42533.972384259258</v>
      </c>
      <c r="T173" s="11">
        <f t="shared" si="38"/>
        <v>42593.972384259258</v>
      </c>
      <c r="U173" t="str">
        <f t="shared" si="39"/>
        <v>FALSE</v>
      </c>
      <c r="V173" s="18">
        <f t="shared" si="40"/>
        <v>2</v>
      </c>
      <c r="W173">
        <f t="shared" si="41"/>
        <v>2</v>
      </c>
      <c r="X173">
        <v>1</v>
      </c>
      <c r="Y173">
        <f>D173*$X173</f>
        <v>50000</v>
      </c>
      <c r="Z173">
        <f t="shared" si="48"/>
        <v>1</v>
      </c>
    </row>
    <row r="174" spans="1:26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 t="b">
        <v>0</v>
      </c>
      <c r="L174">
        <v>0</v>
      </c>
      <c r="M174" t="b">
        <v>0</v>
      </c>
      <c r="N174" t="s">
        <v>8268</v>
      </c>
      <c r="O174" s="15">
        <f t="shared" si="35"/>
        <v>0</v>
      </c>
      <c r="P174" s="15">
        <f t="shared" si="36"/>
        <v>0</v>
      </c>
      <c r="Q174" t="s">
        <v>8308</v>
      </c>
      <c r="R174" t="s">
        <v>8311</v>
      </c>
      <c r="S174" s="8">
        <f t="shared" si="37"/>
        <v>42047.186608796292</v>
      </c>
      <c r="T174" s="11">
        <f t="shared" si="38"/>
        <v>42082.144942129627</v>
      </c>
      <c r="U174" t="str">
        <f t="shared" si="39"/>
        <v>FALSE</v>
      </c>
      <c r="V174" s="18">
        <f t="shared" si="40"/>
        <v>2</v>
      </c>
      <c r="W174">
        <f t="shared" si="41"/>
        <v>2</v>
      </c>
      <c r="X174">
        <v>1</v>
      </c>
      <c r="Y174">
        <f>D174*$X174</f>
        <v>95000</v>
      </c>
      <c r="Z174">
        <f t="shared" si="48"/>
        <v>0</v>
      </c>
    </row>
    <row r="175" spans="1:26" ht="100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 t="b">
        <v>0</v>
      </c>
      <c r="L175">
        <v>0</v>
      </c>
      <c r="M175" t="b">
        <v>0</v>
      </c>
      <c r="N175" t="s">
        <v>8268</v>
      </c>
      <c r="O175" s="15">
        <f t="shared" si="35"/>
        <v>0</v>
      </c>
      <c r="P175" s="15">
        <f t="shared" si="36"/>
        <v>0</v>
      </c>
      <c r="Q175" t="s">
        <v>8308</v>
      </c>
      <c r="R175" t="s">
        <v>8311</v>
      </c>
      <c r="S175" s="8">
        <f t="shared" si="37"/>
        <v>42033.364675925921</v>
      </c>
      <c r="T175" s="11">
        <f t="shared" si="38"/>
        <v>42063.364675925921</v>
      </c>
      <c r="U175" t="str">
        <f t="shared" si="39"/>
        <v>FALSE</v>
      </c>
      <c r="V175" s="18">
        <f t="shared" si="40"/>
        <v>2</v>
      </c>
      <c r="W175">
        <f t="shared" si="41"/>
        <v>2</v>
      </c>
      <c r="X175">
        <v>1.28</v>
      </c>
      <c r="Y175">
        <f>D175*X175</f>
        <v>1420.8</v>
      </c>
      <c r="Z175">
        <f t="shared" si="48"/>
        <v>0</v>
      </c>
    </row>
    <row r="176" spans="1:26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 t="b">
        <v>0</v>
      </c>
      <c r="L176">
        <v>0</v>
      </c>
      <c r="M176" t="b">
        <v>0</v>
      </c>
      <c r="N176" t="s">
        <v>8268</v>
      </c>
      <c r="O176" s="15">
        <f t="shared" si="35"/>
        <v>0</v>
      </c>
      <c r="P176" s="15">
        <f t="shared" si="36"/>
        <v>0</v>
      </c>
      <c r="Q176" t="s">
        <v>8308</v>
      </c>
      <c r="R176" t="s">
        <v>8311</v>
      </c>
      <c r="S176" s="8">
        <f t="shared" si="37"/>
        <v>42072.55064814815</v>
      </c>
      <c r="T176" s="11">
        <f t="shared" si="38"/>
        <v>42132.55064814815</v>
      </c>
      <c r="U176" t="str">
        <f t="shared" si="39"/>
        <v>FALSE</v>
      </c>
      <c r="V176" s="18">
        <f t="shared" si="40"/>
        <v>2</v>
      </c>
      <c r="W176">
        <f t="shared" si="41"/>
        <v>2</v>
      </c>
      <c r="X176">
        <v>1.1299999999999999</v>
      </c>
      <c r="Y176">
        <f>D176*X176</f>
        <v>6779.9999999999991</v>
      </c>
      <c r="Z176">
        <f t="shared" si="48"/>
        <v>0</v>
      </c>
    </row>
    <row r="177" spans="1:26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 t="b">
        <v>0</v>
      </c>
      <c r="L177">
        <v>26</v>
      </c>
      <c r="M177" t="b">
        <v>0</v>
      </c>
      <c r="N177" t="s">
        <v>8268</v>
      </c>
      <c r="O177" s="15">
        <f t="shared" si="35"/>
        <v>6.4850000000000003</v>
      </c>
      <c r="P177" s="15">
        <f t="shared" si="36"/>
        <v>49.884615384615387</v>
      </c>
      <c r="Q177" t="s">
        <v>8308</v>
      </c>
      <c r="R177" t="s">
        <v>8311</v>
      </c>
      <c r="S177" s="8">
        <f t="shared" si="37"/>
        <v>41855.569571759253</v>
      </c>
      <c r="T177" s="11">
        <f t="shared" si="38"/>
        <v>41880.569571759253</v>
      </c>
      <c r="U177" t="str">
        <f t="shared" si="39"/>
        <v>FALSE</v>
      </c>
      <c r="V177" s="18">
        <f t="shared" si="40"/>
        <v>2</v>
      </c>
      <c r="W177">
        <f t="shared" si="41"/>
        <v>2</v>
      </c>
      <c r="X177">
        <v>1.28</v>
      </c>
      <c r="Y177">
        <f>D177*X177</f>
        <v>25600</v>
      </c>
      <c r="Z177">
        <f t="shared" si="48"/>
        <v>1660.16</v>
      </c>
    </row>
    <row r="178" spans="1:26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 t="b">
        <v>0</v>
      </c>
      <c r="L178">
        <v>0</v>
      </c>
      <c r="M178" t="b">
        <v>0</v>
      </c>
      <c r="N178" t="s">
        <v>8268</v>
      </c>
      <c r="O178" s="15">
        <f t="shared" si="35"/>
        <v>0</v>
      </c>
      <c r="P178" s="15">
        <f t="shared" si="36"/>
        <v>0</v>
      </c>
      <c r="Q178" t="s">
        <v>8308</v>
      </c>
      <c r="R178" t="s">
        <v>8311</v>
      </c>
      <c r="S178" s="8">
        <f t="shared" si="37"/>
        <v>42191.615729166668</v>
      </c>
      <c r="T178" s="11">
        <f t="shared" si="38"/>
        <v>42221.615729166668</v>
      </c>
      <c r="U178" t="str">
        <f t="shared" si="39"/>
        <v>FALSE</v>
      </c>
      <c r="V178" s="18">
        <f t="shared" si="40"/>
        <v>2</v>
      </c>
      <c r="W178">
        <f t="shared" si="41"/>
        <v>2</v>
      </c>
      <c r="X178">
        <v>1</v>
      </c>
      <c r="Y178">
        <f>D178*$X178</f>
        <v>1500</v>
      </c>
      <c r="Z178">
        <f t="shared" si="48"/>
        <v>0</v>
      </c>
    </row>
    <row r="179" spans="1:26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 t="b">
        <v>0</v>
      </c>
      <c r="L179">
        <v>7</v>
      </c>
      <c r="M179" t="b">
        <v>0</v>
      </c>
      <c r="N179" t="s">
        <v>8268</v>
      </c>
      <c r="O179" s="15">
        <f t="shared" si="35"/>
        <v>40</v>
      </c>
      <c r="P179" s="15">
        <f t="shared" si="36"/>
        <v>25.714285714285715</v>
      </c>
      <c r="Q179" t="s">
        <v>8308</v>
      </c>
      <c r="R179" t="s">
        <v>8311</v>
      </c>
      <c r="S179" s="8">
        <f t="shared" si="37"/>
        <v>42069.839421296296</v>
      </c>
      <c r="T179" s="11">
        <f t="shared" si="38"/>
        <v>42086.797754629624</v>
      </c>
      <c r="U179" t="str">
        <f t="shared" si="39"/>
        <v>FALSE</v>
      </c>
      <c r="V179" s="18">
        <f t="shared" si="40"/>
        <v>2</v>
      </c>
      <c r="W179">
        <f t="shared" si="41"/>
        <v>2</v>
      </c>
      <c r="X179">
        <v>1</v>
      </c>
      <c r="Y179">
        <f>D179*$X179</f>
        <v>450</v>
      </c>
      <c r="Z179">
        <f t="shared" si="48"/>
        <v>180</v>
      </c>
    </row>
    <row r="180" spans="1:26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 t="b">
        <v>0</v>
      </c>
      <c r="L180">
        <v>0</v>
      </c>
      <c r="M180" t="b">
        <v>0</v>
      </c>
      <c r="N180" t="s">
        <v>8268</v>
      </c>
      <c r="O180" s="15">
        <f t="shared" si="35"/>
        <v>0</v>
      </c>
      <c r="P180" s="15">
        <f t="shared" si="36"/>
        <v>0</v>
      </c>
      <c r="Q180" t="s">
        <v>8308</v>
      </c>
      <c r="R180" t="s">
        <v>8311</v>
      </c>
      <c r="S180" s="8">
        <f t="shared" si="37"/>
        <v>42304.747048611105</v>
      </c>
      <c r="T180" s="11">
        <f t="shared" si="38"/>
        <v>42334.788715277777</v>
      </c>
      <c r="U180" t="str">
        <f t="shared" si="39"/>
        <v>FALSE</v>
      </c>
      <c r="V180" s="18">
        <f t="shared" si="40"/>
        <v>2</v>
      </c>
      <c r="W180">
        <f t="shared" si="41"/>
        <v>2</v>
      </c>
      <c r="X180">
        <v>1.1299999999999999</v>
      </c>
      <c r="Y180">
        <f>D180*X180</f>
        <v>565000</v>
      </c>
      <c r="Z180">
        <f t="shared" si="48"/>
        <v>0</v>
      </c>
    </row>
    <row r="181" spans="1:26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 t="b">
        <v>0</v>
      </c>
      <c r="L181">
        <v>2</v>
      </c>
      <c r="M181" t="b">
        <v>0</v>
      </c>
      <c r="N181" t="s">
        <v>8268</v>
      </c>
      <c r="O181" s="15">
        <f t="shared" si="35"/>
        <v>20</v>
      </c>
      <c r="P181" s="15">
        <f t="shared" si="36"/>
        <v>100</v>
      </c>
      <c r="Q181" t="s">
        <v>8308</v>
      </c>
      <c r="R181" t="s">
        <v>8311</v>
      </c>
      <c r="S181" s="8">
        <f t="shared" si="37"/>
        <v>42402.872164351851</v>
      </c>
      <c r="T181" s="11">
        <f t="shared" si="38"/>
        <v>42432.872164351851</v>
      </c>
      <c r="U181" t="str">
        <f t="shared" si="39"/>
        <v>FALSE</v>
      </c>
      <c r="V181" s="18">
        <f t="shared" si="40"/>
        <v>2</v>
      </c>
      <c r="W181">
        <f t="shared" si="41"/>
        <v>2</v>
      </c>
      <c r="X181">
        <v>1</v>
      </c>
      <c r="Y181">
        <f>D181*$X181</f>
        <v>1000</v>
      </c>
      <c r="Z181">
        <f t="shared" si="48"/>
        <v>200</v>
      </c>
    </row>
    <row r="182" spans="1:26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 t="b">
        <v>0</v>
      </c>
      <c r="L182">
        <v>13</v>
      </c>
      <c r="M182" t="b">
        <v>0</v>
      </c>
      <c r="N182" t="s">
        <v>8268</v>
      </c>
      <c r="O182" s="15">
        <f t="shared" si="35"/>
        <v>33.416666666666664</v>
      </c>
      <c r="P182" s="15">
        <f t="shared" si="36"/>
        <v>30.846153846153847</v>
      </c>
      <c r="Q182" t="s">
        <v>8308</v>
      </c>
      <c r="R182" t="s">
        <v>8311</v>
      </c>
      <c r="S182" s="8">
        <f t="shared" si="37"/>
        <v>42067.782905092587</v>
      </c>
      <c r="T182" s="11">
        <f t="shared" si="38"/>
        <v>42107.583333333336</v>
      </c>
      <c r="U182" t="str">
        <f t="shared" si="39"/>
        <v>FALSE</v>
      </c>
      <c r="V182" s="18">
        <f t="shared" si="40"/>
        <v>2</v>
      </c>
      <c r="W182">
        <f t="shared" si="41"/>
        <v>2</v>
      </c>
      <c r="X182">
        <v>1.28</v>
      </c>
      <c r="Y182">
        <f>D182*X182</f>
        <v>1536</v>
      </c>
      <c r="Z182">
        <f t="shared" si="48"/>
        <v>513.28</v>
      </c>
    </row>
    <row r="183" spans="1:26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 t="b">
        <v>0</v>
      </c>
      <c r="L183">
        <v>4</v>
      </c>
      <c r="M183" t="b">
        <v>0</v>
      </c>
      <c r="N183" t="s">
        <v>8268</v>
      </c>
      <c r="O183" s="15">
        <f t="shared" si="35"/>
        <v>21.092608822670172</v>
      </c>
      <c r="P183" s="15">
        <f t="shared" si="36"/>
        <v>180.5</v>
      </c>
      <c r="Q183" t="s">
        <v>8308</v>
      </c>
      <c r="R183" t="s">
        <v>8311</v>
      </c>
      <c r="S183" s="8">
        <f t="shared" si="37"/>
        <v>42147.533506944441</v>
      </c>
      <c r="T183" s="11">
        <f t="shared" si="38"/>
        <v>42177.533506944441</v>
      </c>
      <c r="U183" t="str">
        <f t="shared" si="39"/>
        <v>FALSE</v>
      </c>
      <c r="V183" s="18">
        <f t="shared" si="40"/>
        <v>2</v>
      </c>
      <c r="W183">
        <f t="shared" si="41"/>
        <v>2</v>
      </c>
      <c r="X183">
        <v>1.28</v>
      </c>
      <c r="Y183">
        <f>D183*X183</f>
        <v>4381.4400000000005</v>
      </c>
      <c r="Z183">
        <f t="shared" si="48"/>
        <v>924.16</v>
      </c>
    </row>
    <row r="184" spans="1:26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 t="b">
        <v>0</v>
      </c>
      <c r="L184">
        <v>0</v>
      </c>
      <c r="M184" t="b">
        <v>0</v>
      </c>
      <c r="N184" t="s">
        <v>8268</v>
      </c>
      <c r="O184" s="15">
        <f t="shared" si="35"/>
        <v>0</v>
      </c>
      <c r="P184" s="15">
        <f t="shared" si="36"/>
        <v>0</v>
      </c>
      <c r="Q184" t="s">
        <v>8308</v>
      </c>
      <c r="R184" t="s">
        <v>8311</v>
      </c>
      <c r="S184" s="8">
        <f t="shared" si="37"/>
        <v>42711.803611111107</v>
      </c>
      <c r="T184" s="11">
        <f t="shared" si="38"/>
        <v>42741.803611111107</v>
      </c>
      <c r="U184" t="str">
        <f t="shared" si="39"/>
        <v>FALSE</v>
      </c>
      <c r="V184" s="18">
        <f t="shared" si="40"/>
        <v>2</v>
      </c>
      <c r="W184">
        <f t="shared" si="41"/>
        <v>2</v>
      </c>
      <c r="X184">
        <v>1</v>
      </c>
      <c r="Y184">
        <f>D184*$X184</f>
        <v>1000</v>
      </c>
      <c r="Z184">
        <f t="shared" si="48"/>
        <v>0</v>
      </c>
    </row>
    <row r="185" spans="1:26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 t="b">
        <v>0</v>
      </c>
      <c r="L185">
        <v>12</v>
      </c>
      <c r="M185" t="b">
        <v>0</v>
      </c>
      <c r="N185" t="s">
        <v>8268</v>
      </c>
      <c r="O185" s="15">
        <f t="shared" si="35"/>
        <v>35.856000000000002</v>
      </c>
      <c r="P185" s="15">
        <f t="shared" si="36"/>
        <v>373.5</v>
      </c>
      <c r="Q185" t="s">
        <v>8308</v>
      </c>
      <c r="R185" t="s">
        <v>8311</v>
      </c>
      <c r="S185" s="8">
        <f t="shared" si="37"/>
        <v>41939.601967592593</v>
      </c>
      <c r="T185" s="11">
        <f t="shared" si="38"/>
        <v>41969.643634259257</v>
      </c>
      <c r="U185" t="str">
        <f t="shared" si="39"/>
        <v>FALSE</v>
      </c>
      <c r="V185" s="18">
        <f t="shared" si="40"/>
        <v>2</v>
      </c>
      <c r="W185">
        <f t="shared" si="41"/>
        <v>2</v>
      </c>
      <c r="X185">
        <v>1.28</v>
      </c>
      <c r="Y185">
        <f>D185*X185</f>
        <v>16000</v>
      </c>
      <c r="Z185">
        <f t="shared" si="48"/>
        <v>5736.96</v>
      </c>
    </row>
    <row r="186" spans="1:26" ht="115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 t="b">
        <v>0</v>
      </c>
      <c r="L186">
        <v>2</v>
      </c>
      <c r="M186" t="b">
        <v>0</v>
      </c>
      <c r="N186" t="s">
        <v>8268</v>
      </c>
      <c r="O186" s="15">
        <f t="shared" si="35"/>
        <v>3.4000000000000004</v>
      </c>
      <c r="P186" s="15">
        <f t="shared" si="36"/>
        <v>25.5</v>
      </c>
      <c r="Q186" t="s">
        <v>8308</v>
      </c>
      <c r="R186" t="s">
        <v>8311</v>
      </c>
      <c r="S186" s="8">
        <f t="shared" si="37"/>
        <v>41825.58289351852</v>
      </c>
      <c r="T186" s="11">
        <f t="shared" si="38"/>
        <v>41882.957638888889</v>
      </c>
      <c r="U186" t="str">
        <f t="shared" si="39"/>
        <v>FALSE</v>
      </c>
      <c r="V186" s="18">
        <f t="shared" si="40"/>
        <v>2</v>
      </c>
      <c r="W186">
        <f t="shared" si="41"/>
        <v>2</v>
      </c>
      <c r="X186">
        <f>0.76</f>
        <v>0.76</v>
      </c>
      <c r="Y186">
        <f>D186*X186</f>
        <v>1140</v>
      </c>
      <c r="Z186">
        <f t="shared" si="48"/>
        <v>38.76</v>
      </c>
    </row>
    <row r="187" spans="1:26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 t="b">
        <v>0</v>
      </c>
      <c r="L187">
        <v>10</v>
      </c>
      <c r="M187" t="b">
        <v>0</v>
      </c>
      <c r="N187" t="s">
        <v>8268</v>
      </c>
      <c r="O187" s="15">
        <f t="shared" si="35"/>
        <v>5.5</v>
      </c>
      <c r="P187" s="15">
        <f t="shared" si="36"/>
        <v>220</v>
      </c>
      <c r="Q187" t="s">
        <v>8308</v>
      </c>
      <c r="R187" t="s">
        <v>8311</v>
      </c>
      <c r="S187" s="8">
        <f t="shared" si="37"/>
        <v>42570.702997685185</v>
      </c>
      <c r="T187" s="11">
        <f t="shared" si="38"/>
        <v>42600.702997685185</v>
      </c>
      <c r="U187" t="str">
        <f t="shared" si="39"/>
        <v>FALSE</v>
      </c>
      <c r="V187" s="18">
        <f t="shared" si="40"/>
        <v>2</v>
      </c>
      <c r="W187">
        <f t="shared" si="41"/>
        <v>2</v>
      </c>
      <c r="X187">
        <v>0.12</v>
      </c>
      <c r="Y187">
        <f t="shared" ref="Y187:Y192" si="49">D187*$X187</f>
        <v>4800</v>
      </c>
      <c r="Z187">
        <f t="shared" si="48"/>
        <v>264</v>
      </c>
    </row>
    <row r="188" spans="1:26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 t="b">
        <v>0</v>
      </c>
      <c r="L188">
        <v>0</v>
      </c>
      <c r="M188" t="b">
        <v>0</v>
      </c>
      <c r="N188" t="s">
        <v>8268</v>
      </c>
      <c r="O188" s="15">
        <f t="shared" si="35"/>
        <v>0</v>
      </c>
      <c r="P188" s="15">
        <f t="shared" si="36"/>
        <v>0</v>
      </c>
      <c r="Q188" t="s">
        <v>8308</v>
      </c>
      <c r="R188" t="s">
        <v>8311</v>
      </c>
      <c r="S188" s="8">
        <f t="shared" si="37"/>
        <v>42767.604560185187</v>
      </c>
      <c r="T188" s="11">
        <f t="shared" si="38"/>
        <v>42797.624999999993</v>
      </c>
      <c r="U188" t="str">
        <f t="shared" si="39"/>
        <v>FALSE</v>
      </c>
      <c r="V188" s="18">
        <f t="shared" si="40"/>
        <v>2</v>
      </c>
      <c r="W188">
        <f t="shared" si="41"/>
        <v>2</v>
      </c>
      <c r="X188">
        <v>1</v>
      </c>
      <c r="Y188">
        <f t="shared" si="49"/>
        <v>5000</v>
      </c>
      <c r="Z188">
        <f t="shared" si="48"/>
        <v>0</v>
      </c>
    </row>
    <row r="189" spans="1:26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 t="b">
        <v>0</v>
      </c>
      <c r="L189">
        <v>5</v>
      </c>
      <c r="M189" t="b">
        <v>0</v>
      </c>
      <c r="N189" t="s">
        <v>8268</v>
      </c>
      <c r="O189" s="15">
        <f t="shared" si="35"/>
        <v>16</v>
      </c>
      <c r="P189" s="15">
        <f t="shared" si="36"/>
        <v>160</v>
      </c>
      <c r="Q189" t="s">
        <v>8308</v>
      </c>
      <c r="R189" t="s">
        <v>8311</v>
      </c>
      <c r="S189" s="8">
        <f t="shared" si="37"/>
        <v>42182.02612268518</v>
      </c>
      <c r="T189" s="11">
        <f t="shared" si="38"/>
        <v>42206.082638888889</v>
      </c>
      <c r="U189" t="str">
        <f t="shared" si="39"/>
        <v>FALSE</v>
      </c>
      <c r="V189" s="18">
        <f t="shared" si="40"/>
        <v>2</v>
      </c>
      <c r="W189">
        <f t="shared" si="41"/>
        <v>2</v>
      </c>
      <c r="X189">
        <v>1</v>
      </c>
      <c r="Y189">
        <f t="shared" si="49"/>
        <v>5000</v>
      </c>
      <c r="Z189">
        <f t="shared" si="48"/>
        <v>800</v>
      </c>
    </row>
    <row r="190" spans="1:26" ht="115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 t="b">
        <v>0</v>
      </c>
      <c r="L190">
        <v>0</v>
      </c>
      <c r="M190" t="b">
        <v>0</v>
      </c>
      <c r="N190" t="s">
        <v>8268</v>
      </c>
      <c r="O190" s="15">
        <f t="shared" si="35"/>
        <v>0</v>
      </c>
      <c r="P190" s="15">
        <f t="shared" si="36"/>
        <v>0</v>
      </c>
      <c r="Q190" t="s">
        <v>8308</v>
      </c>
      <c r="R190" t="s">
        <v>8311</v>
      </c>
      <c r="S190" s="8">
        <f t="shared" si="37"/>
        <v>41856.974710648145</v>
      </c>
      <c r="T190" s="11">
        <f t="shared" si="38"/>
        <v>41886.974710648145</v>
      </c>
      <c r="U190" t="str">
        <f t="shared" si="39"/>
        <v>FALSE</v>
      </c>
      <c r="V190" s="18">
        <f t="shared" si="40"/>
        <v>2</v>
      </c>
      <c r="W190">
        <f t="shared" si="41"/>
        <v>2</v>
      </c>
      <c r="X190">
        <v>1</v>
      </c>
      <c r="Y190">
        <f t="shared" si="49"/>
        <v>1500</v>
      </c>
      <c r="Z190">
        <f t="shared" si="48"/>
        <v>0</v>
      </c>
    </row>
    <row r="191" spans="1:26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 t="b">
        <v>0</v>
      </c>
      <c r="L191">
        <v>5</v>
      </c>
      <c r="M191" t="b">
        <v>0</v>
      </c>
      <c r="N191" t="s">
        <v>8268</v>
      </c>
      <c r="O191" s="15">
        <f t="shared" si="35"/>
        <v>6.8999999999999992E-2</v>
      </c>
      <c r="P191" s="15">
        <f t="shared" si="36"/>
        <v>69</v>
      </c>
      <c r="Q191" t="s">
        <v>8308</v>
      </c>
      <c r="R191" t="s">
        <v>8311</v>
      </c>
      <c r="S191" s="8">
        <f t="shared" si="37"/>
        <v>42556.482372685183</v>
      </c>
      <c r="T191" s="11">
        <f t="shared" si="38"/>
        <v>42616.482372685183</v>
      </c>
      <c r="U191" t="str">
        <f t="shared" si="39"/>
        <v>FALSE</v>
      </c>
      <c r="V191" s="18">
        <f t="shared" si="40"/>
        <v>2</v>
      </c>
      <c r="W191">
        <f t="shared" si="41"/>
        <v>2</v>
      </c>
      <c r="X191">
        <v>1</v>
      </c>
      <c r="Y191">
        <f t="shared" si="49"/>
        <v>500000</v>
      </c>
      <c r="Z191">
        <f t="shared" si="48"/>
        <v>345</v>
      </c>
    </row>
    <row r="192" spans="1:26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 t="b">
        <v>0</v>
      </c>
      <c r="L192">
        <v>1</v>
      </c>
      <c r="M192" t="b">
        <v>0</v>
      </c>
      <c r="N192" t="s">
        <v>8268</v>
      </c>
      <c r="O192" s="15">
        <f t="shared" si="35"/>
        <v>0.41666666666666669</v>
      </c>
      <c r="P192" s="15">
        <f t="shared" si="36"/>
        <v>50</v>
      </c>
      <c r="Q192" t="s">
        <v>8308</v>
      </c>
      <c r="R192" t="s">
        <v>8311</v>
      </c>
      <c r="S192" s="8">
        <f t="shared" si="37"/>
        <v>42527.442662037036</v>
      </c>
      <c r="T192" s="11">
        <f t="shared" si="38"/>
        <v>42537.442662037036</v>
      </c>
      <c r="U192" t="str">
        <f t="shared" si="39"/>
        <v>FALSE</v>
      </c>
      <c r="V192" s="18">
        <f t="shared" si="40"/>
        <v>2</v>
      </c>
      <c r="W192">
        <f t="shared" si="41"/>
        <v>2</v>
      </c>
      <c r="X192">
        <v>1</v>
      </c>
      <c r="Y192">
        <f t="shared" si="49"/>
        <v>12000</v>
      </c>
      <c r="Z192">
        <f t="shared" si="48"/>
        <v>50</v>
      </c>
    </row>
    <row r="193" spans="1:26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 t="b">
        <v>0</v>
      </c>
      <c r="L193">
        <v>3</v>
      </c>
      <c r="M193" t="b">
        <v>0</v>
      </c>
      <c r="N193" t="s">
        <v>8268</v>
      </c>
      <c r="O193" s="15">
        <f t="shared" si="35"/>
        <v>5</v>
      </c>
      <c r="P193" s="15">
        <f t="shared" si="36"/>
        <v>83.333333333333329</v>
      </c>
      <c r="Q193" t="s">
        <v>8308</v>
      </c>
      <c r="R193" t="s">
        <v>8311</v>
      </c>
      <c r="S193" s="8">
        <f t="shared" si="37"/>
        <v>42239.233078703699</v>
      </c>
      <c r="T193" s="11">
        <f t="shared" si="38"/>
        <v>42279.233078703699</v>
      </c>
      <c r="U193" t="str">
        <f t="shared" si="39"/>
        <v>FALSE</v>
      </c>
      <c r="V193" s="18">
        <f t="shared" si="40"/>
        <v>2</v>
      </c>
      <c r="W193">
        <f t="shared" si="41"/>
        <v>2</v>
      </c>
      <c r="X193">
        <v>0.72</v>
      </c>
      <c r="Y193">
        <f>D193*X193</f>
        <v>3600</v>
      </c>
      <c r="Z193">
        <f t="shared" si="48"/>
        <v>180</v>
      </c>
    </row>
    <row r="194" spans="1:26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 t="b">
        <v>0</v>
      </c>
      <c r="L194">
        <v>3</v>
      </c>
      <c r="M194" t="b">
        <v>0</v>
      </c>
      <c r="N194" t="s">
        <v>8268</v>
      </c>
      <c r="O194" s="15">
        <f t="shared" si="35"/>
        <v>1.6999999999999999E-3</v>
      </c>
      <c r="P194" s="15">
        <f t="shared" si="36"/>
        <v>5.666666666666667</v>
      </c>
      <c r="Q194" t="s">
        <v>8308</v>
      </c>
      <c r="R194" t="s">
        <v>8311</v>
      </c>
      <c r="S194" s="8">
        <f t="shared" si="37"/>
        <v>41899.583703703705</v>
      </c>
      <c r="T194" s="11">
        <f t="shared" si="38"/>
        <v>41929.583703703705</v>
      </c>
      <c r="U194" t="str">
        <f t="shared" si="39"/>
        <v>FALSE</v>
      </c>
      <c r="V194" s="18">
        <f t="shared" si="40"/>
        <v>2</v>
      </c>
      <c r="W194">
        <f t="shared" si="41"/>
        <v>2</v>
      </c>
      <c r="X194">
        <v>1</v>
      </c>
      <c r="Y194">
        <f>D194*$X194</f>
        <v>1000000</v>
      </c>
      <c r="Z194">
        <f t="shared" si="48"/>
        <v>17</v>
      </c>
    </row>
    <row r="195" spans="1:26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 t="b">
        <v>0</v>
      </c>
      <c r="L195">
        <v>0</v>
      </c>
      <c r="M195" t="b">
        <v>0</v>
      </c>
      <c r="N195" t="s">
        <v>8268</v>
      </c>
      <c r="O195" s="15">
        <f t="shared" ref="O195:O258" si="50">(E195/D195)*100</f>
        <v>0</v>
      </c>
      <c r="P195" s="15">
        <f t="shared" ref="P195:P258" si="51">IFERROR(E195/L195,0)</f>
        <v>0</v>
      </c>
      <c r="Q195" t="s">
        <v>8308</v>
      </c>
      <c r="R195" t="s">
        <v>8311</v>
      </c>
      <c r="S195" s="8">
        <f t="shared" ref="S195:S258" si="52">(((J195/60)/60)/24)+DATE(1970,1,1)+(-5/24)</f>
        <v>41911.726458333331</v>
      </c>
      <c r="T195" s="11">
        <f t="shared" ref="T195:T258" si="53">(I195/86400)+25569+(-5/24)</f>
        <v>41971.768124999995</v>
      </c>
      <c r="U195" t="str">
        <f t="shared" ref="U195:U258" si="54">TRIM(K195)</f>
        <v>FALSE</v>
      </c>
      <c r="V195" s="18">
        <f t="shared" ref="V195:V258" si="55">IF(U195="TRUE", 1, 2)</f>
        <v>2</v>
      </c>
      <c r="W195">
        <f t="shared" ref="W195:W258" si="56">IF(F195="successful", 1,  IF(F195= "failed", 2, IF(F195="canceled", 3, 4)))</f>
        <v>2</v>
      </c>
      <c r="X195">
        <v>1.28</v>
      </c>
      <c r="Y195">
        <f>D195*X195</f>
        <v>1280</v>
      </c>
      <c r="Z195">
        <f t="shared" si="48"/>
        <v>0</v>
      </c>
    </row>
    <row r="196" spans="1:26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 t="b">
        <v>0</v>
      </c>
      <c r="L196">
        <v>3</v>
      </c>
      <c r="M196" t="b">
        <v>0</v>
      </c>
      <c r="N196" t="s">
        <v>8268</v>
      </c>
      <c r="O196" s="15">
        <f t="shared" si="50"/>
        <v>0.12</v>
      </c>
      <c r="P196" s="15">
        <f t="shared" si="51"/>
        <v>1</v>
      </c>
      <c r="Q196" t="s">
        <v>8308</v>
      </c>
      <c r="R196" t="s">
        <v>8311</v>
      </c>
      <c r="S196" s="8">
        <f t="shared" si="52"/>
        <v>42375.788553240738</v>
      </c>
      <c r="T196" s="11">
        <f t="shared" si="53"/>
        <v>42435.788553240738</v>
      </c>
      <c r="U196" t="str">
        <f t="shared" si="54"/>
        <v>FALSE</v>
      </c>
      <c r="V196" s="18">
        <f t="shared" si="55"/>
        <v>2</v>
      </c>
      <c r="W196">
        <f t="shared" si="56"/>
        <v>2</v>
      </c>
      <c r="X196">
        <v>1.28</v>
      </c>
      <c r="Y196">
        <f>D196*X196</f>
        <v>3200</v>
      </c>
      <c r="Z196">
        <f t="shared" si="48"/>
        <v>3.84</v>
      </c>
    </row>
    <row r="197" spans="1:26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 t="b">
        <v>0</v>
      </c>
      <c r="L197">
        <v>0</v>
      </c>
      <c r="M197" t="b">
        <v>0</v>
      </c>
      <c r="N197" t="s">
        <v>8268</v>
      </c>
      <c r="O197" s="15">
        <f t="shared" si="50"/>
        <v>0</v>
      </c>
      <c r="P197" s="15">
        <f t="shared" si="51"/>
        <v>0</v>
      </c>
      <c r="Q197" t="s">
        <v>8308</v>
      </c>
      <c r="R197" t="s">
        <v>8311</v>
      </c>
      <c r="S197" s="8">
        <f t="shared" si="52"/>
        <v>42135.462175925924</v>
      </c>
      <c r="T197" s="11">
        <f t="shared" si="53"/>
        <v>42195.462175925924</v>
      </c>
      <c r="U197" t="str">
        <f t="shared" si="54"/>
        <v>FALSE</v>
      </c>
      <c r="V197" s="18">
        <f t="shared" si="55"/>
        <v>2</v>
      </c>
      <c r="W197">
        <f t="shared" si="56"/>
        <v>2</v>
      </c>
      <c r="X197">
        <v>1</v>
      </c>
      <c r="Y197">
        <f>D197*$X197</f>
        <v>2000000</v>
      </c>
      <c r="Z197">
        <f t="shared" si="48"/>
        <v>0</v>
      </c>
    </row>
    <row r="198" spans="1:26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 t="b">
        <v>0</v>
      </c>
      <c r="L198">
        <v>19</v>
      </c>
      <c r="M198" t="b">
        <v>0</v>
      </c>
      <c r="N198" t="s">
        <v>8268</v>
      </c>
      <c r="O198" s="15">
        <f t="shared" si="50"/>
        <v>41.857142857142861</v>
      </c>
      <c r="P198" s="15">
        <f t="shared" si="51"/>
        <v>77.10526315789474</v>
      </c>
      <c r="Q198" t="s">
        <v>8308</v>
      </c>
      <c r="R198" t="s">
        <v>8311</v>
      </c>
      <c r="S198" s="8">
        <f t="shared" si="52"/>
        <v>42259.334467592591</v>
      </c>
      <c r="T198" s="11">
        <f t="shared" si="53"/>
        <v>42287.666666666664</v>
      </c>
      <c r="U198" t="str">
        <f t="shared" si="54"/>
        <v>FALSE</v>
      </c>
      <c r="V198" s="18">
        <f t="shared" si="55"/>
        <v>2</v>
      </c>
      <c r="W198">
        <f t="shared" si="56"/>
        <v>2</v>
      </c>
      <c r="X198">
        <v>1.28</v>
      </c>
      <c r="Y198">
        <f>D198*X198</f>
        <v>4480</v>
      </c>
      <c r="Z198">
        <f t="shared" ref="Z198:Z204" si="57">E198*$X198</f>
        <v>1875.2</v>
      </c>
    </row>
    <row r="199" spans="1:26" ht="115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 t="b">
        <v>0</v>
      </c>
      <c r="L199">
        <v>8</v>
      </c>
      <c r="M199" t="b">
        <v>0</v>
      </c>
      <c r="N199" t="s">
        <v>8268</v>
      </c>
      <c r="O199" s="15">
        <f t="shared" si="50"/>
        <v>10.48</v>
      </c>
      <c r="P199" s="15">
        <f t="shared" si="51"/>
        <v>32.75</v>
      </c>
      <c r="Q199" t="s">
        <v>8308</v>
      </c>
      <c r="R199" t="s">
        <v>8311</v>
      </c>
      <c r="S199" s="8">
        <f t="shared" si="52"/>
        <v>42741.640046296299</v>
      </c>
      <c r="T199" s="11">
        <f t="shared" si="53"/>
        <v>42783.666666666664</v>
      </c>
      <c r="U199" t="str">
        <f t="shared" si="54"/>
        <v>FALSE</v>
      </c>
      <c r="V199" s="18">
        <f t="shared" si="55"/>
        <v>2</v>
      </c>
      <c r="W199">
        <f t="shared" si="56"/>
        <v>2</v>
      </c>
      <c r="X199">
        <v>1.28</v>
      </c>
      <c r="Y199">
        <f>D199*X199</f>
        <v>3200</v>
      </c>
      <c r="Z199">
        <f t="shared" si="57"/>
        <v>335.36</v>
      </c>
    </row>
    <row r="200" spans="1:26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 t="b">
        <v>0</v>
      </c>
      <c r="L200">
        <v>6</v>
      </c>
      <c r="M200" t="b">
        <v>0</v>
      </c>
      <c r="N200" t="s">
        <v>8268</v>
      </c>
      <c r="O200" s="15">
        <f t="shared" si="50"/>
        <v>1.1159999999999999</v>
      </c>
      <c r="P200" s="15">
        <f t="shared" si="51"/>
        <v>46.5</v>
      </c>
      <c r="Q200" t="s">
        <v>8308</v>
      </c>
      <c r="R200" t="s">
        <v>8311</v>
      </c>
      <c r="S200" s="8">
        <f t="shared" si="52"/>
        <v>41887.175023148149</v>
      </c>
      <c r="T200" s="11">
        <f t="shared" si="53"/>
        <v>41917.175023148149</v>
      </c>
      <c r="U200" t="str">
        <f t="shared" si="54"/>
        <v>FALSE</v>
      </c>
      <c r="V200" s="18">
        <f t="shared" si="55"/>
        <v>2</v>
      </c>
      <c r="W200">
        <f t="shared" si="56"/>
        <v>2</v>
      </c>
      <c r="X200">
        <v>1</v>
      </c>
      <c r="Y200">
        <f>D200*$X200</f>
        <v>25000</v>
      </c>
      <c r="Z200">
        <f t="shared" si="57"/>
        <v>279</v>
      </c>
    </row>
    <row r="201" spans="1:26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 t="b">
        <v>0</v>
      </c>
      <c r="L201">
        <v>0</v>
      </c>
      <c r="M201" t="b">
        <v>0</v>
      </c>
      <c r="N201" t="s">
        <v>8268</v>
      </c>
      <c r="O201" s="15">
        <f t="shared" si="50"/>
        <v>0</v>
      </c>
      <c r="P201" s="15">
        <f t="shared" si="51"/>
        <v>0</v>
      </c>
      <c r="Q201" t="s">
        <v>8308</v>
      </c>
      <c r="R201" t="s">
        <v>8311</v>
      </c>
      <c r="S201" s="8">
        <f t="shared" si="52"/>
        <v>42583.915532407402</v>
      </c>
      <c r="T201" s="11">
        <f t="shared" si="53"/>
        <v>42613.915532407402</v>
      </c>
      <c r="U201" t="str">
        <f t="shared" si="54"/>
        <v>FALSE</v>
      </c>
      <c r="V201" s="18">
        <f t="shared" si="55"/>
        <v>2</v>
      </c>
      <c r="W201">
        <f t="shared" si="56"/>
        <v>2</v>
      </c>
      <c r="X201">
        <v>1</v>
      </c>
      <c r="Y201">
        <f>D201*$X201</f>
        <v>10000</v>
      </c>
      <c r="Z201">
        <f t="shared" si="57"/>
        <v>0</v>
      </c>
    </row>
    <row r="202" spans="1:26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 t="b">
        <v>0</v>
      </c>
      <c r="L202">
        <v>18</v>
      </c>
      <c r="M202" t="b">
        <v>0</v>
      </c>
      <c r="N202" t="s">
        <v>8268</v>
      </c>
      <c r="O202" s="15">
        <f t="shared" si="50"/>
        <v>26.192500000000003</v>
      </c>
      <c r="P202" s="15">
        <f t="shared" si="51"/>
        <v>87.308333333333337</v>
      </c>
      <c r="Q202" t="s">
        <v>8308</v>
      </c>
      <c r="R202" t="s">
        <v>8311</v>
      </c>
      <c r="S202" s="8">
        <f t="shared" si="52"/>
        <v>41866.875034722223</v>
      </c>
      <c r="T202" s="11">
        <f t="shared" si="53"/>
        <v>41896.875034722216</v>
      </c>
      <c r="U202" t="str">
        <f t="shared" si="54"/>
        <v>FALSE</v>
      </c>
      <c r="V202" s="18">
        <f t="shared" si="55"/>
        <v>2</v>
      </c>
      <c r="W202">
        <f t="shared" si="56"/>
        <v>2</v>
      </c>
      <c r="X202">
        <v>1</v>
      </c>
      <c r="Y202">
        <f>D202*$X202</f>
        <v>6000</v>
      </c>
      <c r="Z202">
        <f t="shared" si="57"/>
        <v>1571.55</v>
      </c>
    </row>
    <row r="203" spans="1:26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 t="b">
        <v>0</v>
      </c>
      <c r="L203">
        <v>7</v>
      </c>
      <c r="M203" t="b">
        <v>0</v>
      </c>
      <c r="N203" t="s">
        <v>8268</v>
      </c>
      <c r="O203" s="15">
        <f t="shared" si="50"/>
        <v>58.461538461538467</v>
      </c>
      <c r="P203" s="15">
        <f t="shared" si="51"/>
        <v>54.285714285714285</v>
      </c>
      <c r="Q203" t="s">
        <v>8308</v>
      </c>
      <c r="R203" t="s">
        <v>8311</v>
      </c>
      <c r="S203" s="8">
        <f t="shared" si="52"/>
        <v>42023.610289351847</v>
      </c>
      <c r="T203" s="11">
        <f t="shared" si="53"/>
        <v>42043.610289351847</v>
      </c>
      <c r="U203" t="str">
        <f t="shared" si="54"/>
        <v>FALSE</v>
      </c>
      <c r="V203" s="18">
        <f t="shared" si="55"/>
        <v>2</v>
      </c>
      <c r="W203">
        <f t="shared" si="56"/>
        <v>2</v>
      </c>
      <c r="X203">
        <v>1</v>
      </c>
      <c r="Y203">
        <f>D203*$X203</f>
        <v>650</v>
      </c>
      <c r="Z203">
        <f t="shared" si="57"/>
        <v>380</v>
      </c>
    </row>
    <row r="204" spans="1:26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 t="b">
        <v>0</v>
      </c>
      <c r="L204">
        <v>0</v>
      </c>
      <c r="M204" t="b">
        <v>0</v>
      </c>
      <c r="N204" t="s">
        <v>8268</v>
      </c>
      <c r="O204" s="15">
        <f t="shared" si="50"/>
        <v>0</v>
      </c>
      <c r="P204" s="15">
        <f t="shared" si="51"/>
        <v>0</v>
      </c>
      <c r="Q204" t="s">
        <v>8308</v>
      </c>
      <c r="R204" t="s">
        <v>8311</v>
      </c>
      <c r="S204" s="8">
        <f t="shared" si="52"/>
        <v>42255.719490740739</v>
      </c>
      <c r="T204" s="11">
        <f t="shared" si="53"/>
        <v>42285.665972222218</v>
      </c>
      <c r="U204" t="str">
        <f t="shared" si="54"/>
        <v>FALSE</v>
      </c>
      <c r="V204" s="18">
        <f t="shared" si="55"/>
        <v>2</v>
      </c>
      <c r="W204">
        <f t="shared" si="56"/>
        <v>2</v>
      </c>
      <c r="X204">
        <v>1</v>
      </c>
      <c r="Y204">
        <f>D204*$X204</f>
        <v>6000</v>
      </c>
      <c r="Z204">
        <f t="shared" si="57"/>
        <v>0</v>
      </c>
    </row>
    <row r="205" spans="1:26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 t="b">
        <v>0</v>
      </c>
      <c r="L205">
        <v>8</v>
      </c>
      <c r="M205" t="b">
        <v>0</v>
      </c>
      <c r="N205" t="s">
        <v>8268</v>
      </c>
      <c r="O205" s="15">
        <f t="shared" si="50"/>
        <v>29.84</v>
      </c>
      <c r="P205" s="15">
        <f t="shared" si="51"/>
        <v>93.25</v>
      </c>
      <c r="Q205" t="s">
        <v>8308</v>
      </c>
      <c r="R205" t="s">
        <v>8311</v>
      </c>
      <c r="S205" s="8">
        <f t="shared" si="52"/>
        <v>41973.639629629623</v>
      </c>
      <c r="T205" s="11">
        <f t="shared" si="53"/>
        <v>42033.639629629623</v>
      </c>
      <c r="U205" t="str">
        <f t="shared" si="54"/>
        <v>FALSE</v>
      </c>
      <c r="V205" s="18">
        <f t="shared" si="55"/>
        <v>2</v>
      </c>
      <c r="W205">
        <f t="shared" si="56"/>
        <v>2</v>
      </c>
      <c r="X205">
        <v>1.28</v>
      </c>
      <c r="Y205">
        <f>D205*X205</f>
        <v>3200</v>
      </c>
      <c r="Z205">
        <f>E205*$X205</f>
        <v>954.88</v>
      </c>
    </row>
    <row r="206" spans="1:26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 t="b">
        <v>0</v>
      </c>
      <c r="L206">
        <v>1293</v>
      </c>
      <c r="M206" t="b">
        <v>0</v>
      </c>
      <c r="N206" t="s">
        <v>8268</v>
      </c>
      <c r="O206" s="15">
        <f t="shared" si="50"/>
        <v>50.721666666666664</v>
      </c>
      <c r="P206" s="15">
        <f t="shared" si="51"/>
        <v>117.68368136117556</v>
      </c>
      <c r="Q206" t="s">
        <v>8308</v>
      </c>
      <c r="R206" t="s">
        <v>8311</v>
      </c>
      <c r="S206" s="8">
        <f t="shared" si="52"/>
        <v>42556.375034722216</v>
      </c>
      <c r="T206" s="11">
        <f t="shared" si="53"/>
        <v>42586.375034722216</v>
      </c>
      <c r="U206" t="str">
        <f t="shared" si="54"/>
        <v>FALSE</v>
      </c>
      <c r="V206" s="18">
        <f t="shared" si="55"/>
        <v>2</v>
      </c>
      <c r="W206">
        <f t="shared" si="56"/>
        <v>2</v>
      </c>
      <c r="X206">
        <v>0.72</v>
      </c>
      <c r="Y206">
        <f>D206*X206</f>
        <v>216000</v>
      </c>
      <c r="Z206">
        <f>E206*$X206</f>
        <v>109558.8</v>
      </c>
    </row>
    <row r="207" spans="1:26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 t="b">
        <v>0</v>
      </c>
      <c r="L207">
        <v>17</v>
      </c>
      <c r="M207" t="b">
        <v>0</v>
      </c>
      <c r="N207" t="s">
        <v>8268</v>
      </c>
      <c r="O207" s="15">
        <f t="shared" si="50"/>
        <v>16.25</v>
      </c>
      <c r="P207" s="15">
        <f t="shared" si="51"/>
        <v>76.470588235294116</v>
      </c>
      <c r="Q207" t="s">
        <v>8308</v>
      </c>
      <c r="R207" t="s">
        <v>8311</v>
      </c>
      <c r="S207" s="8">
        <f t="shared" si="52"/>
        <v>42248.423865740733</v>
      </c>
      <c r="T207" s="11">
        <f t="shared" si="53"/>
        <v>42283.423865740733</v>
      </c>
      <c r="U207" t="str">
        <f t="shared" si="54"/>
        <v>FALSE</v>
      </c>
      <c r="V207" s="18">
        <f t="shared" si="55"/>
        <v>2</v>
      </c>
      <c r="W207">
        <f t="shared" si="56"/>
        <v>2</v>
      </c>
      <c r="X207">
        <v>1</v>
      </c>
      <c r="Y207">
        <f>D207*$X207</f>
        <v>8000</v>
      </c>
      <c r="Z207">
        <f>E207*$X207</f>
        <v>1300</v>
      </c>
    </row>
    <row r="208" spans="1:26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 t="b">
        <v>0</v>
      </c>
      <c r="L208">
        <v>0</v>
      </c>
      <c r="M208" t="b">
        <v>0</v>
      </c>
      <c r="N208" t="s">
        <v>8268</v>
      </c>
      <c r="O208" s="15">
        <f t="shared" si="50"/>
        <v>0</v>
      </c>
      <c r="P208" s="15">
        <f t="shared" si="51"/>
        <v>0</v>
      </c>
      <c r="Q208" t="s">
        <v>8308</v>
      </c>
      <c r="R208" t="s">
        <v>8311</v>
      </c>
      <c r="S208" s="8">
        <f t="shared" si="52"/>
        <v>42566.79609953703</v>
      </c>
      <c r="T208" s="11">
        <f t="shared" si="53"/>
        <v>42587.79609953703</v>
      </c>
      <c r="U208" t="str">
        <f t="shared" si="54"/>
        <v>FALSE</v>
      </c>
      <c r="V208" s="18">
        <f t="shared" si="55"/>
        <v>2</v>
      </c>
      <c r="W208">
        <f t="shared" si="56"/>
        <v>2</v>
      </c>
      <c r="X208">
        <v>1</v>
      </c>
      <c r="Y208">
        <f>D208*$X208</f>
        <v>12700</v>
      </c>
      <c r="Z208">
        <f>E208*$X208</f>
        <v>0</v>
      </c>
    </row>
    <row r="209" spans="1:26" ht="100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 t="b">
        <v>0</v>
      </c>
      <c r="L209">
        <v>13</v>
      </c>
      <c r="M209" t="b">
        <v>0</v>
      </c>
      <c r="N209" t="s">
        <v>8268</v>
      </c>
      <c r="O209" s="15">
        <f t="shared" si="50"/>
        <v>15.214285714285714</v>
      </c>
      <c r="P209" s="15">
        <f t="shared" si="51"/>
        <v>163.84615384615384</v>
      </c>
      <c r="Q209" t="s">
        <v>8308</v>
      </c>
      <c r="R209" t="s">
        <v>8311</v>
      </c>
      <c r="S209" s="8">
        <f t="shared" si="52"/>
        <v>41977.988865740735</v>
      </c>
      <c r="T209" s="11">
        <f t="shared" si="53"/>
        <v>42007.988865740735</v>
      </c>
      <c r="U209" t="str">
        <f t="shared" si="54"/>
        <v>FALSE</v>
      </c>
      <c r="V209" s="18">
        <f t="shared" si="55"/>
        <v>2</v>
      </c>
      <c r="W209">
        <f t="shared" si="56"/>
        <v>2</v>
      </c>
      <c r="X209">
        <f>0.76</f>
        <v>0.76</v>
      </c>
      <c r="Y209">
        <f>D209*X209</f>
        <v>10640</v>
      </c>
      <c r="Z209">
        <f>E209*$X209</f>
        <v>1618.8</v>
      </c>
    </row>
    <row r="210" spans="1:26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 t="b">
        <v>0</v>
      </c>
      <c r="L210">
        <v>0</v>
      </c>
      <c r="M210" t="b">
        <v>0</v>
      </c>
      <c r="N210" t="s">
        <v>8268</v>
      </c>
      <c r="O210" s="15">
        <f t="shared" si="50"/>
        <v>0</v>
      </c>
      <c r="P210" s="15">
        <f t="shared" si="51"/>
        <v>0</v>
      </c>
      <c r="Q210" t="s">
        <v>8308</v>
      </c>
      <c r="R210" t="s">
        <v>8311</v>
      </c>
      <c r="S210" s="8">
        <f t="shared" si="52"/>
        <v>41959.16165509259</v>
      </c>
      <c r="T210" s="11">
        <f t="shared" si="53"/>
        <v>41989.16165509259</v>
      </c>
      <c r="U210" t="str">
        <f t="shared" si="54"/>
        <v>FALSE</v>
      </c>
      <c r="V210" s="18">
        <f t="shared" si="55"/>
        <v>2</v>
      </c>
      <c r="W210">
        <f t="shared" si="56"/>
        <v>2</v>
      </c>
      <c r="X210">
        <v>0.72</v>
      </c>
      <c r="Y210">
        <f>D210*X210</f>
        <v>36000</v>
      </c>
    </row>
    <row r="211" spans="1:26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 t="b">
        <v>0</v>
      </c>
      <c r="L211">
        <v>0</v>
      </c>
      <c r="M211" t="b">
        <v>0</v>
      </c>
      <c r="N211" t="s">
        <v>8268</v>
      </c>
      <c r="O211" s="15">
        <f t="shared" si="50"/>
        <v>0</v>
      </c>
      <c r="P211" s="15">
        <f t="shared" si="51"/>
        <v>0</v>
      </c>
      <c r="Q211" t="s">
        <v>8308</v>
      </c>
      <c r="R211" t="s">
        <v>8311</v>
      </c>
      <c r="S211" s="8">
        <f t="shared" si="52"/>
        <v>42165.714525462965</v>
      </c>
      <c r="T211" s="11">
        <f t="shared" si="53"/>
        <v>42195.714525462965</v>
      </c>
      <c r="U211" t="str">
        <f t="shared" si="54"/>
        <v>FALSE</v>
      </c>
      <c r="V211" s="18">
        <f t="shared" si="55"/>
        <v>2</v>
      </c>
      <c r="W211">
        <f t="shared" si="56"/>
        <v>2</v>
      </c>
      <c r="X211">
        <v>1</v>
      </c>
      <c r="Y211">
        <f t="shared" ref="Y211:Y216" si="58">D211*$X211</f>
        <v>25000</v>
      </c>
      <c r="Z211">
        <f t="shared" ref="Z211:Z216" si="59">E211*$X211</f>
        <v>0</v>
      </c>
    </row>
    <row r="212" spans="1:26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 t="b">
        <v>0</v>
      </c>
      <c r="L212">
        <v>33</v>
      </c>
      <c r="M212" t="b">
        <v>0</v>
      </c>
      <c r="N212" t="s">
        <v>8268</v>
      </c>
      <c r="O212" s="15">
        <f t="shared" si="50"/>
        <v>25.25</v>
      </c>
      <c r="P212" s="15">
        <f t="shared" si="51"/>
        <v>91.818181818181813</v>
      </c>
      <c r="Q212" t="s">
        <v>8308</v>
      </c>
      <c r="R212" t="s">
        <v>8311</v>
      </c>
      <c r="S212" s="8">
        <f t="shared" si="52"/>
        <v>42248.856388888882</v>
      </c>
      <c r="T212" s="11">
        <f t="shared" si="53"/>
        <v>42277.999999999993</v>
      </c>
      <c r="U212" t="str">
        <f t="shared" si="54"/>
        <v>FALSE</v>
      </c>
      <c r="V212" s="18">
        <f t="shared" si="55"/>
        <v>2</v>
      </c>
      <c r="W212">
        <f t="shared" si="56"/>
        <v>2</v>
      </c>
      <c r="X212">
        <v>1</v>
      </c>
      <c r="Y212">
        <f t="shared" si="58"/>
        <v>12000</v>
      </c>
      <c r="Z212">
        <f t="shared" si="59"/>
        <v>3030</v>
      </c>
    </row>
    <row r="213" spans="1:26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 t="b">
        <v>0</v>
      </c>
      <c r="L213">
        <v>12</v>
      </c>
      <c r="M213" t="b">
        <v>0</v>
      </c>
      <c r="N213" t="s">
        <v>8268</v>
      </c>
      <c r="O213" s="15">
        <f t="shared" si="50"/>
        <v>44.6</v>
      </c>
      <c r="P213" s="15">
        <f t="shared" si="51"/>
        <v>185.83333333333334</v>
      </c>
      <c r="Q213" t="s">
        <v>8308</v>
      </c>
      <c r="R213" t="s">
        <v>8311</v>
      </c>
      <c r="S213" s="8">
        <f t="shared" si="52"/>
        <v>42235.951585648152</v>
      </c>
      <c r="T213" s="11">
        <f t="shared" si="53"/>
        <v>42265.951585648145</v>
      </c>
      <c r="U213" t="str">
        <f t="shared" si="54"/>
        <v>FALSE</v>
      </c>
      <c r="V213" s="18">
        <f t="shared" si="55"/>
        <v>2</v>
      </c>
      <c r="W213">
        <f t="shared" si="56"/>
        <v>2</v>
      </c>
      <c r="X213">
        <v>1</v>
      </c>
      <c r="Y213">
        <f t="shared" si="58"/>
        <v>5000</v>
      </c>
      <c r="Z213">
        <f t="shared" si="59"/>
        <v>2230</v>
      </c>
    </row>
    <row r="214" spans="1:26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 t="b">
        <v>0</v>
      </c>
      <c r="L214">
        <v>1</v>
      </c>
      <c r="M214" t="b">
        <v>0</v>
      </c>
      <c r="N214" t="s">
        <v>8268</v>
      </c>
      <c r="O214" s="15">
        <f t="shared" si="50"/>
        <v>1.5873015873015872E-2</v>
      </c>
      <c r="P214" s="15">
        <f t="shared" si="51"/>
        <v>1</v>
      </c>
      <c r="Q214" t="s">
        <v>8308</v>
      </c>
      <c r="R214" t="s">
        <v>8311</v>
      </c>
      <c r="S214" s="8">
        <f t="shared" si="52"/>
        <v>42416.672685185178</v>
      </c>
      <c r="T214" s="11">
        <f t="shared" si="53"/>
        <v>42476.631018518521</v>
      </c>
      <c r="U214" t="str">
        <f t="shared" si="54"/>
        <v>FALSE</v>
      </c>
      <c r="V214" s="18">
        <f t="shared" si="55"/>
        <v>2</v>
      </c>
      <c r="W214">
        <f t="shared" si="56"/>
        <v>2</v>
      </c>
      <c r="X214">
        <v>1</v>
      </c>
      <c r="Y214">
        <f t="shared" si="58"/>
        <v>6300</v>
      </c>
      <c r="Z214">
        <f t="shared" si="59"/>
        <v>1</v>
      </c>
    </row>
    <row r="215" spans="1:26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 t="b">
        <v>0</v>
      </c>
      <c r="L215">
        <v>1</v>
      </c>
      <c r="M215" t="b">
        <v>0</v>
      </c>
      <c r="N215" t="s">
        <v>8268</v>
      </c>
      <c r="O215" s="15">
        <f t="shared" si="50"/>
        <v>0.04</v>
      </c>
      <c r="P215" s="15">
        <f t="shared" si="51"/>
        <v>20</v>
      </c>
      <c r="Q215" t="s">
        <v>8308</v>
      </c>
      <c r="R215" t="s">
        <v>8311</v>
      </c>
      <c r="S215" s="8">
        <f t="shared" si="52"/>
        <v>42202.385960648149</v>
      </c>
      <c r="T215" s="11">
        <f t="shared" si="53"/>
        <v>42232.379641203697</v>
      </c>
      <c r="U215" t="str">
        <f t="shared" si="54"/>
        <v>FALSE</v>
      </c>
      <c r="V215" s="18">
        <f t="shared" si="55"/>
        <v>2</v>
      </c>
      <c r="W215">
        <f t="shared" si="56"/>
        <v>2</v>
      </c>
      <c r="X215">
        <v>1</v>
      </c>
      <c r="Y215">
        <f t="shared" si="58"/>
        <v>50000</v>
      </c>
      <c r="Z215">
        <f t="shared" si="59"/>
        <v>20</v>
      </c>
    </row>
    <row r="216" spans="1:26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 t="b">
        <v>0</v>
      </c>
      <c r="L216">
        <v>1</v>
      </c>
      <c r="M216" t="b">
        <v>0</v>
      </c>
      <c r="N216" t="s">
        <v>8268</v>
      </c>
      <c r="O216" s="15">
        <f t="shared" si="50"/>
        <v>8.0000000000000002E-3</v>
      </c>
      <c r="P216" s="15">
        <f t="shared" si="51"/>
        <v>1</v>
      </c>
      <c r="Q216" t="s">
        <v>8308</v>
      </c>
      <c r="R216" t="s">
        <v>8311</v>
      </c>
      <c r="S216" s="8">
        <f t="shared" si="52"/>
        <v>42009.432280092595</v>
      </c>
      <c r="T216" s="11">
        <f t="shared" si="53"/>
        <v>42069.432280092595</v>
      </c>
      <c r="U216" t="str">
        <f t="shared" si="54"/>
        <v>FALSE</v>
      </c>
      <c r="V216" s="18">
        <f t="shared" si="55"/>
        <v>2</v>
      </c>
      <c r="W216">
        <f t="shared" si="56"/>
        <v>2</v>
      </c>
      <c r="X216">
        <v>1</v>
      </c>
      <c r="Y216">
        <f t="shared" si="58"/>
        <v>12500</v>
      </c>
      <c r="Z216">
        <f t="shared" si="59"/>
        <v>1</v>
      </c>
    </row>
    <row r="217" spans="1:26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 t="b">
        <v>0</v>
      </c>
      <c r="L217">
        <v>1</v>
      </c>
      <c r="M217" t="b">
        <v>0</v>
      </c>
      <c r="N217" t="s">
        <v>8268</v>
      </c>
      <c r="O217" s="15">
        <f t="shared" si="50"/>
        <v>0.22727272727272727</v>
      </c>
      <c r="P217" s="15">
        <f t="shared" si="51"/>
        <v>10</v>
      </c>
      <c r="Q217" t="s">
        <v>8308</v>
      </c>
      <c r="R217" t="s">
        <v>8311</v>
      </c>
      <c r="S217" s="8">
        <f t="shared" si="52"/>
        <v>42375.021782407406</v>
      </c>
      <c r="T217" s="11">
        <f t="shared" si="53"/>
        <v>42417.790972222218</v>
      </c>
      <c r="U217" t="str">
        <f t="shared" si="54"/>
        <v>FALSE</v>
      </c>
      <c r="V217" s="18">
        <f t="shared" si="55"/>
        <v>2</v>
      </c>
      <c r="W217">
        <f t="shared" si="56"/>
        <v>2</v>
      </c>
      <c r="X217">
        <v>1.28</v>
      </c>
      <c r="Y217">
        <f>D217*X217</f>
        <v>5632</v>
      </c>
      <c r="Z217">
        <f>E217*$X217</f>
        <v>12.8</v>
      </c>
    </row>
    <row r="218" spans="1:26" ht="115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 t="b">
        <v>0</v>
      </c>
      <c r="L218">
        <v>84</v>
      </c>
      <c r="M218" t="b">
        <v>0</v>
      </c>
      <c r="N218" t="s">
        <v>8268</v>
      </c>
      <c r="O218" s="15">
        <f t="shared" si="50"/>
        <v>55.698440000000005</v>
      </c>
      <c r="P218" s="15">
        <f t="shared" si="51"/>
        <v>331.53833333333336</v>
      </c>
      <c r="Q218" t="s">
        <v>8308</v>
      </c>
      <c r="R218" t="s">
        <v>8311</v>
      </c>
      <c r="S218" s="8">
        <f t="shared" si="52"/>
        <v>42066.750428240739</v>
      </c>
      <c r="T218" s="11">
        <f t="shared" si="53"/>
        <v>42116.708761574067</v>
      </c>
      <c r="U218" t="str">
        <f t="shared" si="54"/>
        <v>FALSE</v>
      </c>
      <c r="V218" s="18">
        <f t="shared" si="55"/>
        <v>2</v>
      </c>
      <c r="W218">
        <f t="shared" si="56"/>
        <v>2</v>
      </c>
      <c r="X218">
        <v>1</v>
      </c>
      <c r="Y218">
        <f>D218*$X218</f>
        <v>50000</v>
      </c>
      <c r="Z218">
        <f>E218*$X218</f>
        <v>27849.22</v>
      </c>
    </row>
    <row r="219" spans="1:2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 t="b">
        <v>0</v>
      </c>
      <c r="L219">
        <v>38</v>
      </c>
      <c r="M219" t="b">
        <v>0</v>
      </c>
      <c r="N219" t="s">
        <v>8268</v>
      </c>
      <c r="O219" s="15">
        <f t="shared" si="50"/>
        <v>11.943</v>
      </c>
      <c r="P219" s="15">
        <f t="shared" si="51"/>
        <v>314.28947368421052</v>
      </c>
      <c r="Q219" t="s">
        <v>8308</v>
      </c>
      <c r="R219" t="s">
        <v>8311</v>
      </c>
      <c r="S219" s="8">
        <f t="shared" si="52"/>
        <v>41970.432280092595</v>
      </c>
      <c r="T219" s="11">
        <f t="shared" si="53"/>
        <v>42001.432280092595</v>
      </c>
      <c r="U219" t="str">
        <f t="shared" si="54"/>
        <v>FALSE</v>
      </c>
      <c r="V219" s="18">
        <f t="shared" si="55"/>
        <v>2</v>
      </c>
      <c r="W219">
        <f t="shared" si="56"/>
        <v>2</v>
      </c>
      <c r="X219">
        <v>0.11</v>
      </c>
      <c r="Y219">
        <f>D219*$X219</f>
        <v>11000</v>
      </c>
      <c r="Z219">
        <f>E219*$X219</f>
        <v>1313.73</v>
      </c>
    </row>
    <row r="220" spans="1:26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 t="b">
        <v>0</v>
      </c>
      <c r="L220">
        <v>1</v>
      </c>
      <c r="M220" t="b">
        <v>0</v>
      </c>
      <c r="N220" t="s">
        <v>8268</v>
      </c>
      <c r="O220" s="15">
        <f t="shared" si="50"/>
        <v>2</v>
      </c>
      <c r="P220" s="15">
        <f t="shared" si="51"/>
        <v>100</v>
      </c>
      <c r="Q220" t="s">
        <v>8308</v>
      </c>
      <c r="R220" t="s">
        <v>8311</v>
      </c>
      <c r="S220" s="8">
        <f t="shared" si="52"/>
        <v>42079.420011574075</v>
      </c>
      <c r="T220" s="11">
        <f t="shared" si="53"/>
        <v>42139.420011574075</v>
      </c>
      <c r="U220" t="str">
        <f t="shared" si="54"/>
        <v>FALSE</v>
      </c>
      <c r="V220" s="18">
        <f t="shared" si="55"/>
        <v>2</v>
      </c>
      <c r="W220">
        <f t="shared" si="56"/>
        <v>2</v>
      </c>
      <c r="X220">
        <v>1</v>
      </c>
      <c r="Y220">
        <f t="shared" ref="Y220:Y225" si="60">D220*$X220</f>
        <v>5000</v>
      </c>
      <c r="Z220">
        <f t="shared" ref="Z220:Z225" si="61">E220*$X220</f>
        <v>100</v>
      </c>
    </row>
    <row r="221" spans="1:26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 t="b">
        <v>0</v>
      </c>
      <c r="L221">
        <v>76</v>
      </c>
      <c r="M221" t="b">
        <v>0</v>
      </c>
      <c r="N221" t="s">
        <v>8268</v>
      </c>
      <c r="O221" s="15">
        <f t="shared" si="50"/>
        <v>17.630000000000003</v>
      </c>
      <c r="P221" s="15">
        <f t="shared" si="51"/>
        <v>115.98684210526316</v>
      </c>
      <c r="Q221" t="s">
        <v>8308</v>
      </c>
      <c r="R221" t="s">
        <v>8311</v>
      </c>
      <c r="S221" s="8">
        <f t="shared" si="52"/>
        <v>42429.118344907409</v>
      </c>
      <c r="T221" s="11">
        <f t="shared" si="53"/>
        <v>42461.082638888889</v>
      </c>
      <c r="U221" t="str">
        <f t="shared" si="54"/>
        <v>FALSE</v>
      </c>
      <c r="V221" s="18">
        <f t="shared" si="55"/>
        <v>2</v>
      </c>
      <c r="W221">
        <f t="shared" si="56"/>
        <v>2</v>
      </c>
      <c r="X221">
        <v>1</v>
      </c>
      <c r="Y221">
        <f t="shared" si="60"/>
        <v>50000</v>
      </c>
      <c r="Z221">
        <f t="shared" si="61"/>
        <v>8815</v>
      </c>
    </row>
    <row r="222" spans="1:26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 t="b">
        <v>0</v>
      </c>
      <c r="L222">
        <v>3</v>
      </c>
      <c r="M222" t="b">
        <v>0</v>
      </c>
      <c r="N222" t="s">
        <v>8268</v>
      </c>
      <c r="O222" s="15">
        <f t="shared" si="50"/>
        <v>0.72</v>
      </c>
      <c r="P222" s="15">
        <f t="shared" si="51"/>
        <v>120</v>
      </c>
      <c r="Q222" t="s">
        <v>8308</v>
      </c>
      <c r="R222" t="s">
        <v>8311</v>
      </c>
      <c r="S222" s="8">
        <f t="shared" si="52"/>
        <v>42195.435532407406</v>
      </c>
      <c r="T222" s="11">
        <f t="shared" si="53"/>
        <v>42236.629166666666</v>
      </c>
      <c r="U222" t="str">
        <f t="shared" si="54"/>
        <v>FALSE</v>
      </c>
      <c r="V222" s="18">
        <f t="shared" si="55"/>
        <v>2</v>
      </c>
      <c r="W222">
        <f t="shared" si="56"/>
        <v>2</v>
      </c>
      <c r="X222">
        <v>1</v>
      </c>
      <c r="Y222">
        <f t="shared" si="60"/>
        <v>50000</v>
      </c>
      <c r="Z222">
        <f t="shared" si="61"/>
        <v>360</v>
      </c>
    </row>
    <row r="223" spans="1:26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 t="b">
        <v>0</v>
      </c>
      <c r="L223">
        <v>0</v>
      </c>
      <c r="M223" t="b">
        <v>0</v>
      </c>
      <c r="N223" t="s">
        <v>8268</v>
      </c>
      <c r="O223" s="15">
        <f t="shared" si="50"/>
        <v>0</v>
      </c>
      <c r="P223" s="15">
        <f t="shared" si="51"/>
        <v>0</v>
      </c>
      <c r="Q223" t="s">
        <v>8308</v>
      </c>
      <c r="R223" t="s">
        <v>8311</v>
      </c>
      <c r="S223" s="8">
        <f t="shared" si="52"/>
        <v>42031.629212962966</v>
      </c>
      <c r="T223" s="11">
        <f t="shared" si="53"/>
        <v>42091.587546296294</v>
      </c>
      <c r="U223" t="str">
        <f t="shared" si="54"/>
        <v>FALSE</v>
      </c>
      <c r="V223" s="18">
        <f t="shared" si="55"/>
        <v>2</v>
      </c>
      <c r="W223">
        <f t="shared" si="56"/>
        <v>2</v>
      </c>
      <c r="X223">
        <v>1</v>
      </c>
      <c r="Y223">
        <f t="shared" si="60"/>
        <v>50000</v>
      </c>
      <c r="Z223">
        <f t="shared" si="61"/>
        <v>0</v>
      </c>
    </row>
    <row r="224" spans="1:26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 t="b">
        <v>0</v>
      </c>
      <c r="L224">
        <v>2</v>
      </c>
      <c r="M224" t="b">
        <v>0</v>
      </c>
      <c r="N224" t="s">
        <v>8268</v>
      </c>
      <c r="O224" s="15">
        <f t="shared" si="50"/>
        <v>13</v>
      </c>
      <c r="P224" s="15">
        <f t="shared" si="51"/>
        <v>65</v>
      </c>
      <c r="Q224" t="s">
        <v>8308</v>
      </c>
      <c r="R224" t="s">
        <v>8311</v>
      </c>
      <c r="S224" s="8">
        <f t="shared" si="52"/>
        <v>42031.561550925922</v>
      </c>
      <c r="T224" s="11">
        <f t="shared" si="53"/>
        <v>42089.902083333327</v>
      </c>
      <c r="U224" t="str">
        <f t="shared" si="54"/>
        <v>FALSE</v>
      </c>
      <c r="V224" s="18">
        <f t="shared" si="55"/>
        <v>2</v>
      </c>
      <c r="W224">
        <f t="shared" si="56"/>
        <v>2</v>
      </c>
      <c r="X224">
        <v>1</v>
      </c>
      <c r="Y224">
        <f t="shared" si="60"/>
        <v>1000</v>
      </c>
      <c r="Z224">
        <f t="shared" si="61"/>
        <v>130</v>
      </c>
    </row>
    <row r="225" spans="1:26" ht="115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 t="b">
        <v>0</v>
      </c>
      <c r="L225">
        <v>0</v>
      </c>
      <c r="M225" t="b">
        <v>0</v>
      </c>
      <c r="N225" t="s">
        <v>8268</v>
      </c>
      <c r="O225" s="15">
        <f t="shared" si="50"/>
        <v>0</v>
      </c>
      <c r="P225" s="15">
        <f t="shared" si="51"/>
        <v>0</v>
      </c>
      <c r="Q225" t="s">
        <v>8308</v>
      </c>
      <c r="R225" t="s">
        <v>8311</v>
      </c>
      <c r="S225" s="8">
        <f t="shared" si="52"/>
        <v>42481.839699074073</v>
      </c>
      <c r="T225" s="11">
        <f t="shared" si="53"/>
        <v>42511.836805555555</v>
      </c>
      <c r="U225" t="str">
        <f t="shared" si="54"/>
        <v>FALSE</v>
      </c>
      <c r="V225" s="18">
        <f t="shared" si="55"/>
        <v>2</v>
      </c>
      <c r="W225">
        <f t="shared" si="56"/>
        <v>2</v>
      </c>
      <c r="X225">
        <v>1</v>
      </c>
      <c r="Y225">
        <f t="shared" si="60"/>
        <v>1500000</v>
      </c>
      <c r="Z225">
        <f t="shared" si="61"/>
        <v>0</v>
      </c>
    </row>
    <row r="226" spans="1:26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 t="b">
        <v>0</v>
      </c>
      <c r="L226">
        <v>0</v>
      </c>
      <c r="M226" t="b">
        <v>0</v>
      </c>
      <c r="N226" t="s">
        <v>8268</v>
      </c>
      <c r="O226" s="15">
        <f t="shared" si="50"/>
        <v>0</v>
      </c>
      <c r="P226" s="15">
        <f t="shared" si="51"/>
        <v>0</v>
      </c>
      <c r="Q226" t="s">
        <v>8308</v>
      </c>
      <c r="R226" t="s">
        <v>8311</v>
      </c>
      <c r="S226" s="8">
        <f t="shared" si="52"/>
        <v>42135.026921296296</v>
      </c>
      <c r="T226" s="11">
        <f t="shared" si="53"/>
        <v>42195.026921296296</v>
      </c>
      <c r="U226" t="str">
        <f t="shared" si="54"/>
        <v>FALSE</v>
      </c>
      <c r="V226" s="18">
        <f t="shared" si="55"/>
        <v>2</v>
      </c>
      <c r="W226">
        <f t="shared" si="56"/>
        <v>2</v>
      </c>
      <c r="X226">
        <v>0.72</v>
      </c>
      <c r="Y226">
        <f>D226*X226</f>
        <v>4320000</v>
      </c>
    </row>
    <row r="227" spans="1:26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 t="b">
        <v>0</v>
      </c>
      <c r="L227">
        <v>0</v>
      </c>
      <c r="M227" t="b">
        <v>0</v>
      </c>
      <c r="N227" t="s">
        <v>8268</v>
      </c>
      <c r="O227" s="15">
        <f t="shared" si="50"/>
        <v>0</v>
      </c>
      <c r="P227" s="15">
        <f t="shared" si="51"/>
        <v>0</v>
      </c>
      <c r="Q227" t="s">
        <v>8308</v>
      </c>
      <c r="R227" t="s">
        <v>8311</v>
      </c>
      <c r="S227" s="8">
        <f t="shared" si="52"/>
        <v>42438.752939814811</v>
      </c>
      <c r="T227" s="11">
        <f t="shared" si="53"/>
        <v>42468.711273148147</v>
      </c>
      <c r="U227" t="str">
        <f t="shared" si="54"/>
        <v>FALSE</v>
      </c>
      <c r="V227" s="18">
        <f t="shared" si="55"/>
        <v>2</v>
      </c>
      <c r="W227">
        <f t="shared" si="56"/>
        <v>2</v>
      </c>
      <c r="X227">
        <v>1</v>
      </c>
      <c r="Y227">
        <f>D227*$X227</f>
        <v>200</v>
      </c>
      <c r="Z227">
        <f>E227*$X227</f>
        <v>0</v>
      </c>
    </row>
    <row r="228" spans="1:26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 t="b">
        <v>0</v>
      </c>
      <c r="L228">
        <v>2</v>
      </c>
      <c r="M228" t="b">
        <v>0</v>
      </c>
      <c r="N228" t="s">
        <v>8268</v>
      </c>
      <c r="O228" s="15">
        <f t="shared" si="50"/>
        <v>0.86206896551724133</v>
      </c>
      <c r="P228" s="15">
        <f t="shared" si="51"/>
        <v>125</v>
      </c>
      <c r="Q228" t="s">
        <v>8308</v>
      </c>
      <c r="R228" t="s">
        <v>8311</v>
      </c>
      <c r="S228" s="8">
        <f t="shared" si="52"/>
        <v>42106.457685185182</v>
      </c>
      <c r="T228" s="11">
        <f t="shared" si="53"/>
        <v>42155.186805555553</v>
      </c>
      <c r="U228" t="str">
        <f t="shared" si="54"/>
        <v>FALSE</v>
      </c>
      <c r="V228" s="18">
        <f t="shared" si="55"/>
        <v>2</v>
      </c>
      <c r="W228">
        <f t="shared" si="56"/>
        <v>2</v>
      </c>
      <c r="X228">
        <v>1.28</v>
      </c>
      <c r="Y228">
        <f>D228*X228</f>
        <v>37120</v>
      </c>
      <c r="Z228">
        <f t="shared" ref="Z228:Z234" si="62">E228*$X228</f>
        <v>320</v>
      </c>
    </row>
    <row r="229" spans="1:26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 t="b">
        <v>0</v>
      </c>
      <c r="L229">
        <v>0</v>
      </c>
      <c r="M229" t="b">
        <v>0</v>
      </c>
      <c r="N229" t="s">
        <v>8268</v>
      </c>
      <c r="O229" s="15">
        <f t="shared" si="50"/>
        <v>0</v>
      </c>
      <c r="P229" s="15">
        <f t="shared" si="51"/>
        <v>0</v>
      </c>
      <c r="Q229" t="s">
        <v>8308</v>
      </c>
      <c r="R229" t="s">
        <v>8311</v>
      </c>
      <c r="S229" s="8">
        <f t="shared" si="52"/>
        <v>42164.685659722221</v>
      </c>
      <c r="T229" s="11">
        <f t="shared" si="53"/>
        <v>42194.685659722221</v>
      </c>
      <c r="U229" t="str">
        <f t="shared" si="54"/>
        <v>FALSE</v>
      </c>
      <c r="V229" s="18">
        <f t="shared" si="55"/>
        <v>2</v>
      </c>
      <c r="W229">
        <f t="shared" si="56"/>
        <v>2</v>
      </c>
      <c r="X229">
        <v>1</v>
      </c>
      <c r="Y229">
        <f>D229*$X229</f>
        <v>28000</v>
      </c>
      <c r="Z229">
        <f t="shared" si="62"/>
        <v>0</v>
      </c>
    </row>
    <row r="230" spans="1:26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 t="b">
        <v>0</v>
      </c>
      <c r="L230">
        <v>0</v>
      </c>
      <c r="M230" t="b">
        <v>0</v>
      </c>
      <c r="N230" t="s">
        <v>8268</v>
      </c>
      <c r="O230" s="15">
        <f t="shared" si="50"/>
        <v>0</v>
      </c>
      <c r="P230" s="15">
        <f t="shared" si="51"/>
        <v>0</v>
      </c>
      <c r="Q230" t="s">
        <v>8308</v>
      </c>
      <c r="R230" t="s">
        <v>8311</v>
      </c>
      <c r="S230" s="8">
        <f t="shared" si="52"/>
        <v>42096.478067129625</v>
      </c>
      <c r="T230" s="11">
        <f t="shared" si="53"/>
        <v>42156.478067129625</v>
      </c>
      <c r="U230" t="str">
        <f t="shared" si="54"/>
        <v>FALSE</v>
      </c>
      <c r="V230" s="18">
        <f t="shared" si="55"/>
        <v>2</v>
      </c>
      <c r="W230">
        <f t="shared" si="56"/>
        <v>2</v>
      </c>
      <c r="X230">
        <v>1.28</v>
      </c>
      <c r="Y230">
        <f>D230*X230</f>
        <v>10240</v>
      </c>
      <c r="Z230">
        <f t="shared" si="62"/>
        <v>0</v>
      </c>
    </row>
    <row r="231" spans="1:26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 t="b">
        <v>0</v>
      </c>
      <c r="L231">
        <v>0</v>
      </c>
      <c r="M231" t="b">
        <v>0</v>
      </c>
      <c r="N231" t="s">
        <v>8268</v>
      </c>
      <c r="O231" s="15">
        <f t="shared" si="50"/>
        <v>0</v>
      </c>
      <c r="P231" s="15">
        <f t="shared" si="51"/>
        <v>0</v>
      </c>
      <c r="Q231" t="s">
        <v>8308</v>
      </c>
      <c r="R231" t="s">
        <v>8311</v>
      </c>
      <c r="S231" s="8">
        <f t="shared" si="52"/>
        <v>42383.725659722222</v>
      </c>
      <c r="T231" s="11">
        <f t="shared" si="53"/>
        <v>42413.725659722222</v>
      </c>
      <c r="U231" t="str">
        <f t="shared" si="54"/>
        <v>FALSE</v>
      </c>
      <c r="V231" s="18">
        <f t="shared" si="55"/>
        <v>2</v>
      </c>
      <c r="W231">
        <f t="shared" si="56"/>
        <v>2</v>
      </c>
      <c r="X231">
        <v>1.1299999999999999</v>
      </c>
      <c r="Y231">
        <f>D231*X231</f>
        <v>3389.9999999999995</v>
      </c>
      <c r="Z231">
        <f t="shared" si="62"/>
        <v>0</v>
      </c>
    </row>
    <row r="232" spans="1:26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 t="b">
        <v>0</v>
      </c>
      <c r="L232">
        <v>2</v>
      </c>
      <c r="M232" t="b">
        <v>0</v>
      </c>
      <c r="N232" t="s">
        <v>8268</v>
      </c>
      <c r="O232" s="15">
        <f t="shared" si="50"/>
        <v>0.4</v>
      </c>
      <c r="P232" s="15">
        <f t="shared" si="51"/>
        <v>30</v>
      </c>
      <c r="Q232" t="s">
        <v>8308</v>
      </c>
      <c r="R232" t="s">
        <v>8311</v>
      </c>
      <c r="S232" s="8">
        <f t="shared" si="52"/>
        <v>42129.568877314807</v>
      </c>
      <c r="T232" s="11">
        <f t="shared" si="53"/>
        <v>42159.568877314814</v>
      </c>
      <c r="U232" t="str">
        <f t="shared" si="54"/>
        <v>FALSE</v>
      </c>
      <c r="V232" s="18">
        <f t="shared" si="55"/>
        <v>2</v>
      </c>
      <c r="W232">
        <f t="shared" si="56"/>
        <v>2</v>
      </c>
      <c r="X232">
        <v>1</v>
      </c>
      <c r="Y232">
        <f>D232*$X232</f>
        <v>15000</v>
      </c>
      <c r="Z232">
        <f t="shared" si="62"/>
        <v>60</v>
      </c>
    </row>
    <row r="233" spans="1:26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 t="b">
        <v>0</v>
      </c>
      <c r="L233">
        <v>0</v>
      </c>
      <c r="M233" t="b">
        <v>0</v>
      </c>
      <c r="N233" t="s">
        <v>8268</v>
      </c>
      <c r="O233" s="15">
        <f t="shared" si="50"/>
        <v>0</v>
      </c>
      <c r="P233" s="15">
        <f t="shared" si="51"/>
        <v>0</v>
      </c>
      <c r="Q233" t="s">
        <v>8308</v>
      </c>
      <c r="R233" t="s">
        <v>8311</v>
      </c>
      <c r="S233" s="8">
        <f t="shared" si="52"/>
        <v>42341.750590277778</v>
      </c>
      <c r="T233" s="11">
        <f t="shared" si="53"/>
        <v>42371.75059027777</v>
      </c>
      <c r="U233" t="str">
        <f t="shared" si="54"/>
        <v>FALSE</v>
      </c>
      <c r="V233" s="18">
        <f t="shared" si="55"/>
        <v>2</v>
      </c>
      <c r="W233">
        <f t="shared" si="56"/>
        <v>2</v>
      </c>
      <c r="X233">
        <v>1</v>
      </c>
      <c r="Y233">
        <f>D233*$X233</f>
        <v>1500000</v>
      </c>
      <c r="Z233">
        <f t="shared" si="62"/>
        <v>0</v>
      </c>
    </row>
    <row r="234" spans="1:26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 t="b">
        <v>0</v>
      </c>
      <c r="L234">
        <v>7</v>
      </c>
      <c r="M234" t="b">
        <v>0</v>
      </c>
      <c r="N234" t="s">
        <v>8268</v>
      </c>
      <c r="O234" s="15">
        <f t="shared" si="50"/>
        <v>2.75</v>
      </c>
      <c r="P234" s="15">
        <f t="shared" si="51"/>
        <v>15.714285714285714</v>
      </c>
      <c r="Q234" t="s">
        <v>8308</v>
      </c>
      <c r="R234" t="s">
        <v>8311</v>
      </c>
      <c r="S234" s="8">
        <f t="shared" si="52"/>
        <v>42032.617430555554</v>
      </c>
      <c r="T234" s="11">
        <f t="shared" si="53"/>
        <v>42062.617430555554</v>
      </c>
      <c r="U234" t="str">
        <f t="shared" si="54"/>
        <v>FALSE</v>
      </c>
      <c r="V234" s="18">
        <f t="shared" si="55"/>
        <v>2</v>
      </c>
      <c r="W234">
        <f t="shared" si="56"/>
        <v>2</v>
      </c>
      <c r="X234">
        <v>1.28</v>
      </c>
      <c r="Y234">
        <f>D234*X234</f>
        <v>5120</v>
      </c>
      <c r="Z234">
        <f t="shared" si="62"/>
        <v>140.80000000000001</v>
      </c>
    </row>
    <row r="235" spans="1:26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 t="b">
        <v>0</v>
      </c>
      <c r="L235">
        <v>0</v>
      </c>
      <c r="M235" t="b">
        <v>0</v>
      </c>
      <c r="N235" t="s">
        <v>8268</v>
      </c>
      <c r="O235" s="15">
        <f t="shared" si="50"/>
        <v>0</v>
      </c>
      <c r="P235" s="15">
        <f t="shared" si="51"/>
        <v>0</v>
      </c>
      <c r="Q235" t="s">
        <v>8308</v>
      </c>
      <c r="R235" t="s">
        <v>8311</v>
      </c>
      <c r="S235" s="8">
        <f t="shared" si="52"/>
        <v>42612.703379629624</v>
      </c>
      <c r="T235" s="11">
        <f t="shared" si="53"/>
        <v>42642.703379629624</v>
      </c>
      <c r="U235" t="str">
        <f t="shared" si="54"/>
        <v>FALSE</v>
      </c>
      <c r="V235" s="18">
        <f t="shared" si="55"/>
        <v>2</v>
      </c>
      <c r="W235">
        <f t="shared" si="56"/>
        <v>2</v>
      </c>
      <c r="X235">
        <v>1</v>
      </c>
      <c r="Y235">
        <f t="shared" ref="Y235:Y240" si="63">D235*$X235</f>
        <v>350000</v>
      </c>
      <c r="Z235">
        <f t="shared" ref="Z235:Z240" si="64">E235*$X235</f>
        <v>0</v>
      </c>
    </row>
    <row r="236" spans="1:26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 t="b">
        <v>0</v>
      </c>
      <c r="L236">
        <v>5</v>
      </c>
      <c r="M236" t="b">
        <v>0</v>
      </c>
      <c r="N236" t="s">
        <v>8268</v>
      </c>
      <c r="O236" s="15">
        <f t="shared" si="50"/>
        <v>40.1</v>
      </c>
      <c r="P236" s="15">
        <f t="shared" si="51"/>
        <v>80.2</v>
      </c>
      <c r="Q236" t="s">
        <v>8308</v>
      </c>
      <c r="R236" t="s">
        <v>8311</v>
      </c>
      <c r="S236" s="8">
        <f t="shared" si="52"/>
        <v>42135.82707175926</v>
      </c>
      <c r="T236" s="11">
        <f t="shared" si="53"/>
        <v>42175.82707175926</v>
      </c>
      <c r="U236" t="str">
        <f t="shared" si="54"/>
        <v>FALSE</v>
      </c>
      <c r="V236" s="18">
        <f t="shared" si="55"/>
        <v>2</v>
      </c>
      <c r="W236">
        <f t="shared" si="56"/>
        <v>2</v>
      </c>
      <c r="X236">
        <v>1</v>
      </c>
      <c r="Y236">
        <f t="shared" si="63"/>
        <v>1000</v>
      </c>
      <c r="Z236">
        <f t="shared" si="64"/>
        <v>401</v>
      </c>
    </row>
    <row r="237" spans="1:26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 t="b">
        <v>0</v>
      </c>
      <c r="L237">
        <v>0</v>
      </c>
      <c r="M237" t="b">
        <v>0</v>
      </c>
      <c r="N237" t="s">
        <v>8268</v>
      </c>
      <c r="O237" s="15">
        <f t="shared" si="50"/>
        <v>0</v>
      </c>
      <c r="P237" s="15">
        <f t="shared" si="51"/>
        <v>0</v>
      </c>
      <c r="Q237" t="s">
        <v>8308</v>
      </c>
      <c r="R237" t="s">
        <v>8311</v>
      </c>
      <c r="S237" s="8">
        <f t="shared" si="52"/>
        <v>42164.700196759259</v>
      </c>
      <c r="T237" s="11">
        <f t="shared" si="53"/>
        <v>42194.700196759259</v>
      </c>
      <c r="U237" t="str">
        <f t="shared" si="54"/>
        <v>FALSE</v>
      </c>
      <c r="V237" s="18">
        <f t="shared" si="55"/>
        <v>2</v>
      </c>
      <c r="W237">
        <f t="shared" si="56"/>
        <v>2</v>
      </c>
      <c r="X237">
        <v>1</v>
      </c>
      <c r="Y237">
        <f t="shared" si="63"/>
        <v>10000</v>
      </c>
      <c r="Z237">
        <f t="shared" si="64"/>
        <v>0</v>
      </c>
    </row>
    <row r="238" spans="1:26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 t="b">
        <v>0</v>
      </c>
      <c r="L238">
        <v>0</v>
      </c>
      <c r="M238" t="b">
        <v>0</v>
      </c>
      <c r="N238" t="s">
        <v>8268</v>
      </c>
      <c r="O238" s="15">
        <f t="shared" si="50"/>
        <v>0</v>
      </c>
      <c r="P238" s="15">
        <f t="shared" si="51"/>
        <v>0</v>
      </c>
      <c r="Q238" t="s">
        <v>8308</v>
      </c>
      <c r="R238" t="s">
        <v>8311</v>
      </c>
      <c r="S238" s="8">
        <f t="shared" si="52"/>
        <v>42320.876145833325</v>
      </c>
      <c r="T238" s="11">
        <f t="shared" si="53"/>
        <v>42373.791666666664</v>
      </c>
      <c r="U238" t="str">
        <f t="shared" si="54"/>
        <v>FALSE</v>
      </c>
      <c r="V238" s="18">
        <f t="shared" si="55"/>
        <v>2</v>
      </c>
      <c r="W238">
        <f t="shared" si="56"/>
        <v>2</v>
      </c>
      <c r="X238">
        <v>1</v>
      </c>
      <c r="Y238">
        <f t="shared" si="63"/>
        <v>150000</v>
      </c>
      <c r="Z238">
        <f t="shared" si="64"/>
        <v>0</v>
      </c>
    </row>
    <row r="239" spans="1:26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 t="b">
        <v>0</v>
      </c>
      <c r="L239">
        <v>1</v>
      </c>
      <c r="M239" t="b">
        <v>0</v>
      </c>
      <c r="N239" t="s">
        <v>8268</v>
      </c>
      <c r="O239" s="15">
        <f t="shared" si="50"/>
        <v>0.33333333333333337</v>
      </c>
      <c r="P239" s="15">
        <f t="shared" si="51"/>
        <v>50</v>
      </c>
      <c r="Q239" t="s">
        <v>8308</v>
      </c>
      <c r="R239" t="s">
        <v>8311</v>
      </c>
      <c r="S239" s="8">
        <f t="shared" si="52"/>
        <v>42377.368854166663</v>
      </c>
      <c r="T239" s="11">
        <f t="shared" si="53"/>
        <v>42437.368854166663</v>
      </c>
      <c r="U239" t="str">
        <f t="shared" si="54"/>
        <v>FALSE</v>
      </c>
      <c r="V239" s="18">
        <f t="shared" si="55"/>
        <v>2</v>
      </c>
      <c r="W239">
        <f t="shared" si="56"/>
        <v>2</v>
      </c>
      <c r="X239">
        <v>1</v>
      </c>
      <c r="Y239">
        <f t="shared" si="63"/>
        <v>15000</v>
      </c>
      <c r="Z239">
        <f t="shared" si="64"/>
        <v>50</v>
      </c>
    </row>
    <row r="240" spans="1:26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 t="b">
        <v>0</v>
      </c>
      <c r="L240">
        <v>0</v>
      </c>
      <c r="M240" t="b">
        <v>0</v>
      </c>
      <c r="N240" t="s">
        <v>8268</v>
      </c>
      <c r="O240" s="15">
        <f t="shared" si="50"/>
        <v>0</v>
      </c>
      <c r="P240" s="15">
        <f t="shared" si="51"/>
        <v>0</v>
      </c>
      <c r="Q240" t="s">
        <v>8308</v>
      </c>
      <c r="R240" t="s">
        <v>8311</v>
      </c>
      <c r="S240" s="8">
        <f t="shared" si="52"/>
        <v>42713.754166666658</v>
      </c>
      <c r="T240" s="11">
        <f t="shared" si="53"/>
        <v>42734.166666666664</v>
      </c>
      <c r="U240" t="str">
        <f t="shared" si="54"/>
        <v>FALSE</v>
      </c>
      <c r="V240" s="18">
        <f t="shared" si="55"/>
        <v>2</v>
      </c>
      <c r="W240">
        <f t="shared" si="56"/>
        <v>2</v>
      </c>
      <c r="X240">
        <v>1</v>
      </c>
      <c r="Y240">
        <f t="shared" si="63"/>
        <v>26000</v>
      </c>
      <c r="Z240">
        <f t="shared" si="64"/>
        <v>0</v>
      </c>
    </row>
    <row r="241" spans="1:26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 t="b">
        <v>0</v>
      </c>
      <c r="L241">
        <v>5</v>
      </c>
      <c r="M241" t="b">
        <v>0</v>
      </c>
      <c r="N241" t="s">
        <v>8268</v>
      </c>
      <c r="O241" s="15">
        <f t="shared" si="50"/>
        <v>25</v>
      </c>
      <c r="P241" s="15">
        <f t="shared" si="51"/>
        <v>50</v>
      </c>
      <c r="Q241" t="s">
        <v>8308</v>
      </c>
      <c r="R241" t="s">
        <v>8311</v>
      </c>
      <c r="S241" s="8">
        <f t="shared" si="52"/>
        <v>42296.901967592588</v>
      </c>
      <c r="T241" s="11">
        <f t="shared" si="53"/>
        <v>42316.291666666664</v>
      </c>
      <c r="U241" t="str">
        <f t="shared" si="54"/>
        <v>FALSE</v>
      </c>
      <c r="V241" s="18">
        <f t="shared" si="55"/>
        <v>2</v>
      </c>
      <c r="W241">
        <f t="shared" si="56"/>
        <v>2</v>
      </c>
      <c r="X241">
        <v>0.72</v>
      </c>
      <c r="Y241">
        <f>D241*X241</f>
        <v>720</v>
      </c>
    </row>
    <row r="242" spans="1:26" ht="129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 t="b">
        <v>1</v>
      </c>
      <c r="L242">
        <v>137</v>
      </c>
      <c r="M242" t="b">
        <v>1</v>
      </c>
      <c r="N242" t="s">
        <v>8269</v>
      </c>
      <c r="O242" s="15">
        <f t="shared" si="50"/>
        <v>107.63413333333334</v>
      </c>
      <c r="P242" s="15">
        <f t="shared" si="51"/>
        <v>117.84759124087591</v>
      </c>
      <c r="Q242" t="s">
        <v>8308</v>
      </c>
      <c r="R242" t="s">
        <v>8310</v>
      </c>
      <c r="S242" s="8">
        <f t="shared" si="52"/>
        <v>41354.500127314815</v>
      </c>
      <c r="T242" s="11">
        <f t="shared" si="53"/>
        <v>41399.500127314815</v>
      </c>
      <c r="U242" t="str">
        <f t="shared" si="54"/>
        <v>TRUE</v>
      </c>
      <c r="V242" s="18">
        <f t="shared" si="55"/>
        <v>1</v>
      </c>
      <c r="W242">
        <f t="shared" si="56"/>
        <v>1</v>
      </c>
      <c r="X242">
        <v>1</v>
      </c>
      <c r="Y242">
        <f t="shared" ref="Y242:Y268" si="65">D242*$X242</f>
        <v>15000</v>
      </c>
      <c r="Z242">
        <f t="shared" ref="Z242:Z268" si="66">E242*$X242</f>
        <v>16145.12</v>
      </c>
    </row>
    <row r="243" spans="1:26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 t="b">
        <v>1</v>
      </c>
      <c r="L243">
        <v>376</v>
      </c>
      <c r="M243" t="b">
        <v>1</v>
      </c>
      <c r="N243" t="s">
        <v>8269</v>
      </c>
      <c r="O243" s="15">
        <f t="shared" si="50"/>
        <v>112.63736263736264</v>
      </c>
      <c r="P243" s="15">
        <f t="shared" si="51"/>
        <v>109.04255319148936</v>
      </c>
      <c r="Q243" t="s">
        <v>8308</v>
      </c>
      <c r="R243" t="s">
        <v>8310</v>
      </c>
      <c r="S243" s="8">
        <f t="shared" si="52"/>
        <v>41949.489629629628</v>
      </c>
      <c r="T243" s="11">
        <f t="shared" si="53"/>
        <v>41994.489629629628</v>
      </c>
      <c r="U243" t="str">
        <f t="shared" si="54"/>
        <v>TRUE</v>
      </c>
      <c r="V243" s="18">
        <f t="shared" si="55"/>
        <v>1</v>
      </c>
      <c r="W243">
        <f t="shared" si="56"/>
        <v>1</v>
      </c>
      <c r="X243">
        <v>1</v>
      </c>
      <c r="Y243">
        <f t="shared" si="65"/>
        <v>36400</v>
      </c>
      <c r="Z243">
        <f t="shared" si="66"/>
        <v>41000</v>
      </c>
    </row>
    <row r="244" spans="1:26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 t="b">
        <v>1</v>
      </c>
      <c r="L244">
        <v>202</v>
      </c>
      <c r="M244" t="b">
        <v>1</v>
      </c>
      <c r="N244" t="s">
        <v>8269</v>
      </c>
      <c r="O244" s="15">
        <f t="shared" si="50"/>
        <v>113.46153846153845</v>
      </c>
      <c r="P244" s="15">
        <f t="shared" si="51"/>
        <v>73.019801980198025</v>
      </c>
      <c r="Q244" t="s">
        <v>8308</v>
      </c>
      <c r="R244" t="s">
        <v>8310</v>
      </c>
      <c r="S244" s="8">
        <f t="shared" si="52"/>
        <v>40862.28460648148</v>
      </c>
      <c r="T244" s="11">
        <f t="shared" si="53"/>
        <v>40897.28460648148</v>
      </c>
      <c r="U244" t="str">
        <f t="shared" si="54"/>
        <v>TRUE</v>
      </c>
      <c r="V244" s="18">
        <f t="shared" si="55"/>
        <v>1</v>
      </c>
      <c r="W244">
        <f t="shared" si="56"/>
        <v>1</v>
      </c>
      <c r="X244">
        <v>1</v>
      </c>
      <c r="Y244">
        <f t="shared" si="65"/>
        <v>13000</v>
      </c>
      <c r="Z244">
        <f t="shared" si="66"/>
        <v>14750</v>
      </c>
    </row>
    <row r="245" spans="1:26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 t="b">
        <v>1</v>
      </c>
      <c r="L245">
        <v>328</v>
      </c>
      <c r="M245" t="b">
        <v>1</v>
      </c>
      <c r="N245" t="s">
        <v>8269</v>
      </c>
      <c r="O245" s="15">
        <f t="shared" si="50"/>
        <v>102.592</v>
      </c>
      <c r="P245" s="15">
        <f t="shared" si="51"/>
        <v>78.195121951219505</v>
      </c>
      <c r="Q245" t="s">
        <v>8308</v>
      </c>
      <c r="R245" t="s">
        <v>8310</v>
      </c>
      <c r="S245" s="8">
        <f t="shared" si="52"/>
        <v>41661.839166666665</v>
      </c>
      <c r="T245" s="11">
        <f t="shared" si="53"/>
        <v>41691.839166666665</v>
      </c>
      <c r="U245" t="str">
        <f t="shared" si="54"/>
        <v>TRUE</v>
      </c>
      <c r="V245" s="18">
        <f t="shared" si="55"/>
        <v>1</v>
      </c>
      <c r="W245">
        <f t="shared" si="56"/>
        <v>1</v>
      </c>
      <c r="X245">
        <v>1</v>
      </c>
      <c r="Y245">
        <f t="shared" si="65"/>
        <v>25000</v>
      </c>
      <c r="Z245">
        <f t="shared" si="66"/>
        <v>25648</v>
      </c>
    </row>
    <row r="246" spans="1:26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 t="b">
        <v>1</v>
      </c>
      <c r="L246">
        <v>84</v>
      </c>
      <c r="M246" t="b">
        <v>1</v>
      </c>
      <c r="N246" t="s">
        <v>8269</v>
      </c>
      <c r="O246" s="15">
        <f t="shared" si="50"/>
        <v>113.75714285714287</v>
      </c>
      <c r="P246" s="15">
        <f t="shared" si="51"/>
        <v>47.398809523809526</v>
      </c>
      <c r="Q246" t="s">
        <v>8308</v>
      </c>
      <c r="R246" t="s">
        <v>8310</v>
      </c>
      <c r="S246" s="8">
        <f t="shared" si="52"/>
        <v>40213.115266203698</v>
      </c>
      <c r="T246" s="11">
        <f t="shared" si="53"/>
        <v>40253.087500000001</v>
      </c>
      <c r="U246" t="str">
        <f t="shared" si="54"/>
        <v>TRUE</v>
      </c>
      <c r="V246" s="18">
        <f t="shared" si="55"/>
        <v>1</v>
      </c>
      <c r="W246">
        <f t="shared" si="56"/>
        <v>1</v>
      </c>
      <c r="X246">
        <v>1</v>
      </c>
      <c r="Y246">
        <f t="shared" si="65"/>
        <v>3500</v>
      </c>
      <c r="Z246">
        <f t="shared" si="66"/>
        <v>3981.5</v>
      </c>
    </row>
    <row r="247" spans="1:26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 t="b">
        <v>1</v>
      </c>
      <c r="L247">
        <v>96</v>
      </c>
      <c r="M247" t="b">
        <v>1</v>
      </c>
      <c r="N247" t="s">
        <v>8269</v>
      </c>
      <c r="O247" s="15">
        <f t="shared" si="50"/>
        <v>103.71999999999998</v>
      </c>
      <c r="P247" s="15">
        <f t="shared" si="51"/>
        <v>54.020833333333336</v>
      </c>
      <c r="Q247" t="s">
        <v>8308</v>
      </c>
      <c r="R247" t="s">
        <v>8310</v>
      </c>
      <c r="S247" s="8">
        <f t="shared" si="52"/>
        <v>41106.844733796293</v>
      </c>
      <c r="T247" s="11">
        <f t="shared" si="53"/>
        <v>41136.844733796293</v>
      </c>
      <c r="U247" t="str">
        <f t="shared" si="54"/>
        <v>TRUE</v>
      </c>
      <c r="V247" s="18">
        <f t="shared" si="55"/>
        <v>1</v>
      </c>
      <c r="W247">
        <f t="shared" si="56"/>
        <v>1</v>
      </c>
      <c r="X247">
        <v>1</v>
      </c>
      <c r="Y247">
        <f t="shared" si="65"/>
        <v>5000</v>
      </c>
      <c r="Z247">
        <f t="shared" si="66"/>
        <v>5186</v>
      </c>
    </row>
    <row r="248" spans="1:26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 t="b">
        <v>1</v>
      </c>
      <c r="L248">
        <v>223</v>
      </c>
      <c r="M248" t="b">
        <v>1</v>
      </c>
      <c r="N248" t="s">
        <v>8269</v>
      </c>
      <c r="O248" s="15">
        <f t="shared" si="50"/>
        <v>305.46000000000004</v>
      </c>
      <c r="P248" s="15">
        <f t="shared" si="51"/>
        <v>68.488789237668158</v>
      </c>
      <c r="Q248" t="s">
        <v>8308</v>
      </c>
      <c r="R248" t="s">
        <v>8310</v>
      </c>
      <c r="S248" s="8">
        <f t="shared" si="52"/>
        <v>40480.155150462961</v>
      </c>
      <c r="T248" s="11">
        <f t="shared" si="53"/>
        <v>40530.196817129625</v>
      </c>
      <c r="U248" t="str">
        <f t="shared" si="54"/>
        <v>TRUE</v>
      </c>
      <c r="V248" s="18">
        <f t="shared" si="55"/>
        <v>1</v>
      </c>
      <c r="W248">
        <f t="shared" si="56"/>
        <v>1</v>
      </c>
      <c r="X248">
        <v>1</v>
      </c>
      <c r="Y248">
        <f t="shared" si="65"/>
        <v>5000</v>
      </c>
      <c r="Z248">
        <f t="shared" si="66"/>
        <v>15273</v>
      </c>
    </row>
    <row r="249" spans="1:26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 t="b">
        <v>1</v>
      </c>
      <c r="L249">
        <v>62</v>
      </c>
      <c r="M249" t="b">
        <v>1</v>
      </c>
      <c r="N249" t="s">
        <v>8269</v>
      </c>
      <c r="O249" s="15">
        <f t="shared" si="50"/>
        <v>134.1</v>
      </c>
      <c r="P249" s="15">
        <f t="shared" si="51"/>
        <v>108.14516129032258</v>
      </c>
      <c r="Q249" t="s">
        <v>8308</v>
      </c>
      <c r="R249" t="s">
        <v>8310</v>
      </c>
      <c r="S249" s="8">
        <f t="shared" si="52"/>
        <v>40430.395995370367</v>
      </c>
      <c r="T249" s="11">
        <f t="shared" si="53"/>
        <v>40466.943749999999</v>
      </c>
      <c r="U249" t="str">
        <f t="shared" si="54"/>
        <v>TRUE</v>
      </c>
      <c r="V249" s="18">
        <f t="shared" si="55"/>
        <v>1</v>
      </c>
      <c r="W249">
        <f t="shared" si="56"/>
        <v>1</v>
      </c>
      <c r="X249">
        <v>1</v>
      </c>
      <c r="Y249">
        <f t="shared" si="65"/>
        <v>5000</v>
      </c>
      <c r="Z249">
        <f t="shared" si="66"/>
        <v>6705</v>
      </c>
    </row>
    <row r="250" spans="1:26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 t="b">
        <v>1</v>
      </c>
      <c r="L250">
        <v>146</v>
      </c>
      <c r="M250" t="b">
        <v>1</v>
      </c>
      <c r="N250" t="s">
        <v>8269</v>
      </c>
      <c r="O250" s="15">
        <f t="shared" si="50"/>
        <v>101.33294117647058</v>
      </c>
      <c r="P250" s="15">
        <f t="shared" si="51"/>
        <v>589.95205479452056</v>
      </c>
      <c r="Q250" t="s">
        <v>8308</v>
      </c>
      <c r="R250" t="s">
        <v>8310</v>
      </c>
      <c r="S250" s="8">
        <f t="shared" si="52"/>
        <v>40870.566076388888</v>
      </c>
      <c r="T250" s="11">
        <f t="shared" si="53"/>
        <v>40915.566076388888</v>
      </c>
      <c r="U250" t="str">
        <f t="shared" si="54"/>
        <v>TRUE</v>
      </c>
      <c r="V250" s="18">
        <f t="shared" si="55"/>
        <v>1</v>
      </c>
      <c r="W250">
        <f t="shared" si="56"/>
        <v>1</v>
      </c>
      <c r="X250">
        <v>1</v>
      </c>
      <c r="Y250">
        <f t="shared" si="65"/>
        <v>85000</v>
      </c>
      <c r="Z250">
        <f t="shared" si="66"/>
        <v>86133</v>
      </c>
    </row>
    <row r="251" spans="1:26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 t="b">
        <v>1</v>
      </c>
      <c r="L251">
        <v>235</v>
      </c>
      <c r="M251" t="b">
        <v>1</v>
      </c>
      <c r="N251" t="s">
        <v>8269</v>
      </c>
      <c r="O251" s="15">
        <f t="shared" si="50"/>
        <v>112.92</v>
      </c>
      <c r="P251" s="15">
        <f t="shared" si="51"/>
        <v>48.051063829787232</v>
      </c>
      <c r="Q251" t="s">
        <v>8308</v>
      </c>
      <c r="R251" t="s">
        <v>8310</v>
      </c>
      <c r="S251" s="8">
        <f t="shared" si="52"/>
        <v>40332.715509259258</v>
      </c>
      <c r="T251" s="11">
        <f t="shared" si="53"/>
        <v>40412.527777777774</v>
      </c>
      <c r="U251" t="str">
        <f t="shared" si="54"/>
        <v>TRUE</v>
      </c>
      <c r="V251" s="18">
        <f t="shared" si="55"/>
        <v>1</v>
      </c>
      <c r="W251">
        <f t="shared" si="56"/>
        <v>1</v>
      </c>
      <c r="X251">
        <v>1</v>
      </c>
      <c r="Y251">
        <f t="shared" si="65"/>
        <v>10000</v>
      </c>
      <c r="Z251">
        <f t="shared" si="66"/>
        <v>11292</v>
      </c>
    </row>
    <row r="252" spans="1:26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 t="b">
        <v>1</v>
      </c>
      <c r="L252">
        <v>437</v>
      </c>
      <c r="M252" t="b">
        <v>1</v>
      </c>
      <c r="N252" t="s">
        <v>8269</v>
      </c>
      <c r="O252" s="15">
        <f t="shared" si="50"/>
        <v>105.58333333333334</v>
      </c>
      <c r="P252" s="15">
        <f t="shared" si="51"/>
        <v>72.482837528604122</v>
      </c>
      <c r="Q252" t="s">
        <v>8308</v>
      </c>
      <c r="R252" t="s">
        <v>8310</v>
      </c>
      <c r="S252" s="8">
        <f t="shared" si="52"/>
        <v>41401.357534722221</v>
      </c>
      <c r="T252" s="11">
        <f t="shared" si="53"/>
        <v>41431.357534722221</v>
      </c>
      <c r="U252" t="str">
        <f t="shared" si="54"/>
        <v>TRUE</v>
      </c>
      <c r="V252" s="18">
        <f t="shared" si="55"/>
        <v>1</v>
      </c>
      <c r="W252">
        <f t="shared" si="56"/>
        <v>1</v>
      </c>
      <c r="X252">
        <v>1</v>
      </c>
      <c r="Y252">
        <f t="shared" si="65"/>
        <v>30000</v>
      </c>
      <c r="Z252">
        <f t="shared" si="66"/>
        <v>31675</v>
      </c>
    </row>
    <row r="253" spans="1:26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 t="b">
        <v>1</v>
      </c>
      <c r="L253">
        <v>77</v>
      </c>
      <c r="M253" t="b">
        <v>1</v>
      </c>
      <c r="N253" t="s">
        <v>8269</v>
      </c>
      <c r="O253" s="15">
        <f t="shared" si="50"/>
        <v>125.57142857142858</v>
      </c>
      <c r="P253" s="15">
        <f t="shared" si="51"/>
        <v>57.077922077922075</v>
      </c>
      <c r="Q253" t="s">
        <v>8308</v>
      </c>
      <c r="R253" t="s">
        <v>8310</v>
      </c>
      <c r="S253" s="8">
        <f t="shared" si="52"/>
        <v>41013.579236111109</v>
      </c>
      <c r="T253" s="11">
        <f t="shared" si="53"/>
        <v>41045.583333333328</v>
      </c>
      <c r="U253" t="str">
        <f t="shared" si="54"/>
        <v>TRUE</v>
      </c>
      <c r="V253" s="18">
        <f t="shared" si="55"/>
        <v>1</v>
      </c>
      <c r="W253">
        <f t="shared" si="56"/>
        <v>1</v>
      </c>
      <c r="X253">
        <v>1</v>
      </c>
      <c r="Y253">
        <f t="shared" si="65"/>
        <v>3500</v>
      </c>
      <c r="Z253">
        <f t="shared" si="66"/>
        <v>4395</v>
      </c>
    </row>
    <row r="254" spans="1:26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 t="b">
        <v>1</v>
      </c>
      <c r="L254">
        <v>108</v>
      </c>
      <c r="M254" t="b">
        <v>1</v>
      </c>
      <c r="N254" t="s">
        <v>8269</v>
      </c>
      <c r="O254" s="15">
        <f t="shared" si="50"/>
        <v>184.56</v>
      </c>
      <c r="P254" s="15">
        <f t="shared" si="51"/>
        <v>85.444444444444443</v>
      </c>
      <c r="Q254" t="s">
        <v>8308</v>
      </c>
      <c r="R254" t="s">
        <v>8310</v>
      </c>
      <c r="S254" s="8">
        <f t="shared" si="52"/>
        <v>40266.454375000001</v>
      </c>
      <c r="T254" s="11">
        <f t="shared" si="53"/>
        <v>40329.957638888889</v>
      </c>
      <c r="U254" t="str">
        <f t="shared" si="54"/>
        <v>TRUE</v>
      </c>
      <c r="V254" s="18">
        <f t="shared" si="55"/>
        <v>1</v>
      </c>
      <c r="W254">
        <f t="shared" si="56"/>
        <v>1</v>
      </c>
      <c r="X254">
        <v>1</v>
      </c>
      <c r="Y254">
        <f t="shared" si="65"/>
        <v>5000</v>
      </c>
      <c r="Z254">
        <f t="shared" si="66"/>
        <v>9228</v>
      </c>
    </row>
    <row r="255" spans="1:26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 t="b">
        <v>1</v>
      </c>
      <c r="L255">
        <v>7</v>
      </c>
      <c r="M255" t="b">
        <v>1</v>
      </c>
      <c r="N255" t="s">
        <v>8269</v>
      </c>
      <c r="O255" s="15">
        <f t="shared" si="50"/>
        <v>100.73333333333335</v>
      </c>
      <c r="P255" s="15">
        <f t="shared" si="51"/>
        <v>215.85714285714286</v>
      </c>
      <c r="Q255" t="s">
        <v>8308</v>
      </c>
      <c r="R255" t="s">
        <v>8310</v>
      </c>
      <c r="S255" s="8">
        <f t="shared" si="52"/>
        <v>40924.44253472222</v>
      </c>
      <c r="T255" s="11">
        <f t="shared" si="53"/>
        <v>40954.44253472222</v>
      </c>
      <c r="U255" t="str">
        <f t="shared" si="54"/>
        <v>TRUE</v>
      </c>
      <c r="V255" s="18">
        <f t="shared" si="55"/>
        <v>1</v>
      </c>
      <c r="W255">
        <f t="shared" si="56"/>
        <v>1</v>
      </c>
      <c r="X255">
        <v>1</v>
      </c>
      <c r="Y255">
        <f t="shared" si="65"/>
        <v>1500</v>
      </c>
      <c r="Z255">
        <f t="shared" si="66"/>
        <v>1511</v>
      </c>
    </row>
    <row r="256" spans="1:26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 t="b">
        <v>1</v>
      </c>
      <c r="L256">
        <v>314</v>
      </c>
      <c r="M256" t="b">
        <v>1</v>
      </c>
      <c r="N256" t="s">
        <v>8269</v>
      </c>
      <c r="O256" s="15">
        <f t="shared" si="50"/>
        <v>116.94725</v>
      </c>
      <c r="P256" s="15">
        <f t="shared" si="51"/>
        <v>89.38643312101911</v>
      </c>
      <c r="Q256" t="s">
        <v>8308</v>
      </c>
      <c r="R256" t="s">
        <v>8310</v>
      </c>
      <c r="S256" s="8">
        <f t="shared" si="52"/>
        <v>42263.744328703695</v>
      </c>
      <c r="T256" s="11">
        <f t="shared" si="53"/>
        <v>42293.874999999993</v>
      </c>
      <c r="U256" t="str">
        <f t="shared" si="54"/>
        <v>TRUE</v>
      </c>
      <c r="V256" s="18">
        <f t="shared" si="55"/>
        <v>1</v>
      </c>
      <c r="W256">
        <f t="shared" si="56"/>
        <v>1</v>
      </c>
      <c r="X256">
        <v>1</v>
      </c>
      <c r="Y256">
        <f t="shared" si="65"/>
        <v>24000</v>
      </c>
      <c r="Z256">
        <f t="shared" si="66"/>
        <v>28067.34</v>
      </c>
    </row>
    <row r="257" spans="1:26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 t="b">
        <v>1</v>
      </c>
      <c r="L257">
        <v>188</v>
      </c>
      <c r="M257" t="b">
        <v>1</v>
      </c>
      <c r="N257" t="s">
        <v>8269</v>
      </c>
      <c r="O257" s="15">
        <f t="shared" si="50"/>
        <v>106.73325</v>
      </c>
      <c r="P257" s="15">
        <f t="shared" si="51"/>
        <v>45.418404255319146</v>
      </c>
      <c r="Q257" t="s">
        <v>8308</v>
      </c>
      <c r="R257" t="s">
        <v>8310</v>
      </c>
      <c r="S257" s="8">
        <f t="shared" si="52"/>
        <v>40588.318078703705</v>
      </c>
      <c r="T257" s="11">
        <f t="shared" si="53"/>
        <v>40618.276412037034</v>
      </c>
      <c r="U257" t="str">
        <f t="shared" si="54"/>
        <v>TRUE</v>
      </c>
      <c r="V257" s="18">
        <f t="shared" si="55"/>
        <v>1</v>
      </c>
      <c r="W257">
        <f t="shared" si="56"/>
        <v>1</v>
      </c>
      <c r="X257">
        <v>1</v>
      </c>
      <c r="Y257">
        <f t="shared" si="65"/>
        <v>8000</v>
      </c>
      <c r="Z257">
        <f t="shared" si="66"/>
        <v>8538.66</v>
      </c>
    </row>
    <row r="258" spans="1:26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 t="b">
        <v>1</v>
      </c>
      <c r="L258">
        <v>275</v>
      </c>
      <c r="M258" t="b">
        <v>1</v>
      </c>
      <c r="N258" t="s">
        <v>8269</v>
      </c>
      <c r="O258" s="15">
        <f t="shared" si="50"/>
        <v>139.1</v>
      </c>
      <c r="P258" s="15">
        <f t="shared" si="51"/>
        <v>65.756363636363631</v>
      </c>
      <c r="Q258" t="s">
        <v>8308</v>
      </c>
      <c r="R258" t="s">
        <v>8310</v>
      </c>
      <c r="S258" s="8">
        <f t="shared" si="52"/>
        <v>41319.560960648145</v>
      </c>
      <c r="T258" s="11">
        <f t="shared" si="53"/>
        <v>41349.560960648145</v>
      </c>
      <c r="U258" t="str">
        <f t="shared" si="54"/>
        <v>TRUE</v>
      </c>
      <c r="V258" s="18">
        <f t="shared" si="55"/>
        <v>1</v>
      </c>
      <c r="W258">
        <f t="shared" si="56"/>
        <v>1</v>
      </c>
      <c r="X258">
        <v>1</v>
      </c>
      <c r="Y258">
        <f t="shared" si="65"/>
        <v>13000</v>
      </c>
      <c r="Z258">
        <f t="shared" si="66"/>
        <v>18083</v>
      </c>
    </row>
    <row r="259" spans="1:26" ht="115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 t="b">
        <v>1</v>
      </c>
      <c r="L259">
        <v>560</v>
      </c>
      <c r="M259" t="b">
        <v>1</v>
      </c>
      <c r="N259" t="s">
        <v>8269</v>
      </c>
      <c r="O259" s="15">
        <f t="shared" ref="O259:O322" si="67">(E259/D259)*100</f>
        <v>106.72648571428572</v>
      </c>
      <c r="P259" s="15">
        <f t="shared" ref="P259:P322" si="68">IFERROR(E259/L259,0)</f>
        <v>66.70405357142856</v>
      </c>
      <c r="Q259" t="s">
        <v>8308</v>
      </c>
      <c r="R259" t="s">
        <v>8310</v>
      </c>
      <c r="S259" s="8">
        <f t="shared" ref="S259:S322" si="69">(((J259/60)/60)/24)+DATE(1970,1,1)+(-5/24)</f>
        <v>42479.418541666666</v>
      </c>
      <c r="T259" s="11">
        <f t="shared" ref="T259:T322" si="70">(I259/86400)+25569+(-5/24)</f>
        <v>42509.418541666666</v>
      </c>
      <c r="U259" t="str">
        <f t="shared" ref="U259:U322" si="71">TRIM(K259)</f>
        <v>TRUE</v>
      </c>
      <c r="V259" s="18">
        <f t="shared" ref="V259:V322" si="72">IF(U259="TRUE", 1, 2)</f>
        <v>1</v>
      </c>
      <c r="W259">
        <f t="shared" ref="W259:W322" si="73">IF(F259="successful", 1,  IF(F259= "failed", 2, IF(F259="canceled", 3, 4)))</f>
        <v>1</v>
      </c>
      <c r="X259">
        <v>1</v>
      </c>
      <c r="Y259">
        <f t="shared" si="65"/>
        <v>35000</v>
      </c>
      <c r="Z259">
        <f t="shared" si="66"/>
        <v>37354.269999999997</v>
      </c>
    </row>
    <row r="260" spans="1:26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 t="b">
        <v>1</v>
      </c>
      <c r="L260">
        <v>688</v>
      </c>
      <c r="M260" t="b">
        <v>1</v>
      </c>
      <c r="N260" t="s">
        <v>8269</v>
      </c>
      <c r="O260" s="15">
        <f t="shared" si="67"/>
        <v>191.14</v>
      </c>
      <c r="P260" s="15">
        <f t="shared" si="68"/>
        <v>83.345930232558146</v>
      </c>
      <c r="Q260" t="s">
        <v>8308</v>
      </c>
      <c r="R260" t="s">
        <v>8310</v>
      </c>
      <c r="S260" s="8">
        <f t="shared" si="69"/>
        <v>40681.843356481477</v>
      </c>
      <c r="T260" s="11">
        <f t="shared" si="70"/>
        <v>40711.843356481477</v>
      </c>
      <c r="U260" t="str">
        <f t="shared" si="71"/>
        <v>TRUE</v>
      </c>
      <c r="V260" s="18">
        <f t="shared" si="72"/>
        <v>1</v>
      </c>
      <c r="W260">
        <f t="shared" si="73"/>
        <v>1</v>
      </c>
      <c r="X260">
        <v>1</v>
      </c>
      <c r="Y260">
        <f t="shared" si="65"/>
        <v>30000</v>
      </c>
      <c r="Z260">
        <f t="shared" si="66"/>
        <v>57342</v>
      </c>
    </row>
    <row r="261" spans="1:26" ht="115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 t="b">
        <v>1</v>
      </c>
      <c r="L261">
        <v>942</v>
      </c>
      <c r="M261" t="b">
        <v>1</v>
      </c>
      <c r="N261" t="s">
        <v>8269</v>
      </c>
      <c r="O261" s="15">
        <f t="shared" si="67"/>
        <v>131.93789333333334</v>
      </c>
      <c r="P261" s="15">
        <f t="shared" si="68"/>
        <v>105.04609341825902</v>
      </c>
      <c r="Q261" t="s">
        <v>8308</v>
      </c>
      <c r="R261" t="s">
        <v>8310</v>
      </c>
      <c r="S261" s="8">
        <f t="shared" si="69"/>
        <v>42072.529733796291</v>
      </c>
      <c r="T261" s="11">
        <f t="shared" si="70"/>
        <v>42102.529733796291</v>
      </c>
      <c r="U261" t="str">
        <f t="shared" si="71"/>
        <v>TRUE</v>
      </c>
      <c r="V261" s="18">
        <f t="shared" si="72"/>
        <v>1</v>
      </c>
      <c r="W261">
        <f t="shared" si="73"/>
        <v>1</v>
      </c>
      <c r="X261">
        <v>1</v>
      </c>
      <c r="Y261">
        <f t="shared" si="65"/>
        <v>75000</v>
      </c>
      <c r="Z261">
        <f t="shared" si="66"/>
        <v>98953.42</v>
      </c>
    </row>
    <row r="262" spans="1:26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 t="b">
        <v>1</v>
      </c>
      <c r="L262">
        <v>88</v>
      </c>
      <c r="M262" t="b">
        <v>1</v>
      </c>
      <c r="N262" t="s">
        <v>8269</v>
      </c>
      <c r="O262" s="15">
        <f t="shared" si="67"/>
        <v>106.4</v>
      </c>
      <c r="P262" s="15">
        <f t="shared" si="68"/>
        <v>120.90909090909091</v>
      </c>
      <c r="Q262" t="s">
        <v>8308</v>
      </c>
      <c r="R262" t="s">
        <v>8310</v>
      </c>
      <c r="S262" s="8">
        <f t="shared" si="69"/>
        <v>40330.547210648147</v>
      </c>
      <c r="T262" s="11">
        <f t="shared" si="70"/>
        <v>40376.207638888889</v>
      </c>
      <c r="U262" t="str">
        <f t="shared" si="71"/>
        <v>TRUE</v>
      </c>
      <c r="V262" s="18">
        <f t="shared" si="72"/>
        <v>1</v>
      </c>
      <c r="W262">
        <f t="shared" si="73"/>
        <v>1</v>
      </c>
      <c r="X262">
        <v>1</v>
      </c>
      <c r="Y262">
        <f t="shared" si="65"/>
        <v>10000</v>
      </c>
      <c r="Z262">
        <f t="shared" si="66"/>
        <v>10640</v>
      </c>
    </row>
    <row r="263" spans="1:26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 t="b">
        <v>1</v>
      </c>
      <c r="L263">
        <v>220</v>
      </c>
      <c r="M263" t="b">
        <v>1</v>
      </c>
      <c r="N263" t="s">
        <v>8269</v>
      </c>
      <c r="O263" s="15">
        <f t="shared" si="67"/>
        <v>107.4</v>
      </c>
      <c r="P263" s="15">
        <f t="shared" si="68"/>
        <v>97.63636363636364</v>
      </c>
      <c r="Q263" t="s">
        <v>8308</v>
      </c>
      <c r="R263" t="s">
        <v>8310</v>
      </c>
      <c r="S263" s="8">
        <f t="shared" si="69"/>
        <v>41017.677129629628</v>
      </c>
      <c r="T263" s="11">
        <f t="shared" si="70"/>
        <v>41067.413194444445</v>
      </c>
      <c r="U263" t="str">
        <f t="shared" si="71"/>
        <v>TRUE</v>
      </c>
      <c r="V263" s="18">
        <f t="shared" si="72"/>
        <v>1</v>
      </c>
      <c r="W263">
        <f t="shared" si="73"/>
        <v>1</v>
      </c>
      <c r="X263">
        <v>1</v>
      </c>
      <c r="Y263">
        <f t="shared" si="65"/>
        <v>20000</v>
      </c>
      <c r="Z263">
        <f t="shared" si="66"/>
        <v>21480</v>
      </c>
    </row>
    <row r="264" spans="1:26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 t="b">
        <v>1</v>
      </c>
      <c r="L264">
        <v>145</v>
      </c>
      <c r="M264" t="b">
        <v>1</v>
      </c>
      <c r="N264" t="s">
        <v>8269</v>
      </c>
      <c r="O264" s="15">
        <f t="shared" si="67"/>
        <v>240</v>
      </c>
      <c r="P264" s="15">
        <f t="shared" si="68"/>
        <v>41.379310344827587</v>
      </c>
      <c r="Q264" t="s">
        <v>8308</v>
      </c>
      <c r="R264" t="s">
        <v>8310</v>
      </c>
      <c r="S264" s="8">
        <f t="shared" si="69"/>
        <v>40555.039675925924</v>
      </c>
      <c r="T264" s="11">
        <f t="shared" si="70"/>
        <v>40600.039675925924</v>
      </c>
      <c r="U264" t="str">
        <f t="shared" si="71"/>
        <v>TRUE</v>
      </c>
      <c r="V264" s="18">
        <f t="shared" si="72"/>
        <v>1</v>
      </c>
      <c r="W264">
        <f t="shared" si="73"/>
        <v>1</v>
      </c>
      <c r="X264">
        <v>1</v>
      </c>
      <c r="Y264">
        <f t="shared" si="65"/>
        <v>2500</v>
      </c>
      <c r="Z264">
        <f t="shared" si="66"/>
        <v>6000</v>
      </c>
    </row>
    <row r="265" spans="1:26" ht="115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 t="b">
        <v>1</v>
      </c>
      <c r="L265">
        <v>963</v>
      </c>
      <c r="M265" t="b">
        <v>1</v>
      </c>
      <c r="N265" t="s">
        <v>8269</v>
      </c>
      <c r="O265" s="15">
        <f t="shared" si="67"/>
        <v>118.08108</v>
      </c>
      <c r="P265" s="15">
        <f t="shared" si="68"/>
        <v>30.654485981308412</v>
      </c>
      <c r="Q265" t="s">
        <v>8308</v>
      </c>
      <c r="R265" t="s">
        <v>8310</v>
      </c>
      <c r="S265" s="8">
        <f t="shared" si="69"/>
        <v>41149.746458333328</v>
      </c>
      <c r="T265" s="11">
        <f t="shared" si="70"/>
        <v>41179.746458333328</v>
      </c>
      <c r="U265" t="str">
        <f t="shared" si="71"/>
        <v>TRUE</v>
      </c>
      <c r="V265" s="18">
        <f t="shared" si="72"/>
        <v>1</v>
      </c>
      <c r="W265">
        <f t="shared" si="73"/>
        <v>1</v>
      </c>
      <c r="X265">
        <v>1</v>
      </c>
      <c r="Y265">
        <f t="shared" si="65"/>
        <v>25000</v>
      </c>
      <c r="Z265">
        <f t="shared" si="66"/>
        <v>29520.27</v>
      </c>
    </row>
    <row r="266" spans="1:26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 t="b">
        <v>1</v>
      </c>
      <c r="L266">
        <v>91</v>
      </c>
      <c r="M266" t="b">
        <v>1</v>
      </c>
      <c r="N266" t="s">
        <v>8269</v>
      </c>
      <c r="O266" s="15">
        <f t="shared" si="67"/>
        <v>118.19999999999999</v>
      </c>
      <c r="P266" s="15">
        <f t="shared" si="68"/>
        <v>64.945054945054949</v>
      </c>
      <c r="Q266" t="s">
        <v>8308</v>
      </c>
      <c r="R266" t="s">
        <v>8310</v>
      </c>
      <c r="S266" s="8">
        <f t="shared" si="69"/>
        <v>41010.411979166667</v>
      </c>
      <c r="T266" s="11">
        <f t="shared" si="70"/>
        <v>41040.411979166667</v>
      </c>
      <c r="U266" t="str">
        <f t="shared" si="71"/>
        <v>TRUE</v>
      </c>
      <c r="V266" s="18">
        <f t="shared" si="72"/>
        <v>1</v>
      </c>
      <c r="W266">
        <f t="shared" si="73"/>
        <v>1</v>
      </c>
      <c r="X266">
        <v>1</v>
      </c>
      <c r="Y266">
        <f t="shared" si="65"/>
        <v>5000</v>
      </c>
      <c r="Z266">
        <f t="shared" si="66"/>
        <v>5910</v>
      </c>
    </row>
    <row r="267" spans="1:26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 t="b">
        <v>1</v>
      </c>
      <c r="L267">
        <v>58</v>
      </c>
      <c r="M267" t="b">
        <v>1</v>
      </c>
      <c r="N267" t="s">
        <v>8269</v>
      </c>
      <c r="O267" s="15">
        <f t="shared" si="67"/>
        <v>111.1</v>
      </c>
      <c r="P267" s="15">
        <f t="shared" si="68"/>
        <v>95.775862068965523</v>
      </c>
      <c r="Q267" t="s">
        <v>8308</v>
      </c>
      <c r="R267" t="s">
        <v>8310</v>
      </c>
      <c r="S267" s="8">
        <f t="shared" si="69"/>
        <v>40267.037384259253</v>
      </c>
      <c r="T267" s="11">
        <f t="shared" si="70"/>
        <v>40308.636111111111</v>
      </c>
      <c r="U267" t="str">
        <f t="shared" si="71"/>
        <v>TRUE</v>
      </c>
      <c r="V267" s="18">
        <f t="shared" si="72"/>
        <v>1</v>
      </c>
      <c r="W267">
        <f t="shared" si="73"/>
        <v>1</v>
      </c>
      <c r="X267">
        <v>1</v>
      </c>
      <c r="Y267">
        <f t="shared" si="65"/>
        <v>5000</v>
      </c>
      <c r="Z267">
        <f t="shared" si="66"/>
        <v>5555</v>
      </c>
    </row>
    <row r="268" spans="1:26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 t="b">
        <v>1</v>
      </c>
      <c r="L268">
        <v>36</v>
      </c>
      <c r="M268" t="b">
        <v>1</v>
      </c>
      <c r="N268" t="s">
        <v>8269</v>
      </c>
      <c r="O268" s="15">
        <f t="shared" si="67"/>
        <v>145.5</v>
      </c>
      <c r="P268" s="15">
        <f t="shared" si="68"/>
        <v>40.416666666666664</v>
      </c>
      <c r="Q268" t="s">
        <v>8308</v>
      </c>
      <c r="R268" t="s">
        <v>8310</v>
      </c>
      <c r="S268" s="8">
        <f t="shared" si="69"/>
        <v>40204.966516203705</v>
      </c>
      <c r="T268" s="11">
        <f t="shared" si="70"/>
        <v>40290.95208333333</v>
      </c>
      <c r="U268" t="str">
        <f t="shared" si="71"/>
        <v>TRUE</v>
      </c>
      <c r="V268" s="18">
        <f t="shared" si="72"/>
        <v>1</v>
      </c>
      <c r="W268">
        <f t="shared" si="73"/>
        <v>1</v>
      </c>
      <c r="X268">
        <v>1</v>
      </c>
      <c r="Y268">
        <f t="shared" si="65"/>
        <v>1000</v>
      </c>
      <c r="Z268">
        <f t="shared" si="66"/>
        <v>1455</v>
      </c>
    </row>
    <row r="269" spans="1:26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 t="b">
        <v>1</v>
      </c>
      <c r="L269">
        <v>165</v>
      </c>
      <c r="M269" t="b">
        <v>1</v>
      </c>
      <c r="N269" t="s">
        <v>8269</v>
      </c>
      <c r="O269" s="15">
        <f t="shared" si="67"/>
        <v>131.62883248730967</v>
      </c>
      <c r="P269" s="15">
        <f t="shared" si="68"/>
        <v>78.578424242424248</v>
      </c>
      <c r="Q269" t="s">
        <v>8308</v>
      </c>
      <c r="R269" t="s">
        <v>8310</v>
      </c>
      <c r="S269" s="8">
        <f t="shared" si="69"/>
        <v>41785.244201388887</v>
      </c>
      <c r="T269" s="11">
        <f t="shared" si="70"/>
        <v>41815.244201388887</v>
      </c>
      <c r="U269" t="str">
        <f t="shared" si="71"/>
        <v>TRUE</v>
      </c>
      <c r="V269" s="18">
        <f t="shared" si="72"/>
        <v>1</v>
      </c>
      <c r="W269">
        <f t="shared" si="73"/>
        <v>1</v>
      </c>
      <c r="X269">
        <v>1.28</v>
      </c>
      <c r="Y269">
        <f>D269*X269</f>
        <v>12608</v>
      </c>
      <c r="Z269">
        <f>E269*$X269</f>
        <v>16595.763200000001</v>
      </c>
    </row>
    <row r="270" spans="1:26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 t="b">
        <v>1</v>
      </c>
      <c r="L270">
        <v>111</v>
      </c>
      <c r="M270" t="b">
        <v>1</v>
      </c>
      <c r="N270" t="s">
        <v>8269</v>
      </c>
      <c r="O270" s="15">
        <f t="shared" si="67"/>
        <v>111.4</v>
      </c>
      <c r="P270" s="15">
        <f t="shared" si="68"/>
        <v>50.18018018018018</v>
      </c>
      <c r="Q270" t="s">
        <v>8308</v>
      </c>
      <c r="R270" t="s">
        <v>8310</v>
      </c>
      <c r="S270" s="8">
        <f t="shared" si="69"/>
        <v>40808.944189814814</v>
      </c>
      <c r="T270" s="11">
        <f t="shared" si="70"/>
        <v>40853.985856481479</v>
      </c>
      <c r="U270" t="str">
        <f t="shared" si="71"/>
        <v>TRUE</v>
      </c>
      <c r="V270" s="18">
        <f t="shared" si="72"/>
        <v>1</v>
      </c>
      <c r="W270">
        <f t="shared" si="73"/>
        <v>1</v>
      </c>
      <c r="X270">
        <v>1</v>
      </c>
      <c r="Y270">
        <f>D270*$X270</f>
        <v>5000</v>
      </c>
      <c r="Z270">
        <f>E270*$X270</f>
        <v>5570</v>
      </c>
    </row>
    <row r="271" spans="1:26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 t="b">
        <v>1</v>
      </c>
      <c r="L271">
        <v>1596</v>
      </c>
      <c r="M271" t="b">
        <v>1</v>
      </c>
      <c r="N271" t="s">
        <v>8269</v>
      </c>
      <c r="O271" s="15">
        <f t="shared" si="67"/>
        <v>147.23376999999999</v>
      </c>
      <c r="P271" s="15">
        <f t="shared" si="68"/>
        <v>92.251735588972423</v>
      </c>
      <c r="Q271" t="s">
        <v>8308</v>
      </c>
      <c r="R271" t="s">
        <v>8310</v>
      </c>
      <c r="S271" s="8">
        <f t="shared" si="69"/>
        <v>42757.988680555551</v>
      </c>
      <c r="T271" s="11">
        <f t="shared" si="70"/>
        <v>42787.988680555551</v>
      </c>
      <c r="U271" t="str">
        <f t="shared" si="71"/>
        <v>TRUE</v>
      </c>
      <c r="V271" s="18">
        <f t="shared" si="72"/>
        <v>1</v>
      </c>
      <c r="W271">
        <f t="shared" si="73"/>
        <v>1</v>
      </c>
      <c r="X271">
        <v>0.72</v>
      </c>
      <c r="Y271">
        <f>D271*X271</f>
        <v>72000</v>
      </c>
    </row>
    <row r="272" spans="1:26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 t="b">
        <v>1</v>
      </c>
      <c r="L272">
        <v>61</v>
      </c>
      <c r="M272" t="b">
        <v>1</v>
      </c>
      <c r="N272" t="s">
        <v>8269</v>
      </c>
      <c r="O272" s="15">
        <f t="shared" si="67"/>
        <v>152.60869565217391</v>
      </c>
      <c r="P272" s="15">
        <f t="shared" si="68"/>
        <v>57.540983606557376</v>
      </c>
      <c r="Q272" t="s">
        <v>8308</v>
      </c>
      <c r="R272" t="s">
        <v>8310</v>
      </c>
      <c r="S272" s="8">
        <f t="shared" si="69"/>
        <v>40637.658217592587</v>
      </c>
      <c r="T272" s="11">
        <f t="shared" si="70"/>
        <v>40687.958333333328</v>
      </c>
      <c r="U272" t="str">
        <f t="shared" si="71"/>
        <v>TRUE</v>
      </c>
      <c r="V272" s="18">
        <f t="shared" si="72"/>
        <v>1</v>
      </c>
      <c r="W272">
        <f t="shared" si="73"/>
        <v>1</v>
      </c>
      <c r="X272">
        <v>1</v>
      </c>
      <c r="Y272">
        <f t="shared" ref="Y272:Y290" si="74">D272*$X272</f>
        <v>2300</v>
      </c>
      <c r="Z272">
        <f t="shared" ref="Z272:Z290" si="75">E272*$X272</f>
        <v>3510</v>
      </c>
    </row>
    <row r="273" spans="1:26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 t="b">
        <v>1</v>
      </c>
      <c r="L273">
        <v>287</v>
      </c>
      <c r="M273" t="b">
        <v>1</v>
      </c>
      <c r="N273" t="s">
        <v>8269</v>
      </c>
      <c r="O273" s="15">
        <f t="shared" si="67"/>
        <v>104.67999999999999</v>
      </c>
      <c r="P273" s="15">
        <f t="shared" si="68"/>
        <v>109.42160278745645</v>
      </c>
      <c r="Q273" t="s">
        <v>8308</v>
      </c>
      <c r="R273" t="s">
        <v>8310</v>
      </c>
      <c r="S273" s="8">
        <f t="shared" si="69"/>
        <v>41611.891909722224</v>
      </c>
      <c r="T273" s="11">
        <f t="shared" si="70"/>
        <v>41641.125</v>
      </c>
      <c r="U273" t="str">
        <f t="shared" si="71"/>
        <v>TRUE</v>
      </c>
      <c r="V273" s="18">
        <f t="shared" si="72"/>
        <v>1</v>
      </c>
      <c r="W273">
        <f t="shared" si="73"/>
        <v>1</v>
      </c>
      <c r="X273">
        <v>1</v>
      </c>
      <c r="Y273">
        <f t="shared" si="74"/>
        <v>30000</v>
      </c>
      <c r="Z273">
        <f t="shared" si="75"/>
        <v>31404</v>
      </c>
    </row>
    <row r="274" spans="1:26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 t="b">
        <v>1</v>
      </c>
      <c r="L274">
        <v>65</v>
      </c>
      <c r="M274" t="b">
        <v>1</v>
      </c>
      <c r="N274" t="s">
        <v>8269</v>
      </c>
      <c r="O274" s="15">
        <f t="shared" si="67"/>
        <v>177.43366666666668</v>
      </c>
      <c r="P274" s="15">
        <f t="shared" si="68"/>
        <v>81.892461538461546</v>
      </c>
      <c r="Q274" t="s">
        <v>8308</v>
      </c>
      <c r="R274" t="s">
        <v>8310</v>
      </c>
      <c r="S274" s="8">
        <f t="shared" si="69"/>
        <v>40235.692025462959</v>
      </c>
      <c r="T274" s="11">
        <f t="shared" si="70"/>
        <v>40296.575694444444</v>
      </c>
      <c r="U274" t="str">
        <f t="shared" si="71"/>
        <v>TRUE</v>
      </c>
      <c r="V274" s="18">
        <f t="shared" si="72"/>
        <v>1</v>
      </c>
      <c r="W274">
        <f t="shared" si="73"/>
        <v>1</v>
      </c>
      <c r="X274">
        <v>1</v>
      </c>
      <c r="Y274">
        <f t="shared" si="74"/>
        <v>3000</v>
      </c>
      <c r="Z274">
        <f t="shared" si="75"/>
        <v>5323.01</v>
      </c>
    </row>
    <row r="275" spans="1:26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 t="b">
        <v>1</v>
      </c>
      <c r="L275">
        <v>118</v>
      </c>
      <c r="M275" t="b">
        <v>1</v>
      </c>
      <c r="N275" t="s">
        <v>8269</v>
      </c>
      <c r="O275" s="15">
        <f t="shared" si="67"/>
        <v>107.7758</v>
      </c>
      <c r="P275" s="15">
        <f t="shared" si="68"/>
        <v>45.667711864406776</v>
      </c>
      <c r="Q275" t="s">
        <v>8308</v>
      </c>
      <c r="R275" t="s">
        <v>8310</v>
      </c>
      <c r="S275" s="8">
        <f t="shared" si="69"/>
        <v>40697.29011574074</v>
      </c>
      <c r="T275" s="11">
        <f t="shared" si="70"/>
        <v>40727.29011574074</v>
      </c>
      <c r="U275" t="str">
        <f t="shared" si="71"/>
        <v>TRUE</v>
      </c>
      <c r="V275" s="18">
        <f t="shared" si="72"/>
        <v>1</v>
      </c>
      <c r="W275">
        <f t="shared" si="73"/>
        <v>1</v>
      </c>
      <c r="X275">
        <v>1</v>
      </c>
      <c r="Y275">
        <f t="shared" si="74"/>
        <v>5000</v>
      </c>
      <c r="Z275">
        <f t="shared" si="75"/>
        <v>5388.79</v>
      </c>
    </row>
    <row r="276" spans="1:26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 t="b">
        <v>1</v>
      </c>
      <c r="L276">
        <v>113</v>
      </c>
      <c r="M276" t="b">
        <v>1</v>
      </c>
      <c r="N276" t="s">
        <v>8269</v>
      </c>
      <c r="O276" s="15">
        <f t="shared" si="67"/>
        <v>156</v>
      </c>
      <c r="P276" s="15">
        <f t="shared" si="68"/>
        <v>55.221238938053098</v>
      </c>
      <c r="Q276" t="s">
        <v>8308</v>
      </c>
      <c r="R276" t="s">
        <v>8310</v>
      </c>
      <c r="S276" s="8">
        <f t="shared" si="69"/>
        <v>40969.704039351847</v>
      </c>
      <c r="T276" s="11">
        <f t="shared" si="70"/>
        <v>41004.082638888889</v>
      </c>
      <c r="U276" t="str">
        <f t="shared" si="71"/>
        <v>TRUE</v>
      </c>
      <c r="V276" s="18">
        <f t="shared" si="72"/>
        <v>1</v>
      </c>
      <c r="W276">
        <f t="shared" si="73"/>
        <v>1</v>
      </c>
      <c r="X276">
        <v>1</v>
      </c>
      <c r="Y276">
        <f t="shared" si="74"/>
        <v>4000</v>
      </c>
      <c r="Z276">
        <f t="shared" si="75"/>
        <v>6240</v>
      </c>
    </row>
    <row r="277" spans="1:26" ht="100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 t="b">
        <v>1</v>
      </c>
      <c r="L277">
        <v>332</v>
      </c>
      <c r="M277" t="b">
        <v>1</v>
      </c>
      <c r="N277" t="s">
        <v>8269</v>
      </c>
      <c r="O277" s="15">
        <f t="shared" si="67"/>
        <v>108.395</v>
      </c>
      <c r="P277" s="15">
        <f t="shared" si="68"/>
        <v>65.298192771084331</v>
      </c>
      <c r="Q277" t="s">
        <v>8308</v>
      </c>
      <c r="R277" t="s">
        <v>8310</v>
      </c>
      <c r="S277" s="8">
        <f t="shared" si="69"/>
        <v>41192.823680555557</v>
      </c>
      <c r="T277" s="11">
        <f t="shared" si="70"/>
        <v>41222.865347222221</v>
      </c>
      <c r="U277" t="str">
        <f t="shared" si="71"/>
        <v>TRUE</v>
      </c>
      <c r="V277" s="18">
        <f t="shared" si="72"/>
        <v>1</v>
      </c>
      <c r="W277">
        <f t="shared" si="73"/>
        <v>1</v>
      </c>
      <c r="X277">
        <v>1</v>
      </c>
      <c r="Y277">
        <f t="shared" si="74"/>
        <v>20000</v>
      </c>
      <c r="Z277">
        <f t="shared" si="75"/>
        <v>21679</v>
      </c>
    </row>
    <row r="278" spans="1:26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 t="b">
        <v>1</v>
      </c>
      <c r="L278">
        <v>62</v>
      </c>
      <c r="M278" t="b">
        <v>1</v>
      </c>
      <c r="N278" t="s">
        <v>8269</v>
      </c>
      <c r="O278" s="15">
        <f t="shared" si="67"/>
        <v>147.6</v>
      </c>
      <c r="P278" s="15">
        <f t="shared" si="68"/>
        <v>95.225806451612897</v>
      </c>
      <c r="Q278" t="s">
        <v>8308</v>
      </c>
      <c r="R278" t="s">
        <v>8310</v>
      </c>
      <c r="S278" s="8">
        <f t="shared" si="69"/>
        <v>40966.87354166666</v>
      </c>
      <c r="T278" s="11">
        <f t="shared" si="70"/>
        <v>41026.831874999996</v>
      </c>
      <c r="U278" t="str">
        <f t="shared" si="71"/>
        <v>TRUE</v>
      </c>
      <c r="V278" s="18">
        <f t="shared" si="72"/>
        <v>1</v>
      </c>
      <c r="W278">
        <f t="shared" si="73"/>
        <v>1</v>
      </c>
      <c r="X278">
        <v>1</v>
      </c>
      <c r="Y278">
        <f t="shared" si="74"/>
        <v>4000</v>
      </c>
      <c r="Z278">
        <f t="shared" si="75"/>
        <v>5904</v>
      </c>
    </row>
    <row r="279" spans="1:26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 t="b">
        <v>1</v>
      </c>
      <c r="L279">
        <v>951</v>
      </c>
      <c r="M279" t="b">
        <v>1</v>
      </c>
      <c r="N279" t="s">
        <v>8269</v>
      </c>
      <c r="O279" s="15">
        <f t="shared" si="67"/>
        <v>110.38153846153847</v>
      </c>
      <c r="P279" s="15">
        <f t="shared" si="68"/>
        <v>75.444794952681391</v>
      </c>
      <c r="Q279" t="s">
        <v>8308</v>
      </c>
      <c r="R279" t="s">
        <v>8310</v>
      </c>
      <c r="S279" s="8">
        <f t="shared" si="69"/>
        <v>42117.68309027778</v>
      </c>
      <c r="T279" s="11">
        <f t="shared" si="70"/>
        <v>42147.68309027778</v>
      </c>
      <c r="U279" t="str">
        <f t="shared" si="71"/>
        <v>TRUE</v>
      </c>
      <c r="V279" s="18">
        <f t="shared" si="72"/>
        <v>1</v>
      </c>
      <c r="W279">
        <f t="shared" si="73"/>
        <v>1</v>
      </c>
      <c r="X279">
        <v>1</v>
      </c>
      <c r="Y279">
        <f t="shared" si="74"/>
        <v>65000</v>
      </c>
      <c r="Z279">
        <f t="shared" si="75"/>
        <v>71748</v>
      </c>
    </row>
    <row r="280" spans="1:26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 t="b">
        <v>1</v>
      </c>
      <c r="L280">
        <v>415</v>
      </c>
      <c r="M280" t="b">
        <v>1</v>
      </c>
      <c r="N280" t="s">
        <v>8269</v>
      </c>
      <c r="O280" s="15">
        <f t="shared" si="67"/>
        <v>150.34814814814814</v>
      </c>
      <c r="P280" s="15">
        <f t="shared" si="68"/>
        <v>97.816867469879512</v>
      </c>
      <c r="Q280" t="s">
        <v>8308</v>
      </c>
      <c r="R280" t="s">
        <v>8310</v>
      </c>
      <c r="S280" s="8">
        <f t="shared" si="69"/>
        <v>41163.832627314812</v>
      </c>
      <c r="T280" s="11">
        <f t="shared" si="70"/>
        <v>41193.832627314812</v>
      </c>
      <c r="U280" t="str">
        <f t="shared" si="71"/>
        <v>TRUE</v>
      </c>
      <c r="V280" s="18">
        <f t="shared" si="72"/>
        <v>1</v>
      </c>
      <c r="W280">
        <f t="shared" si="73"/>
        <v>1</v>
      </c>
      <c r="X280">
        <v>1</v>
      </c>
      <c r="Y280">
        <f t="shared" si="74"/>
        <v>27000</v>
      </c>
      <c r="Z280">
        <f t="shared" si="75"/>
        <v>40594</v>
      </c>
    </row>
    <row r="281" spans="1:26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 t="b">
        <v>1</v>
      </c>
      <c r="L281">
        <v>305</v>
      </c>
      <c r="M281" t="b">
        <v>1</v>
      </c>
      <c r="N281" t="s">
        <v>8269</v>
      </c>
      <c r="O281" s="15">
        <f t="shared" si="67"/>
        <v>157.31829411764707</v>
      </c>
      <c r="P281" s="15">
        <f t="shared" si="68"/>
        <v>87.685606557377056</v>
      </c>
      <c r="Q281" t="s">
        <v>8308</v>
      </c>
      <c r="R281" t="s">
        <v>8310</v>
      </c>
      <c r="S281" s="8">
        <f t="shared" si="69"/>
        <v>42759.035833333335</v>
      </c>
      <c r="T281" s="11">
        <f t="shared" si="70"/>
        <v>42792.875694444439</v>
      </c>
      <c r="U281" t="str">
        <f t="shared" si="71"/>
        <v>TRUE</v>
      </c>
      <c r="V281" s="18">
        <f t="shared" si="72"/>
        <v>1</v>
      </c>
      <c r="W281">
        <f t="shared" si="73"/>
        <v>1</v>
      </c>
      <c r="X281">
        <v>1</v>
      </c>
      <c r="Y281">
        <f t="shared" si="74"/>
        <v>17000</v>
      </c>
      <c r="Z281">
        <f t="shared" si="75"/>
        <v>26744.11</v>
      </c>
    </row>
    <row r="282" spans="1:26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 t="b">
        <v>1</v>
      </c>
      <c r="L282">
        <v>2139</v>
      </c>
      <c r="M282" t="b">
        <v>1</v>
      </c>
      <c r="N282" t="s">
        <v>8269</v>
      </c>
      <c r="O282" s="15">
        <f t="shared" si="67"/>
        <v>156.14400000000001</v>
      </c>
      <c r="P282" s="15">
        <f t="shared" si="68"/>
        <v>54.748948106591868</v>
      </c>
      <c r="Q282" t="s">
        <v>8308</v>
      </c>
      <c r="R282" t="s">
        <v>8310</v>
      </c>
      <c r="S282" s="8">
        <f t="shared" si="69"/>
        <v>41744.382349537031</v>
      </c>
      <c r="T282" s="11">
        <f t="shared" si="70"/>
        <v>41789.382349537038</v>
      </c>
      <c r="U282" t="str">
        <f t="shared" si="71"/>
        <v>TRUE</v>
      </c>
      <c r="V282" s="18">
        <f t="shared" si="72"/>
        <v>1</v>
      </c>
      <c r="W282">
        <f t="shared" si="73"/>
        <v>1</v>
      </c>
      <c r="X282">
        <v>1</v>
      </c>
      <c r="Y282">
        <f t="shared" si="74"/>
        <v>75000</v>
      </c>
      <c r="Z282">
        <f t="shared" si="75"/>
        <v>117108</v>
      </c>
    </row>
    <row r="283" spans="1:26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 t="b">
        <v>1</v>
      </c>
      <c r="L283">
        <v>79</v>
      </c>
      <c r="M283" t="b">
        <v>1</v>
      </c>
      <c r="N283" t="s">
        <v>8269</v>
      </c>
      <c r="O283" s="15">
        <f t="shared" si="67"/>
        <v>120.58763636363636</v>
      </c>
      <c r="P283" s="15">
        <f t="shared" si="68"/>
        <v>83.953417721518989</v>
      </c>
      <c r="Q283" t="s">
        <v>8308</v>
      </c>
      <c r="R283" t="s">
        <v>8310</v>
      </c>
      <c r="S283" s="8">
        <f t="shared" si="69"/>
        <v>39949.955011574071</v>
      </c>
      <c r="T283" s="11">
        <f t="shared" si="70"/>
        <v>40035.601388888885</v>
      </c>
      <c r="U283" t="str">
        <f t="shared" si="71"/>
        <v>TRUE</v>
      </c>
      <c r="V283" s="18">
        <f t="shared" si="72"/>
        <v>1</v>
      </c>
      <c r="W283">
        <f t="shared" si="73"/>
        <v>1</v>
      </c>
      <c r="X283">
        <v>1</v>
      </c>
      <c r="Y283">
        <f t="shared" si="74"/>
        <v>5500</v>
      </c>
      <c r="Z283">
        <f t="shared" si="75"/>
        <v>6632.32</v>
      </c>
    </row>
    <row r="284" spans="1:26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 t="b">
        <v>1</v>
      </c>
      <c r="L284">
        <v>179</v>
      </c>
      <c r="M284" t="b">
        <v>1</v>
      </c>
      <c r="N284" t="s">
        <v>8269</v>
      </c>
      <c r="O284" s="15">
        <f t="shared" si="67"/>
        <v>101.18888888888888</v>
      </c>
      <c r="P284" s="15">
        <f t="shared" si="68"/>
        <v>254.38547486033519</v>
      </c>
      <c r="Q284" t="s">
        <v>8308</v>
      </c>
      <c r="R284" t="s">
        <v>8310</v>
      </c>
      <c r="S284" s="8">
        <f t="shared" si="69"/>
        <v>40194.711712962962</v>
      </c>
      <c r="T284" s="11">
        <f t="shared" si="70"/>
        <v>40231.708333333328</v>
      </c>
      <c r="U284" t="str">
        <f t="shared" si="71"/>
        <v>TRUE</v>
      </c>
      <c r="V284" s="18">
        <f t="shared" si="72"/>
        <v>1</v>
      </c>
      <c r="W284">
        <f t="shared" si="73"/>
        <v>1</v>
      </c>
      <c r="X284">
        <v>1</v>
      </c>
      <c r="Y284">
        <f t="shared" si="74"/>
        <v>45000</v>
      </c>
      <c r="Z284">
        <f t="shared" si="75"/>
        <v>45535</v>
      </c>
    </row>
    <row r="285" spans="1:26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 t="b">
        <v>1</v>
      </c>
      <c r="L285">
        <v>202</v>
      </c>
      <c r="M285" t="b">
        <v>1</v>
      </c>
      <c r="N285" t="s">
        <v>8269</v>
      </c>
      <c r="O285" s="15">
        <f t="shared" si="67"/>
        <v>114.27249999999999</v>
      </c>
      <c r="P285" s="15">
        <f t="shared" si="68"/>
        <v>101.8269801980198</v>
      </c>
      <c r="Q285" t="s">
        <v>8308</v>
      </c>
      <c r="R285" t="s">
        <v>8310</v>
      </c>
      <c r="S285" s="8">
        <f t="shared" si="69"/>
        <v>40675.501666666663</v>
      </c>
      <c r="T285" s="11">
        <f t="shared" si="70"/>
        <v>40694.999305555553</v>
      </c>
      <c r="U285" t="str">
        <f t="shared" si="71"/>
        <v>TRUE</v>
      </c>
      <c r="V285" s="18">
        <f t="shared" si="72"/>
        <v>1</v>
      </c>
      <c r="W285">
        <f t="shared" si="73"/>
        <v>1</v>
      </c>
      <c r="X285">
        <v>1</v>
      </c>
      <c r="Y285">
        <f t="shared" si="74"/>
        <v>18000</v>
      </c>
      <c r="Z285">
        <f t="shared" si="75"/>
        <v>20569.05</v>
      </c>
    </row>
    <row r="286" spans="1:26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 t="b">
        <v>1</v>
      </c>
      <c r="L286">
        <v>760</v>
      </c>
      <c r="M286" t="b">
        <v>1</v>
      </c>
      <c r="N286" t="s">
        <v>8269</v>
      </c>
      <c r="O286" s="15">
        <f t="shared" si="67"/>
        <v>104.62615</v>
      </c>
      <c r="P286" s="15">
        <f t="shared" si="68"/>
        <v>55.066394736842106</v>
      </c>
      <c r="Q286" t="s">
        <v>8308</v>
      </c>
      <c r="R286" t="s">
        <v>8310</v>
      </c>
      <c r="S286" s="8">
        <f t="shared" si="69"/>
        <v>40904.529861111107</v>
      </c>
      <c r="T286" s="11">
        <f t="shared" si="70"/>
        <v>40929.529861111107</v>
      </c>
      <c r="U286" t="str">
        <f t="shared" si="71"/>
        <v>TRUE</v>
      </c>
      <c r="V286" s="18">
        <f t="shared" si="72"/>
        <v>1</v>
      </c>
      <c r="W286">
        <f t="shared" si="73"/>
        <v>1</v>
      </c>
      <c r="X286">
        <v>1</v>
      </c>
      <c r="Y286">
        <f t="shared" si="74"/>
        <v>40000</v>
      </c>
      <c r="Z286">
        <f t="shared" si="75"/>
        <v>41850.46</v>
      </c>
    </row>
    <row r="287" spans="1:26" ht="100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 t="b">
        <v>1</v>
      </c>
      <c r="L287">
        <v>563</v>
      </c>
      <c r="M287" t="b">
        <v>1</v>
      </c>
      <c r="N287" t="s">
        <v>8269</v>
      </c>
      <c r="O287" s="15">
        <f t="shared" si="67"/>
        <v>228.82507142857142</v>
      </c>
      <c r="P287" s="15">
        <f t="shared" si="68"/>
        <v>56.901438721136763</v>
      </c>
      <c r="Q287" t="s">
        <v>8308</v>
      </c>
      <c r="R287" t="s">
        <v>8310</v>
      </c>
      <c r="S287" s="8">
        <f t="shared" si="69"/>
        <v>41506.547777777778</v>
      </c>
      <c r="T287" s="11">
        <f t="shared" si="70"/>
        <v>41536.547777777778</v>
      </c>
      <c r="U287" t="str">
        <f t="shared" si="71"/>
        <v>TRUE</v>
      </c>
      <c r="V287" s="18">
        <f t="shared" si="72"/>
        <v>1</v>
      </c>
      <c r="W287">
        <f t="shared" si="73"/>
        <v>1</v>
      </c>
      <c r="X287">
        <v>1</v>
      </c>
      <c r="Y287">
        <f t="shared" si="74"/>
        <v>14000</v>
      </c>
      <c r="Z287">
        <f t="shared" si="75"/>
        <v>32035.51</v>
      </c>
    </row>
    <row r="288" spans="1:26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 t="b">
        <v>1</v>
      </c>
      <c r="L288">
        <v>135</v>
      </c>
      <c r="M288" t="b">
        <v>1</v>
      </c>
      <c r="N288" t="s">
        <v>8269</v>
      </c>
      <c r="O288" s="15">
        <f t="shared" si="67"/>
        <v>109.15333333333332</v>
      </c>
      <c r="P288" s="15">
        <f t="shared" si="68"/>
        <v>121.28148148148148</v>
      </c>
      <c r="Q288" t="s">
        <v>8308</v>
      </c>
      <c r="R288" t="s">
        <v>8310</v>
      </c>
      <c r="S288" s="8">
        <f t="shared" si="69"/>
        <v>41313.60791666666</v>
      </c>
      <c r="T288" s="11">
        <f t="shared" si="70"/>
        <v>41358.566249999996</v>
      </c>
      <c r="U288" t="str">
        <f t="shared" si="71"/>
        <v>TRUE</v>
      </c>
      <c r="V288" s="18">
        <f t="shared" si="72"/>
        <v>1</v>
      </c>
      <c r="W288">
        <f t="shared" si="73"/>
        <v>1</v>
      </c>
      <c r="X288">
        <v>1</v>
      </c>
      <c r="Y288">
        <f t="shared" si="74"/>
        <v>15000</v>
      </c>
      <c r="Z288">
        <f t="shared" si="75"/>
        <v>16373</v>
      </c>
    </row>
    <row r="289" spans="1:26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 t="b">
        <v>1</v>
      </c>
      <c r="L289">
        <v>290</v>
      </c>
      <c r="M289" t="b">
        <v>1</v>
      </c>
      <c r="N289" t="s">
        <v>8269</v>
      </c>
      <c r="O289" s="15">
        <f t="shared" si="67"/>
        <v>176.29999999999998</v>
      </c>
      <c r="P289" s="15">
        <f t="shared" si="68"/>
        <v>91.189655172413794</v>
      </c>
      <c r="Q289" t="s">
        <v>8308</v>
      </c>
      <c r="R289" t="s">
        <v>8310</v>
      </c>
      <c r="S289" s="8">
        <f t="shared" si="69"/>
        <v>41184.069652777776</v>
      </c>
      <c r="T289" s="11">
        <f t="shared" si="70"/>
        <v>41214.958333333328</v>
      </c>
      <c r="U289" t="str">
        <f t="shared" si="71"/>
        <v>TRUE</v>
      </c>
      <c r="V289" s="18">
        <f t="shared" si="72"/>
        <v>1</v>
      </c>
      <c r="W289">
        <f t="shared" si="73"/>
        <v>1</v>
      </c>
      <c r="X289">
        <v>1</v>
      </c>
      <c r="Y289">
        <f t="shared" si="74"/>
        <v>15000</v>
      </c>
      <c r="Z289">
        <f t="shared" si="75"/>
        <v>26445</v>
      </c>
    </row>
    <row r="290" spans="1:26" ht="115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 t="b">
        <v>1</v>
      </c>
      <c r="L290">
        <v>447</v>
      </c>
      <c r="M290" t="b">
        <v>1</v>
      </c>
      <c r="N290" t="s">
        <v>8269</v>
      </c>
      <c r="O290" s="15">
        <f t="shared" si="67"/>
        <v>103.21061999999999</v>
      </c>
      <c r="P290" s="15">
        <f t="shared" si="68"/>
        <v>115.44812080536913</v>
      </c>
      <c r="Q290" t="s">
        <v>8308</v>
      </c>
      <c r="R290" t="s">
        <v>8310</v>
      </c>
      <c r="S290" s="8">
        <f t="shared" si="69"/>
        <v>41050.960567129623</v>
      </c>
      <c r="T290" s="11">
        <f t="shared" si="70"/>
        <v>41085.960567129623</v>
      </c>
      <c r="U290" t="str">
        <f t="shared" si="71"/>
        <v>TRUE</v>
      </c>
      <c r="V290" s="18">
        <f t="shared" si="72"/>
        <v>1</v>
      </c>
      <c r="W290">
        <f t="shared" si="73"/>
        <v>1</v>
      </c>
      <c r="X290">
        <v>1</v>
      </c>
      <c r="Y290">
        <f t="shared" si="74"/>
        <v>50000</v>
      </c>
      <c r="Z290">
        <f t="shared" si="75"/>
        <v>51605.31</v>
      </c>
    </row>
    <row r="291" spans="1:26" ht="100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 t="b">
        <v>1</v>
      </c>
      <c r="L291">
        <v>232</v>
      </c>
      <c r="M291" t="b">
        <v>1</v>
      </c>
      <c r="N291" t="s">
        <v>8269</v>
      </c>
      <c r="O291" s="15">
        <f t="shared" si="67"/>
        <v>104.82000000000001</v>
      </c>
      <c r="P291" s="15">
        <f t="shared" si="68"/>
        <v>67.771551724137936</v>
      </c>
      <c r="Q291" t="s">
        <v>8308</v>
      </c>
      <c r="R291" t="s">
        <v>8310</v>
      </c>
      <c r="S291" s="8">
        <f t="shared" si="69"/>
        <v>41550.248078703698</v>
      </c>
      <c r="T291" s="11">
        <f t="shared" si="70"/>
        <v>41580.248078703698</v>
      </c>
      <c r="U291" t="str">
        <f t="shared" si="71"/>
        <v>TRUE</v>
      </c>
      <c r="V291" s="18">
        <f t="shared" si="72"/>
        <v>1</v>
      </c>
      <c r="W291">
        <f t="shared" si="73"/>
        <v>1</v>
      </c>
      <c r="X291">
        <v>1.28</v>
      </c>
      <c r="Y291">
        <f>D291*X291</f>
        <v>19200</v>
      </c>
      <c r="Z291">
        <f>E291*$X291</f>
        <v>20125.439999999999</v>
      </c>
    </row>
    <row r="292" spans="1:26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 t="b">
        <v>1</v>
      </c>
      <c r="L292">
        <v>168</v>
      </c>
      <c r="M292" t="b">
        <v>1</v>
      </c>
      <c r="N292" t="s">
        <v>8269</v>
      </c>
      <c r="O292" s="15">
        <f t="shared" si="67"/>
        <v>106.68444444444445</v>
      </c>
      <c r="P292" s="15">
        <f t="shared" si="68"/>
        <v>28.576190476190476</v>
      </c>
      <c r="Q292" t="s">
        <v>8308</v>
      </c>
      <c r="R292" t="s">
        <v>8310</v>
      </c>
      <c r="S292" s="8">
        <f t="shared" si="69"/>
        <v>40526.160844907405</v>
      </c>
      <c r="T292" s="11">
        <f t="shared" si="70"/>
        <v>40576.124305555553</v>
      </c>
      <c r="U292" t="str">
        <f t="shared" si="71"/>
        <v>TRUE</v>
      </c>
      <c r="V292" s="18">
        <f t="shared" si="72"/>
        <v>1</v>
      </c>
      <c r="W292">
        <f t="shared" si="73"/>
        <v>1</v>
      </c>
      <c r="X292">
        <v>1</v>
      </c>
      <c r="Y292">
        <f t="shared" ref="Y292:Y317" si="76">D292*$X292</f>
        <v>4500</v>
      </c>
      <c r="Z292">
        <f t="shared" ref="Z292:Z317" si="77">E292*$X292</f>
        <v>4800.8</v>
      </c>
    </row>
    <row r="293" spans="1:26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 t="b">
        <v>1</v>
      </c>
      <c r="L293">
        <v>128</v>
      </c>
      <c r="M293" t="b">
        <v>1</v>
      </c>
      <c r="N293" t="s">
        <v>8269</v>
      </c>
      <c r="O293" s="15">
        <f t="shared" si="67"/>
        <v>120.02</v>
      </c>
      <c r="P293" s="15">
        <f t="shared" si="68"/>
        <v>46.8828125</v>
      </c>
      <c r="Q293" t="s">
        <v>8308</v>
      </c>
      <c r="R293" t="s">
        <v>8310</v>
      </c>
      <c r="S293" s="8">
        <f t="shared" si="69"/>
        <v>41376.560717592591</v>
      </c>
      <c r="T293" s="11">
        <f t="shared" si="70"/>
        <v>41394.792361111111</v>
      </c>
      <c r="U293" t="str">
        <f t="shared" si="71"/>
        <v>TRUE</v>
      </c>
      <c r="V293" s="18">
        <f t="shared" si="72"/>
        <v>1</v>
      </c>
      <c r="W293">
        <f t="shared" si="73"/>
        <v>1</v>
      </c>
      <c r="X293">
        <v>1</v>
      </c>
      <c r="Y293">
        <f t="shared" si="76"/>
        <v>5000</v>
      </c>
      <c r="Z293">
        <f t="shared" si="77"/>
        <v>6001</v>
      </c>
    </row>
    <row r="294" spans="1:26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 t="b">
        <v>1</v>
      </c>
      <c r="L294">
        <v>493</v>
      </c>
      <c r="M294" t="b">
        <v>1</v>
      </c>
      <c r="N294" t="s">
        <v>8269</v>
      </c>
      <c r="O294" s="15">
        <f t="shared" si="67"/>
        <v>101.50693333333334</v>
      </c>
      <c r="P294" s="15">
        <f t="shared" si="68"/>
        <v>154.42231237322514</v>
      </c>
      <c r="Q294" t="s">
        <v>8308</v>
      </c>
      <c r="R294" t="s">
        <v>8310</v>
      </c>
      <c r="S294" s="8">
        <f t="shared" si="69"/>
        <v>40812.594895833332</v>
      </c>
      <c r="T294" s="11">
        <f t="shared" si="70"/>
        <v>40844.957638888889</v>
      </c>
      <c r="U294" t="str">
        <f t="shared" si="71"/>
        <v>TRUE</v>
      </c>
      <c r="V294" s="18">
        <f t="shared" si="72"/>
        <v>1</v>
      </c>
      <c r="W294">
        <f t="shared" si="73"/>
        <v>1</v>
      </c>
      <c r="X294">
        <v>1</v>
      </c>
      <c r="Y294">
        <f t="shared" si="76"/>
        <v>75000</v>
      </c>
      <c r="Z294">
        <f t="shared" si="77"/>
        <v>76130.2</v>
      </c>
    </row>
    <row r="295" spans="1:26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 t="b">
        <v>1</v>
      </c>
      <c r="L295">
        <v>131</v>
      </c>
      <c r="M295" t="b">
        <v>1</v>
      </c>
      <c r="N295" t="s">
        <v>8269</v>
      </c>
      <c r="O295" s="15">
        <f t="shared" si="67"/>
        <v>101.38461538461539</v>
      </c>
      <c r="P295" s="15">
        <f t="shared" si="68"/>
        <v>201.22137404580153</v>
      </c>
      <c r="Q295" t="s">
        <v>8308</v>
      </c>
      <c r="R295" t="s">
        <v>8310</v>
      </c>
      <c r="S295" s="8">
        <f t="shared" si="69"/>
        <v>41719.459652777776</v>
      </c>
      <c r="T295" s="11">
        <f t="shared" si="70"/>
        <v>41749.459652777776</v>
      </c>
      <c r="U295" t="str">
        <f t="shared" si="71"/>
        <v>TRUE</v>
      </c>
      <c r="V295" s="18">
        <f t="shared" si="72"/>
        <v>1</v>
      </c>
      <c r="W295">
        <f t="shared" si="73"/>
        <v>1</v>
      </c>
      <c r="X295">
        <v>1</v>
      </c>
      <c r="Y295">
        <f t="shared" si="76"/>
        <v>26000</v>
      </c>
      <c r="Z295">
        <f t="shared" si="77"/>
        <v>26360</v>
      </c>
    </row>
    <row r="296" spans="1:26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 t="b">
        <v>1</v>
      </c>
      <c r="L296">
        <v>50</v>
      </c>
      <c r="M296" t="b">
        <v>1</v>
      </c>
      <c r="N296" t="s">
        <v>8269</v>
      </c>
      <c r="O296" s="15">
        <f t="shared" si="67"/>
        <v>100</v>
      </c>
      <c r="P296" s="15">
        <f t="shared" si="68"/>
        <v>100</v>
      </c>
      <c r="Q296" t="s">
        <v>8308</v>
      </c>
      <c r="R296" t="s">
        <v>8310</v>
      </c>
      <c r="S296" s="8">
        <f t="shared" si="69"/>
        <v>40342.876087962963</v>
      </c>
      <c r="T296" s="11">
        <f t="shared" si="70"/>
        <v>40378.458333333328</v>
      </c>
      <c r="U296" t="str">
        <f t="shared" si="71"/>
        <v>TRUE</v>
      </c>
      <c r="V296" s="18">
        <f t="shared" si="72"/>
        <v>1</v>
      </c>
      <c r="W296">
        <f t="shared" si="73"/>
        <v>1</v>
      </c>
      <c r="X296">
        <v>1</v>
      </c>
      <c r="Y296">
        <f t="shared" si="76"/>
        <v>5000</v>
      </c>
      <c r="Z296">
        <f t="shared" si="77"/>
        <v>5000</v>
      </c>
    </row>
    <row r="297" spans="1:26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 t="b">
        <v>1</v>
      </c>
      <c r="L297">
        <v>665</v>
      </c>
      <c r="M297" t="b">
        <v>1</v>
      </c>
      <c r="N297" t="s">
        <v>8269</v>
      </c>
      <c r="O297" s="15">
        <f t="shared" si="67"/>
        <v>133.10911999999999</v>
      </c>
      <c r="P297" s="15">
        <f t="shared" si="68"/>
        <v>100.08204511278196</v>
      </c>
      <c r="Q297" t="s">
        <v>8308</v>
      </c>
      <c r="R297" t="s">
        <v>8310</v>
      </c>
      <c r="S297" s="8">
        <f t="shared" si="69"/>
        <v>41518.796400462961</v>
      </c>
      <c r="T297" s="11">
        <f t="shared" si="70"/>
        <v>41578.791666666664</v>
      </c>
      <c r="U297" t="str">
        <f t="shared" si="71"/>
        <v>TRUE</v>
      </c>
      <c r="V297" s="18">
        <f t="shared" si="72"/>
        <v>1</v>
      </c>
      <c r="W297">
        <f t="shared" si="73"/>
        <v>1</v>
      </c>
      <c r="X297">
        <v>1</v>
      </c>
      <c r="Y297">
        <f t="shared" si="76"/>
        <v>50000</v>
      </c>
      <c r="Z297">
        <f t="shared" si="77"/>
        <v>66554.559999999998</v>
      </c>
    </row>
    <row r="298" spans="1:26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 t="b">
        <v>1</v>
      </c>
      <c r="L298">
        <v>129</v>
      </c>
      <c r="M298" t="b">
        <v>1</v>
      </c>
      <c r="N298" t="s">
        <v>8269</v>
      </c>
      <c r="O298" s="15">
        <f t="shared" si="67"/>
        <v>118.72620000000001</v>
      </c>
      <c r="P298" s="15">
        <f t="shared" si="68"/>
        <v>230.08953488372092</v>
      </c>
      <c r="Q298" t="s">
        <v>8308</v>
      </c>
      <c r="R298" t="s">
        <v>8310</v>
      </c>
      <c r="S298" s="8">
        <f t="shared" si="69"/>
        <v>41134.267164351848</v>
      </c>
      <c r="T298" s="11">
        <f t="shared" si="70"/>
        <v>41159.267164351848</v>
      </c>
      <c r="U298" t="str">
        <f t="shared" si="71"/>
        <v>TRUE</v>
      </c>
      <c r="V298" s="18">
        <f t="shared" si="72"/>
        <v>1</v>
      </c>
      <c r="W298">
        <f t="shared" si="73"/>
        <v>1</v>
      </c>
      <c r="X298">
        <v>1</v>
      </c>
      <c r="Y298">
        <f t="shared" si="76"/>
        <v>25000</v>
      </c>
      <c r="Z298">
        <f t="shared" si="77"/>
        <v>29681.55</v>
      </c>
    </row>
    <row r="299" spans="1:26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 t="b">
        <v>1</v>
      </c>
      <c r="L299">
        <v>142</v>
      </c>
      <c r="M299" t="b">
        <v>1</v>
      </c>
      <c r="N299" t="s">
        <v>8269</v>
      </c>
      <c r="O299" s="15">
        <f t="shared" si="67"/>
        <v>100.64</v>
      </c>
      <c r="P299" s="15">
        <f t="shared" si="68"/>
        <v>141.74647887323943</v>
      </c>
      <c r="Q299" t="s">
        <v>8308</v>
      </c>
      <c r="R299" t="s">
        <v>8310</v>
      </c>
      <c r="S299" s="8">
        <f t="shared" si="69"/>
        <v>42089.519687500004</v>
      </c>
      <c r="T299" s="11">
        <f t="shared" si="70"/>
        <v>42124.957638888889</v>
      </c>
      <c r="U299" t="str">
        <f t="shared" si="71"/>
        <v>TRUE</v>
      </c>
      <c r="V299" s="18">
        <f t="shared" si="72"/>
        <v>1</v>
      </c>
      <c r="W299">
        <f t="shared" si="73"/>
        <v>1</v>
      </c>
      <c r="X299">
        <v>1</v>
      </c>
      <c r="Y299">
        <f t="shared" si="76"/>
        <v>20000</v>
      </c>
      <c r="Z299">
        <f t="shared" si="77"/>
        <v>20128</v>
      </c>
    </row>
    <row r="300" spans="1:26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 t="b">
        <v>1</v>
      </c>
      <c r="L300">
        <v>2436</v>
      </c>
      <c r="M300" t="b">
        <v>1</v>
      </c>
      <c r="N300" t="s">
        <v>8269</v>
      </c>
      <c r="O300" s="15">
        <f t="shared" si="67"/>
        <v>108.93241269841269</v>
      </c>
      <c r="P300" s="15">
        <f t="shared" si="68"/>
        <v>56.344351395730705</v>
      </c>
      <c r="Q300" t="s">
        <v>8308</v>
      </c>
      <c r="R300" t="s">
        <v>8310</v>
      </c>
      <c r="S300" s="8">
        <f t="shared" si="69"/>
        <v>41709.255185185182</v>
      </c>
      <c r="T300" s="11">
        <f t="shared" si="70"/>
        <v>41768.666666666664</v>
      </c>
      <c r="U300" t="str">
        <f t="shared" si="71"/>
        <v>TRUE</v>
      </c>
      <c r="V300" s="18">
        <f t="shared" si="72"/>
        <v>1</v>
      </c>
      <c r="W300">
        <f t="shared" si="73"/>
        <v>1</v>
      </c>
      <c r="X300">
        <v>1</v>
      </c>
      <c r="Y300">
        <f t="shared" si="76"/>
        <v>126000</v>
      </c>
      <c r="Z300">
        <f t="shared" si="77"/>
        <v>137254.84</v>
      </c>
    </row>
    <row r="301" spans="1:26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 t="b">
        <v>1</v>
      </c>
      <c r="L301">
        <v>244</v>
      </c>
      <c r="M301" t="b">
        <v>1</v>
      </c>
      <c r="N301" t="s">
        <v>8269</v>
      </c>
      <c r="O301" s="15">
        <f t="shared" si="67"/>
        <v>178.95250000000001</v>
      </c>
      <c r="P301" s="15">
        <f t="shared" si="68"/>
        <v>73.341188524590166</v>
      </c>
      <c r="Q301" t="s">
        <v>8308</v>
      </c>
      <c r="R301" t="s">
        <v>8310</v>
      </c>
      <c r="S301" s="8">
        <f t="shared" si="69"/>
        <v>40469.016898148147</v>
      </c>
      <c r="T301" s="11">
        <f t="shared" si="70"/>
        <v>40499.058564814812</v>
      </c>
      <c r="U301" t="str">
        <f t="shared" si="71"/>
        <v>TRUE</v>
      </c>
      <c r="V301" s="18">
        <f t="shared" si="72"/>
        <v>1</v>
      </c>
      <c r="W301">
        <f t="shared" si="73"/>
        <v>1</v>
      </c>
      <c r="X301">
        <v>1</v>
      </c>
      <c r="Y301">
        <f t="shared" si="76"/>
        <v>10000</v>
      </c>
      <c r="Z301">
        <f t="shared" si="77"/>
        <v>17895.25</v>
      </c>
    </row>
    <row r="302" spans="1:26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 t="b">
        <v>1</v>
      </c>
      <c r="L302">
        <v>298</v>
      </c>
      <c r="M302" t="b">
        <v>1</v>
      </c>
      <c r="N302" t="s">
        <v>8269</v>
      </c>
      <c r="O302" s="15">
        <f t="shared" si="67"/>
        <v>101.72264</v>
      </c>
      <c r="P302" s="15">
        <f t="shared" si="68"/>
        <v>85.337785234899329</v>
      </c>
      <c r="Q302" t="s">
        <v>8308</v>
      </c>
      <c r="R302" t="s">
        <v>8310</v>
      </c>
      <c r="S302" s="8">
        <f t="shared" si="69"/>
        <v>40626.751597222217</v>
      </c>
      <c r="T302" s="11">
        <f t="shared" si="70"/>
        <v>40657.751597222217</v>
      </c>
      <c r="U302" t="str">
        <f t="shared" si="71"/>
        <v>TRUE</v>
      </c>
      <c r="V302" s="18">
        <f t="shared" si="72"/>
        <v>1</v>
      </c>
      <c r="W302">
        <f t="shared" si="73"/>
        <v>1</v>
      </c>
      <c r="X302">
        <v>1</v>
      </c>
      <c r="Y302">
        <f t="shared" si="76"/>
        <v>25000</v>
      </c>
      <c r="Z302">
        <f t="shared" si="77"/>
        <v>25430.66</v>
      </c>
    </row>
    <row r="303" spans="1:26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 t="b">
        <v>1</v>
      </c>
      <c r="L303">
        <v>251</v>
      </c>
      <c r="M303" t="b">
        <v>1</v>
      </c>
      <c r="N303" t="s">
        <v>8269</v>
      </c>
      <c r="O303" s="15">
        <f t="shared" si="67"/>
        <v>118.73499999999999</v>
      </c>
      <c r="P303" s="15">
        <f t="shared" si="68"/>
        <v>61.496215139442228</v>
      </c>
      <c r="Q303" t="s">
        <v>8308</v>
      </c>
      <c r="R303" t="s">
        <v>8310</v>
      </c>
      <c r="S303" s="8">
        <f t="shared" si="69"/>
        <v>41312.529340277775</v>
      </c>
      <c r="T303" s="11">
        <f t="shared" si="70"/>
        <v>41352.487673611111</v>
      </c>
      <c r="U303" t="str">
        <f t="shared" si="71"/>
        <v>TRUE</v>
      </c>
      <c r="V303" s="18">
        <f t="shared" si="72"/>
        <v>1</v>
      </c>
      <c r="W303">
        <f t="shared" si="73"/>
        <v>1</v>
      </c>
      <c r="X303">
        <v>1</v>
      </c>
      <c r="Y303">
        <f t="shared" si="76"/>
        <v>13000</v>
      </c>
      <c r="Z303">
        <f t="shared" si="77"/>
        <v>15435.55</v>
      </c>
    </row>
    <row r="304" spans="1:26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 t="b">
        <v>1</v>
      </c>
      <c r="L304">
        <v>108</v>
      </c>
      <c r="M304" t="b">
        <v>1</v>
      </c>
      <c r="N304" t="s">
        <v>8269</v>
      </c>
      <c r="O304" s="15">
        <f t="shared" si="67"/>
        <v>100.46</v>
      </c>
      <c r="P304" s="15">
        <f t="shared" si="68"/>
        <v>93.018518518518519</v>
      </c>
      <c r="Q304" t="s">
        <v>8308</v>
      </c>
      <c r="R304" t="s">
        <v>8310</v>
      </c>
      <c r="S304" s="8">
        <f t="shared" si="69"/>
        <v>40933.648587962962</v>
      </c>
      <c r="T304" s="11">
        <f t="shared" si="70"/>
        <v>40963.648587962962</v>
      </c>
      <c r="U304" t="str">
        <f t="shared" si="71"/>
        <v>TRUE</v>
      </c>
      <c r="V304" s="18">
        <f t="shared" si="72"/>
        <v>1</v>
      </c>
      <c r="W304">
        <f t="shared" si="73"/>
        <v>1</v>
      </c>
      <c r="X304">
        <v>1</v>
      </c>
      <c r="Y304">
        <f t="shared" si="76"/>
        <v>10000</v>
      </c>
      <c r="Z304">
        <f t="shared" si="77"/>
        <v>10046</v>
      </c>
    </row>
    <row r="305" spans="1:26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 t="b">
        <v>1</v>
      </c>
      <c r="L305">
        <v>82</v>
      </c>
      <c r="M305" t="b">
        <v>1</v>
      </c>
      <c r="N305" t="s">
        <v>8269</v>
      </c>
      <c r="O305" s="15">
        <f t="shared" si="67"/>
        <v>137.46666666666667</v>
      </c>
      <c r="P305" s="15">
        <f t="shared" si="68"/>
        <v>50.292682926829265</v>
      </c>
      <c r="Q305" t="s">
        <v>8308</v>
      </c>
      <c r="R305" t="s">
        <v>8310</v>
      </c>
      <c r="S305" s="8">
        <f t="shared" si="69"/>
        <v>41031.862800925926</v>
      </c>
      <c r="T305" s="11">
        <f t="shared" si="70"/>
        <v>41061.862800925919</v>
      </c>
      <c r="U305" t="str">
        <f t="shared" si="71"/>
        <v>TRUE</v>
      </c>
      <c r="V305" s="18">
        <f t="shared" si="72"/>
        <v>1</v>
      </c>
      <c r="W305">
        <f t="shared" si="73"/>
        <v>1</v>
      </c>
      <c r="X305">
        <v>1</v>
      </c>
      <c r="Y305">
        <f t="shared" si="76"/>
        <v>3000</v>
      </c>
      <c r="Z305">
        <f t="shared" si="77"/>
        <v>4124</v>
      </c>
    </row>
    <row r="306" spans="1:26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 t="b">
        <v>1</v>
      </c>
      <c r="L306">
        <v>74</v>
      </c>
      <c r="M306" t="b">
        <v>1</v>
      </c>
      <c r="N306" t="s">
        <v>8269</v>
      </c>
      <c r="O306" s="15">
        <f t="shared" si="67"/>
        <v>231.64705882352939</v>
      </c>
      <c r="P306" s="15">
        <f t="shared" si="68"/>
        <v>106.43243243243244</v>
      </c>
      <c r="Q306" t="s">
        <v>8308</v>
      </c>
      <c r="R306" t="s">
        <v>8310</v>
      </c>
      <c r="S306" s="8">
        <f t="shared" si="69"/>
        <v>41113.88653935185</v>
      </c>
      <c r="T306" s="11">
        <f t="shared" si="70"/>
        <v>41152.875</v>
      </c>
      <c r="U306" t="str">
        <f t="shared" si="71"/>
        <v>TRUE</v>
      </c>
      <c r="V306" s="18">
        <f t="shared" si="72"/>
        <v>1</v>
      </c>
      <c r="W306">
        <f t="shared" si="73"/>
        <v>1</v>
      </c>
      <c r="X306">
        <v>1</v>
      </c>
      <c r="Y306">
        <f t="shared" si="76"/>
        <v>3400</v>
      </c>
      <c r="Z306">
        <f t="shared" si="77"/>
        <v>7876</v>
      </c>
    </row>
    <row r="307" spans="1:26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 t="b">
        <v>1</v>
      </c>
      <c r="L307">
        <v>189</v>
      </c>
      <c r="M307" t="b">
        <v>1</v>
      </c>
      <c r="N307" t="s">
        <v>8269</v>
      </c>
      <c r="O307" s="15">
        <f t="shared" si="67"/>
        <v>130.33333333333331</v>
      </c>
      <c r="P307" s="15">
        <f t="shared" si="68"/>
        <v>51.719576719576722</v>
      </c>
      <c r="Q307" t="s">
        <v>8308</v>
      </c>
      <c r="R307" t="s">
        <v>8310</v>
      </c>
      <c r="S307" s="8">
        <f t="shared" si="69"/>
        <v>40948.421863425923</v>
      </c>
      <c r="T307" s="11">
        <f t="shared" si="70"/>
        <v>40978.421863425923</v>
      </c>
      <c r="U307" t="str">
        <f t="shared" si="71"/>
        <v>TRUE</v>
      </c>
      <c r="V307" s="18">
        <f t="shared" si="72"/>
        <v>1</v>
      </c>
      <c r="W307">
        <f t="shared" si="73"/>
        <v>1</v>
      </c>
      <c r="X307">
        <v>1</v>
      </c>
      <c r="Y307">
        <f t="shared" si="76"/>
        <v>7500</v>
      </c>
      <c r="Z307">
        <f t="shared" si="77"/>
        <v>9775</v>
      </c>
    </row>
    <row r="308" spans="1:26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 t="b">
        <v>1</v>
      </c>
      <c r="L308">
        <v>80</v>
      </c>
      <c r="M308" t="b">
        <v>1</v>
      </c>
      <c r="N308" t="s">
        <v>8269</v>
      </c>
      <c r="O308" s="15">
        <f t="shared" si="67"/>
        <v>292.89999999999998</v>
      </c>
      <c r="P308" s="15">
        <f t="shared" si="68"/>
        <v>36.612499999999997</v>
      </c>
      <c r="Q308" t="s">
        <v>8308</v>
      </c>
      <c r="R308" t="s">
        <v>8310</v>
      </c>
      <c r="S308" s="8">
        <f t="shared" si="69"/>
        <v>41333.628854166665</v>
      </c>
      <c r="T308" s="11">
        <f t="shared" si="70"/>
        <v>41353.587187499994</v>
      </c>
      <c r="U308" t="str">
        <f t="shared" si="71"/>
        <v>TRUE</v>
      </c>
      <c r="V308" s="18">
        <f t="shared" si="72"/>
        <v>1</v>
      </c>
      <c r="W308">
        <f t="shared" si="73"/>
        <v>1</v>
      </c>
      <c r="X308">
        <v>1</v>
      </c>
      <c r="Y308">
        <f t="shared" si="76"/>
        <v>1000</v>
      </c>
      <c r="Z308">
        <f t="shared" si="77"/>
        <v>2929</v>
      </c>
    </row>
    <row r="309" spans="1:26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 t="b">
        <v>1</v>
      </c>
      <c r="L309">
        <v>576</v>
      </c>
      <c r="M309" t="b">
        <v>1</v>
      </c>
      <c r="N309" t="s">
        <v>8269</v>
      </c>
      <c r="O309" s="15">
        <f t="shared" si="67"/>
        <v>111.31818181818183</v>
      </c>
      <c r="P309" s="15">
        <f t="shared" si="68"/>
        <v>42.517361111111114</v>
      </c>
      <c r="Q309" t="s">
        <v>8308</v>
      </c>
      <c r="R309" t="s">
        <v>8310</v>
      </c>
      <c r="S309" s="8">
        <f t="shared" si="69"/>
        <v>41282.736122685179</v>
      </c>
      <c r="T309" s="11">
        <f t="shared" si="70"/>
        <v>41312.736122685186</v>
      </c>
      <c r="U309" t="str">
        <f t="shared" si="71"/>
        <v>TRUE</v>
      </c>
      <c r="V309" s="18">
        <f t="shared" si="72"/>
        <v>1</v>
      </c>
      <c r="W309">
        <f t="shared" si="73"/>
        <v>1</v>
      </c>
      <c r="X309">
        <v>1</v>
      </c>
      <c r="Y309">
        <f t="shared" si="76"/>
        <v>22000</v>
      </c>
      <c r="Z309">
        <f t="shared" si="77"/>
        <v>24490</v>
      </c>
    </row>
    <row r="310" spans="1:26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 t="b">
        <v>1</v>
      </c>
      <c r="L310">
        <v>202</v>
      </c>
      <c r="M310" t="b">
        <v>1</v>
      </c>
      <c r="N310" t="s">
        <v>8269</v>
      </c>
      <c r="O310" s="15">
        <f t="shared" si="67"/>
        <v>105.56666666666668</v>
      </c>
      <c r="P310" s="15">
        <f t="shared" si="68"/>
        <v>62.712871287128714</v>
      </c>
      <c r="Q310" t="s">
        <v>8308</v>
      </c>
      <c r="R310" t="s">
        <v>8310</v>
      </c>
      <c r="S310" s="8">
        <f t="shared" si="69"/>
        <v>40567.486226851848</v>
      </c>
      <c r="T310" s="11">
        <f t="shared" si="70"/>
        <v>40612.486226851848</v>
      </c>
      <c r="U310" t="str">
        <f t="shared" si="71"/>
        <v>TRUE</v>
      </c>
      <c r="V310" s="18">
        <f t="shared" si="72"/>
        <v>1</v>
      </c>
      <c r="W310">
        <f t="shared" si="73"/>
        <v>1</v>
      </c>
      <c r="X310">
        <v>1</v>
      </c>
      <c r="Y310">
        <f t="shared" si="76"/>
        <v>12000</v>
      </c>
      <c r="Z310">
        <f t="shared" si="77"/>
        <v>12668</v>
      </c>
    </row>
    <row r="311" spans="1:26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 t="b">
        <v>1</v>
      </c>
      <c r="L311">
        <v>238</v>
      </c>
      <c r="M311" t="b">
        <v>1</v>
      </c>
      <c r="N311" t="s">
        <v>8269</v>
      </c>
      <c r="O311" s="15">
        <f t="shared" si="67"/>
        <v>118.94444444444446</v>
      </c>
      <c r="P311" s="15">
        <f t="shared" si="68"/>
        <v>89.957983193277315</v>
      </c>
      <c r="Q311" t="s">
        <v>8308</v>
      </c>
      <c r="R311" t="s">
        <v>8310</v>
      </c>
      <c r="S311" s="8">
        <f t="shared" si="69"/>
        <v>41134.543217592589</v>
      </c>
      <c r="T311" s="11">
        <f t="shared" si="70"/>
        <v>41155.543217592589</v>
      </c>
      <c r="U311" t="str">
        <f t="shared" si="71"/>
        <v>TRUE</v>
      </c>
      <c r="V311" s="18">
        <f t="shared" si="72"/>
        <v>1</v>
      </c>
      <c r="W311">
        <f t="shared" si="73"/>
        <v>1</v>
      </c>
      <c r="X311">
        <v>1</v>
      </c>
      <c r="Y311">
        <f t="shared" si="76"/>
        <v>18000</v>
      </c>
      <c r="Z311">
        <f t="shared" si="77"/>
        <v>21410</v>
      </c>
    </row>
    <row r="312" spans="1:26" ht="115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 t="b">
        <v>1</v>
      </c>
      <c r="L312">
        <v>36</v>
      </c>
      <c r="M312" t="b">
        <v>1</v>
      </c>
      <c r="N312" t="s">
        <v>8269</v>
      </c>
      <c r="O312" s="15">
        <f t="shared" si="67"/>
        <v>104.129</v>
      </c>
      <c r="P312" s="15">
        <f t="shared" si="68"/>
        <v>28.924722222222222</v>
      </c>
      <c r="Q312" t="s">
        <v>8308</v>
      </c>
      <c r="R312" t="s">
        <v>8310</v>
      </c>
      <c r="S312" s="8">
        <f t="shared" si="69"/>
        <v>40820.974803240737</v>
      </c>
      <c r="T312" s="11">
        <f t="shared" si="70"/>
        <v>40835.875</v>
      </c>
      <c r="U312" t="str">
        <f t="shared" si="71"/>
        <v>TRUE</v>
      </c>
      <c r="V312" s="18">
        <f t="shared" si="72"/>
        <v>1</v>
      </c>
      <c r="W312">
        <f t="shared" si="73"/>
        <v>1</v>
      </c>
      <c r="X312">
        <v>1</v>
      </c>
      <c r="Y312">
        <f t="shared" si="76"/>
        <v>1000</v>
      </c>
      <c r="Z312">
        <f t="shared" si="77"/>
        <v>1041.29</v>
      </c>
    </row>
    <row r="313" spans="1:26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 t="b">
        <v>1</v>
      </c>
      <c r="L313">
        <v>150</v>
      </c>
      <c r="M313" t="b">
        <v>1</v>
      </c>
      <c r="N313" t="s">
        <v>8269</v>
      </c>
      <c r="O313" s="15">
        <f t="shared" si="67"/>
        <v>104.10165000000001</v>
      </c>
      <c r="P313" s="15">
        <f t="shared" si="68"/>
        <v>138.8022</v>
      </c>
      <c r="Q313" t="s">
        <v>8308</v>
      </c>
      <c r="R313" t="s">
        <v>8310</v>
      </c>
      <c r="S313" s="8">
        <f t="shared" si="69"/>
        <v>40868.011481481481</v>
      </c>
      <c r="T313" s="11">
        <f t="shared" si="70"/>
        <v>40909.124305555553</v>
      </c>
      <c r="U313" t="str">
        <f t="shared" si="71"/>
        <v>TRUE</v>
      </c>
      <c r="V313" s="18">
        <f t="shared" si="72"/>
        <v>1</v>
      </c>
      <c r="W313">
        <f t="shared" si="73"/>
        <v>1</v>
      </c>
      <c r="X313">
        <v>1</v>
      </c>
      <c r="Y313">
        <f t="shared" si="76"/>
        <v>20000</v>
      </c>
      <c r="Z313">
        <f t="shared" si="77"/>
        <v>20820.330000000002</v>
      </c>
    </row>
    <row r="314" spans="1:26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 t="b">
        <v>1</v>
      </c>
      <c r="L314">
        <v>146</v>
      </c>
      <c r="M314" t="b">
        <v>1</v>
      </c>
      <c r="N314" t="s">
        <v>8269</v>
      </c>
      <c r="O314" s="15">
        <f t="shared" si="67"/>
        <v>111.87499999999999</v>
      </c>
      <c r="P314" s="15">
        <f t="shared" si="68"/>
        <v>61.301369863013697</v>
      </c>
      <c r="Q314" t="s">
        <v>8308</v>
      </c>
      <c r="R314" t="s">
        <v>8310</v>
      </c>
      <c r="S314" s="8">
        <f t="shared" si="69"/>
        <v>41348.669351851851</v>
      </c>
      <c r="T314" s="11">
        <f t="shared" si="70"/>
        <v>41378.669351851851</v>
      </c>
      <c r="U314" t="str">
        <f t="shared" si="71"/>
        <v>TRUE</v>
      </c>
      <c r="V314" s="18">
        <f t="shared" si="72"/>
        <v>1</v>
      </c>
      <c r="W314">
        <f t="shared" si="73"/>
        <v>1</v>
      </c>
      <c r="X314">
        <v>1</v>
      </c>
      <c r="Y314">
        <f t="shared" si="76"/>
        <v>8000</v>
      </c>
      <c r="Z314">
        <f t="shared" si="77"/>
        <v>8950</v>
      </c>
    </row>
    <row r="315" spans="1:26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 t="b">
        <v>1</v>
      </c>
      <c r="L315">
        <v>222</v>
      </c>
      <c r="M315" t="b">
        <v>1</v>
      </c>
      <c r="N315" t="s">
        <v>8269</v>
      </c>
      <c r="O315" s="15">
        <f t="shared" si="67"/>
        <v>104.73529411764706</v>
      </c>
      <c r="P315" s="15">
        <f t="shared" si="68"/>
        <v>80.202702702702709</v>
      </c>
      <c r="Q315" t="s">
        <v>8308</v>
      </c>
      <c r="R315" t="s">
        <v>8310</v>
      </c>
      <c r="S315" s="8">
        <f t="shared" si="69"/>
        <v>40357.019606481481</v>
      </c>
      <c r="T315" s="11">
        <f t="shared" si="70"/>
        <v>40401.457638888889</v>
      </c>
      <c r="U315" t="str">
        <f t="shared" si="71"/>
        <v>TRUE</v>
      </c>
      <c r="V315" s="18">
        <f t="shared" si="72"/>
        <v>1</v>
      </c>
      <c r="W315">
        <f t="shared" si="73"/>
        <v>1</v>
      </c>
      <c r="X315">
        <v>1</v>
      </c>
      <c r="Y315">
        <f t="shared" si="76"/>
        <v>17000</v>
      </c>
      <c r="Z315">
        <f t="shared" si="77"/>
        <v>17805</v>
      </c>
    </row>
    <row r="316" spans="1:26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 t="b">
        <v>1</v>
      </c>
      <c r="L316">
        <v>120</v>
      </c>
      <c r="M316" t="b">
        <v>1</v>
      </c>
      <c r="N316" t="s">
        <v>8269</v>
      </c>
      <c r="O316" s="15">
        <f t="shared" si="67"/>
        <v>385.15000000000003</v>
      </c>
      <c r="P316" s="15">
        <f t="shared" si="68"/>
        <v>32.095833333333331</v>
      </c>
      <c r="Q316" t="s">
        <v>8308</v>
      </c>
      <c r="R316" t="s">
        <v>8310</v>
      </c>
      <c r="S316" s="8">
        <f t="shared" si="69"/>
        <v>41304.624861111108</v>
      </c>
      <c r="T316" s="11">
        <f t="shared" si="70"/>
        <v>41334.624861111108</v>
      </c>
      <c r="U316" t="str">
        <f t="shared" si="71"/>
        <v>TRUE</v>
      </c>
      <c r="V316" s="18">
        <f t="shared" si="72"/>
        <v>1</v>
      </c>
      <c r="W316">
        <f t="shared" si="73"/>
        <v>1</v>
      </c>
      <c r="X316">
        <v>1</v>
      </c>
      <c r="Y316">
        <f t="shared" si="76"/>
        <v>1000</v>
      </c>
      <c r="Z316">
        <f t="shared" si="77"/>
        <v>3851.5</v>
      </c>
    </row>
    <row r="317" spans="1:26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 t="b">
        <v>1</v>
      </c>
      <c r="L317">
        <v>126</v>
      </c>
      <c r="M317" t="b">
        <v>1</v>
      </c>
      <c r="N317" t="s">
        <v>8269</v>
      </c>
      <c r="O317" s="15">
        <f t="shared" si="67"/>
        <v>101.248</v>
      </c>
      <c r="P317" s="15">
        <f t="shared" si="68"/>
        <v>200.88888888888889</v>
      </c>
      <c r="Q317" t="s">
        <v>8308</v>
      </c>
      <c r="R317" t="s">
        <v>8310</v>
      </c>
      <c r="S317" s="8">
        <f t="shared" si="69"/>
        <v>41113.564050925925</v>
      </c>
      <c r="T317" s="11">
        <f t="shared" si="70"/>
        <v>41143.564050925925</v>
      </c>
      <c r="U317" t="str">
        <f t="shared" si="71"/>
        <v>TRUE</v>
      </c>
      <c r="V317" s="18">
        <f t="shared" si="72"/>
        <v>1</v>
      </c>
      <c r="W317">
        <f t="shared" si="73"/>
        <v>1</v>
      </c>
      <c r="X317">
        <v>1</v>
      </c>
      <c r="Y317">
        <f t="shared" si="76"/>
        <v>25000</v>
      </c>
      <c r="Z317">
        <f t="shared" si="77"/>
        <v>25312</v>
      </c>
    </row>
    <row r="318" spans="1:26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 t="b">
        <v>1</v>
      </c>
      <c r="L318">
        <v>158</v>
      </c>
      <c r="M318" t="b">
        <v>1</v>
      </c>
      <c r="N318" t="s">
        <v>8269</v>
      </c>
      <c r="O318" s="15">
        <f t="shared" si="67"/>
        <v>113.77333333333333</v>
      </c>
      <c r="P318" s="15">
        <f t="shared" si="68"/>
        <v>108.01265822784811</v>
      </c>
      <c r="Q318" t="s">
        <v>8308</v>
      </c>
      <c r="R318" t="s">
        <v>8310</v>
      </c>
      <c r="S318" s="8">
        <f t="shared" si="69"/>
        <v>41950.715243055551</v>
      </c>
      <c r="T318" s="11">
        <f t="shared" si="70"/>
        <v>41983.999305555553</v>
      </c>
      <c r="U318" t="str">
        <f t="shared" si="71"/>
        <v>TRUE</v>
      </c>
      <c r="V318" s="18">
        <f t="shared" si="72"/>
        <v>1</v>
      </c>
      <c r="W318">
        <f t="shared" si="73"/>
        <v>1</v>
      </c>
      <c r="X318">
        <f>0.76</f>
        <v>0.76</v>
      </c>
      <c r="Y318">
        <f>D318*X318</f>
        <v>11400</v>
      </c>
      <c r="Z318">
        <f t="shared" ref="Z318:Z323" si="78">E318*$X318</f>
        <v>12970.16</v>
      </c>
    </row>
    <row r="319" spans="1:26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 t="b">
        <v>1</v>
      </c>
      <c r="L319">
        <v>316</v>
      </c>
      <c r="M319" t="b">
        <v>1</v>
      </c>
      <c r="N319" t="s">
        <v>8269</v>
      </c>
      <c r="O319" s="15">
        <f t="shared" si="67"/>
        <v>100.80333333333333</v>
      </c>
      <c r="P319" s="15">
        <f t="shared" si="68"/>
        <v>95.699367088607602</v>
      </c>
      <c r="Q319" t="s">
        <v>8308</v>
      </c>
      <c r="R319" t="s">
        <v>8310</v>
      </c>
      <c r="S319" s="8">
        <f t="shared" si="69"/>
        <v>41589.468553240738</v>
      </c>
      <c r="T319" s="11">
        <f t="shared" si="70"/>
        <v>41619.468553240738</v>
      </c>
      <c r="U319" t="str">
        <f t="shared" si="71"/>
        <v>TRUE</v>
      </c>
      <c r="V319" s="18">
        <f t="shared" si="72"/>
        <v>1</v>
      </c>
      <c r="W319">
        <f t="shared" si="73"/>
        <v>1</v>
      </c>
      <c r="X319">
        <v>1</v>
      </c>
      <c r="Y319">
        <f>D319*$X319</f>
        <v>30000</v>
      </c>
      <c r="Z319">
        <f t="shared" si="78"/>
        <v>30241</v>
      </c>
    </row>
    <row r="320" spans="1:26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 t="b">
        <v>1</v>
      </c>
      <c r="L320">
        <v>284</v>
      </c>
      <c r="M320" t="b">
        <v>1</v>
      </c>
      <c r="N320" t="s">
        <v>8269</v>
      </c>
      <c r="O320" s="15">
        <f t="shared" si="67"/>
        <v>283.32</v>
      </c>
      <c r="P320" s="15">
        <f t="shared" si="68"/>
        <v>49.880281690140848</v>
      </c>
      <c r="Q320" t="s">
        <v>8308</v>
      </c>
      <c r="R320" t="s">
        <v>8310</v>
      </c>
      <c r="S320" s="8">
        <f t="shared" si="69"/>
        <v>41329.830451388887</v>
      </c>
      <c r="T320" s="11">
        <f t="shared" si="70"/>
        <v>41359.788784722223</v>
      </c>
      <c r="U320" t="str">
        <f t="shared" si="71"/>
        <v>TRUE</v>
      </c>
      <c r="V320" s="18">
        <f t="shared" si="72"/>
        <v>1</v>
      </c>
      <c r="W320">
        <f t="shared" si="73"/>
        <v>1</v>
      </c>
      <c r="X320">
        <v>1</v>
      </c>
      <c r="Y320">
        <f>D320*$X320</f>
        <v>5000</v>
      </c>
      <c r="Z320">
        <f t="shared" si="78"/>
        <v>14166</v>
      </c>
    </row>
    <row r="321" spans="1:26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 t="b">
        <v>1</v>
      </c>
      <c r="L321">
        <v>51</v>
      </c>
      <c r="M321" t="b">
        <v>1</v>
      </c>
      <c r="N321" t="s">
        <v>8269</v>
      </c>
      <c r="O321" s="15">
        <f t="shared" si="67"/>
        <v>112.68</v>
      </c>
      <c r="P321" s="15">
        <f t="shared" si="68"/>
        <v>110.47058823529412</v>
      </c>
      <c r="Q321" t="s">
        <v>8308</v>
      </c>
      <c r="R321" t="s">
        <v>8310</v>
      </c>
      <c r="S321" s="8">
        <f t="shared" si="69"/>
        <v>40123.629965277774</v>
      </c>
      <c r="T321" s="11">
        <f t="shared" si="70"/>
        <v>40211.124305555553</v>
      </c>
      <c r="U321" t="str">
        <f t="shared" si="71"/>
        <v>TRUE</v>
      </c>
      <c r="V321" s="18">
        <f t="shared" si="72"/>
        <v>1</v>
      </c>
      <c r="W321">
        <f t="shared" si="73"/>
        <v>1</v>
      </c>
      <c r="X321">
        <v>1</v>
      </c>
      <c r="Y321">
        <f>D321*$X321</f>
        <v>5000</v>
      </c>
      <c r="Z321">
        <f t="shared" si="78"/>
        <v>5634</v>
      </c>
    </row>
    <row r="322" spans="1:26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 t="b">
        <v>1</v>
      </c>
      <c r="L322">
        <v>158</v>
      </c>
      <c r="M322" t="b">
        <v>1</v>
      </c>
      <c r="N322" t="s">
        <v>8269</v>
      </c>
      <c r="O322" s="15">
        <f t="shared" si="67"/>
        <v>106.58000000000001</v>
      </c>
      <c r="P322" s="15">
        <f t="shared" si="68"/>
        <v>134.91139240506328</v>
      </c>
      <c r="Q322" t="s">
        <v>8308</v>
      </c>
      <c r="R322" t="s">
        <v>8310</v>
      </c>
      <c r="S322" s="8">
        <f t="shared" si="69"/>
        <v>42331.34297453703</v>
      </c>
      <c r="T322" s="11">
        <f t="shared" si="70"/>
        <v>42360.749999999993</v>
      </c>
      <c r="U322" t="str">
        <f t="shared" si="71"/>
        <v>TRUE</v>
      </c>
      <c r="V322" s="18">
        <f t="shared" si="72"/>
        <v>1</v>
      </c>
      <c r="W322">
        <f t="shared" si="73"/>
        <v>1</v>
      </c>
      <c r="X322">
        <v>1.28</v>
      </c>
      <c r="Y322">
        <f>D322*X322</f>
        <v>25600</v>
      </c>
      <c r="Z322">
        <f t="shared" si="78"/>
        <v>27284.48</v>
      </c>
    </row>
    <row r="323" spans="1:26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 t="b">
        <v>1</v>
      </c>
      <c r="L323">
        <v>337</v>
      </c>
      <c r="M323" t="b">
        <v>1</v>
      </c>
      <c r="N323" t="s">
        <v>8269</v>
      </c>
      <c r="O323" s="15">
        <f t="shared" ref="O323:O386" si="79">(E323/D323)*100</f>
        <v>102.66285714285715</v>
      </c>
      <c r="P323" s="15">
        <f t="shared" ref="P323:P386" si="80">IFERROR(E323/L323,0)</f>
        <v>106.62314540059347</v>
      </c>
      <c r="Q323" t="s">
        <v>8308</v>
      </c>
      <c r="R323" t="s">
        <v>8310</v>
      </c>
      <c r="S323" s="8">
        <f t="shared" ref="S323:S386" si="81">(((J323/60)/60)/24)+DATE(1970,1,1)+(-5/24)</f>
        <v>42647.238263888888</v>
      </c>
      <c r="T323" s="11">
        <f t="shared" ref="T323:T386" si="82">(I323/86400)+25569+(-5/24)</f>
        <v>42682.279930555553</v>
      </c>
      <c r="U323" t="str">
        <f t="shared" ref="U323:U386" si="83">TRIM(K323)</f>
        <v>TRUE</v>
      </c>
      <c r="V323" s="18">
        <f t="shared" ref="V323:V386" si="84">IF(U323="TRUE", 1, 2)</f>
        <v>1</v>
      </c>
      <c r="W323">
        <f t="shared" ref="W323:W386" si="85">IF(F323="successful", 1,  IF(F323= "failed", 2, IF(F323="canceled", 3, 4)))</f>
        <v>1</v>
      </c>
      <c r="X323">
        <v>1.1299999999999999</v>
      </c>
      <c r="Y323">
        <f>D323*X323</f>
        <v>39549.999999999993</v>
      </c>
      <c r="Z323">
        <f t="shared" si="78"/>
        <v>40603.159999999996</v>
      </c>
    </row>
    <row r="324" spans="1:26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 t="b">
        <v>1</v>
      </c>
      <c r="L324">
        <v>186</v>
      </c>
      <c r="M324" t="b">
        <v>1</v>
      </c>
      <c r="N324" t="s">
        <v>8269</v>
      </c>
      <c r="O324" s="15">
        <f t="shared" si="79"/>
        <v>107.91200000000001</v>
      </c>
      <c r="P324" s="15">
        <f t="shared" si="80"/>
        <v>145.04301075268816</v>
      </c>
      <c r="Q324" t="s">
        <v>8308</v>
      </c>
      <c r="R324" t="s">
        <v>8310</v>
      </c>
      <c r="S324" s="8">
        <f t="shared" si="81"/>
        <v>42473.361666666664</v>
      </c>
      <c r="T324" s="11">
        <f t="shared" si="82"/>
        <v>42503.361666666664</v>
      </c>
      <c r="U324" t="str">
        <f t="shared" si="83"/>
        <v>TRUE</v>
      </c>
      <c r="V324" s="18">
        <f t="shared" si="84"/>
        <v>1</v>
      </c>
      <c r="W324">
        <f t="shared" si="85"/>
        <v>1</v>
      </c>
      <c r="X324">
        <v>1</v>
      </c>
      <c r="Y324">
        <f t="shared" ref="Y324:Y352" si="86">D324*$X324</f>
        <v>25000</v>
      </c>
      <c r="Z324">
        <f t="shared" ref="Z324:Z352" si="87">E324*$X324</f>
        <v>26978</v>
      </c>
    </row>
    <row r="325" spans="1:26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 t="b">
        <v>1</v>
      </c>
      <c r="L325">
        <v>58</v>
      </c>
      <c r="M325" t="b">
        <v>1</v>
      </c>
      <c r="N325" t="s">
        <v>8269</v>
      </c>
      <c r="O325" s="15">
        <f t="shared" si="79"/>
        <v>123.07407407407408</v>
      </c>
      <c r="P325" s="15">
        <f t="shared" si="80"/>
        <v>114.58620689655173</v>
      </c>
      <c r="Q325" t="s">
        <v>8308</v>
      </c>
      <c r="R325" t="s">
        <v>8310</v>
      </c>
      <c r="S325" s="8">
        <f t="shared" si="81"/>
        <v>42697.113032407404</v>
      </c>
      <c r="T325" s="11">
        <f t="shared" si="82"/>
        <v>42725.124305555553</v>
      </c>
      <c r="U325" t="str">
        <f t="shared" si="83"/>
        <v>TRUE</v>
      </c>
      <c r="V325" s="18">
        <f t="shared" si="84"/>
        <v>1</v>
      </c>
      <c r="W325">
        <f t="shared" si="85"/>
        <v>1</v>
      </c>
      <c r="X325">
        <v>1</v>
      </c>
      <c r="Y325">
        <f t="shared" si="86"/>
        <v>5400</v>
      </c>
      <c r="Z325">
        <f t="shared" si="87"/>
        <v>6646</v>
      </c>
    </row>
    <row r="326" spans="1:26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 t="b">
        <v>1</v>
      </c>
      <c r="L326">
        <v>82</v>
      </c>
      <c r="M326" t="b">
        <v>1</v>
      </c>
      <c r="N326" t="s">
        <v>8269</v>
      </c>
      <c r="O326" s="15">
        <f t="shared" si="79"/>
        <v>101.6</v>
      </c>
      <c r="P326" s="15">
        <f t="shared" si="80"/>
        <v>105.3170731707317</v>
      </c>
      <c r="Q326" t="s">
        <v>8308</v>
      </c>
      <c r="R326" t="s">
        <v>8310</v>
      </c>
      <c r="S326" s="8">
        <f t="shared" si="81"/>
        <v>42184.417916666665</v>
      </c>
      <c r="T326" s="11">
        <f t="shared" si="82"/>
        <v>42217.417916666665</v>
      </c>
      <c r="U326" t="str">
        <f t="shared" si="83"/>
        <v>TRUE</v>
      </c>
      <c r="V326" s="18">
        <f t="shared" si="84"/>
        <v>1</v>
      </c>
      <c r="W326">
        <f t="shared" si="85"/>
        <v>1</v>
      </c>
      <c r="X326">
        <v>1</v>
      </c>
      <c r="Y326">
        <f t="shared" si="86"/>
        <v>8500</v>
      </c>
      <c r="Z326">
        <f t="shared" si="87"/>
        <v>8636</v>
      </c>
    </row>
    <row r="327" spans="1:26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 t="b">
        <v>1</v>
      </c>
      <c r="L327">
        <v>736</v>
      </c>
      <c r="M327" t="b">
        <v>1</v>
      </c>
      <c r="N327" t="s">
        <v>8269</v>
      </c>
      <c r="O327" s="15">
        <f t="shared" si="79"/>
        <v>104.396</v>
      </c>
      <c r="P327" s="15">
        <f t="shared" si="80"/>
        <v>70.921195652173907</v>
      </c>
      <c r="Q327" t="s">
        <v>8308</v>
      </c>
      <c r="R327" t="s">
        <v>8310</v>
      </c>
      <c r="S327" s="8">
        <f t="shared" si="81"/>
        <v>42688.979548611103</v>
      </c>
      <c r="T327" s="11">
        <f t="shared" si="82"/>
        <v>42723.979548611103</v>
      </c>
      <c r="U327" t="str">
        <f t="shared" si="83"/>
        <v>TRUE</v>
      </c>
      <c r="V327" s="18">
        <f t="shared" si="84"/>
        <v>1</v>
      </c>
      <c r="W327">
        <f t="shared" si="85"/>
        <v>1</v>
      </c>
      <c r="X327">
        <v>1</v>
      </c>
      <c r="Y327">
        <f t="shared" si="86"/>
        <v>50000</v>
      </c>
      <c r="Z327">
        <f t="shared" si="87"/>
        <v>52198</v>
      </c>
    </row>
    <row r="328" spans="1:26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 t="b">
        <v>1</v>
      </c>
      <c r="L328">
        <v>1151</v>
      </c>
      <c r="M328" t="b">
        <v>1</v>
      </c>
      <c r="N328" t="s">
        <v>8269</v>
      </c>
      <c r="O328" s="15">
        <f t="shared" si="79"/>
        <v>112.92973333333333</v>
      </c>
      <c r="P328" s="15">
        <f t="shared" si="80"/>
        <v>147.17167680278018</v>
      </c>
      <c r="Q328" t="s">
        <v>8308</v>
      </c>
      <c r="R328" t="s">
        <v>8310</v>
      </c>
      <c r="S328" s="8">
        <f t="shared" si="81"/>
        <v>42775.106550925928</v>
      </c>
      <c r="T328" s="11">
        <f t="shared" si="82"/>
        <v>42808.747916666667</v>
      </c>
      <c r="U328" t="str">
        <f t="shared" si="83"/>
        <v>TRUE</v>
      </c>
      <c r="V328" s="18">
        <f t="shared" si="84"/>
        <v>1</v>
      </c>
      <c r="W328">
        <f t="shared" si="85"/>
        <v>1</v>
      </c>
      <c r="X328">
        <v>1</v>
      </c>
      <c r="Y328">
        <f t="shared" si="86"/>
        <v>150000</v>
      </c>
      <c r="Z328">
        <f t="shared" si="87"/>
        <v>169394.6</v>
      </c>
    </row>
    <row r="329" spans="1:26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 t="b">
        <v>1</v>
      </c>
      <c r="L329">
        <v>34</v>
      </c>
      <c r="M329" t="b">
        <v>1</v>
      </c>
      <c r="N329" t="s">
        <v>8269</v>
      </c>
      <c r="O329" s="15">
        <f t="shared" si="79"/>
        <v>136.4</v>
      </c>
      <c r="P329" s="15">
        <f t="shared" si="80"/>
        <v>160.47058823529412</v>
      </c>
      <c r="Q329" t="s">
        <v>8308</v>
      </c>
      <c r="R329" t="s">
        <v>8310</v>
      </c>
      <c r="S329" s="8">
        <f t="shared" si="81"/>
        <v>42058.026956018519</v>
      </c>
      <c r="T329" s="11">
        <f t="shared" si="82"/>
        <v>42085.124999999993</v>
      </c>
      <c r="U329" t="str">
        <f t="shared" si="83"/>
        <v>TRUE</v>
      </c>
      <c r="V329" s="18">
        <f t="shared" si="84"/>
        <v>1</v>
      </c>
      <c r="W329">
        <f t="shared" si="85"/>
        <v>1</v>
      </c>
      <c r="X329">
        <v>1</v>
      </c>
      <c r="Y329">
        <f t="shared" si="86"/>
        <v>4000</v>
      </c>
      <c r="Z329">
        <f t="shared" si="87"/>
        <v>5456</v>
      </c>
    </row>
    <row r="330" spans="1:26" ht="100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 t="b">
        <v>1</v>
      </c>
      <c r="L330">
        <v>498</v>
      </c>
      <c r="M330" t="b">
        <v>1</v>
      </c>
      <c r="N330" t="s">
        <v>8269</v>
      </c>
      <c r="O330" s="15">
        <f t="shared" si="79"/>
        <v>103.61439999999999</v>
      </c>
      <c r="P330" s="15">
        <f t="shared" si="80"/>
        <v>156.04578313253012</v>
      </c>
      <c r="Q330" t="s">
        <v>8308</v>
      </c>
      <c r="R330" t="s">
        <v>8310</v>
      </c>
      <c r="S330" s="8">
        <f t="shared" si="81"/>
        <v>42278.738287037035</v>
      </c>
      <c r="T330" s="11">
        <f t="shared" si="82"/>
        <v>42308.958333333336</v>
      </c>
      <c r="U330" t="str">
        <f t="shared" si="83"/>
        <v>TRUE</v>
      </c>
      <c r="V330" s="18">
        <f t="shared" si="84"/>
        <v>1</v>
      </c>
      <c r="W330">
        <f t="shared" si="85"/>
        <v>1</v>
      </c>
      <c r="X330">
        <v>1</v>
      </c>
      <c r="Y330">
        <f t="shared" si="86"/>
        <v>75000</v>
      </c>
      <c r="Z330">
        <f t="shared" si="87"/>
        <v>77710.8</v>
      </c>
    </row>
    <row r="331" spans="1:26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 t="b">
        <v>1</v>
      </c>
      <c r="L331">
        <v>167</v>
      </c>
      <c r="M331" t="b">
        <v>1</v>
      </c>
      <c r="N331" t="s">
        <v>8269</v>
      </c>
      <c r="O331" s="15">
        <f t="shared" si="79"/>
        <v>105.5</v>
      </c>
      <c r="P331" s="15">
        <f t="shared" si="80"/>
        <v>63.17365269461078</v>
      </c>
      <c r="Q331" t="s">
        <v>8308</v>
      </c>
      <c r="R331" t="s">
        <v>8310</v>
      </c>
      <c r="S331" s="8">
        <f t="shared" si="81"/>
        <v>42291.258414351854</v>
      </c>
      <c r="T331" s="11">
        <f t="shared" si="82"/>
        <v>42314.958333333336</v>
      </c>
      <c r="U331" t="str">
        <f t="shared" si="83"/>
        <v>TRUE</v>
      </c>
      <c r="V331" s="18">
        <f t="shared" si="84"/>
        <v>1</v>
      </c>
      <c r="W331">
        <f t="shared" si="85"/>
        <v>1</v>
      </c>
      <c r="X331">
        <v>1</v>
      </c>
      <c r="Y331">
        <f t="shared" si="86"/>
        <v>10000</v>
      </c>
      <c r="Z331">
        <f t="shared" si="87"/>
        <v>10550</v>
      </c>
    </row>
    <row r="332" spans="1:26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 t="b">
        <v>1</v>
      </c>
      <c r="L332">
        <v>340</v>
      </c>
      <c r="M332" t="b">
        <v>1</v>
      </c>
      <c r="N332" t="s">
        <v>8269</v>
      </c>
      <c r="O332" s="15">
        <f t="shared" si="79"/>
        <v>101.82857142857142</v>
      </c>
      <c r="P332" s="15">
        <f t="shared" si="80"/>
        <v>104.82352941176471</v>
      </c>
      <c r="Q332" t="s">
        <v>8308</v>
      </c>
      <c r="R332" t="s">
        <v>8310</v>
      </c>
      <c r="S332" s="8">
        <f t="shared" si="81"/>
        <v>41379.307442129626</v>
      </c>
      <c r="T332" s="11">
        <f t="shared" si="82"/>
        <v>41410.957638888889</v>
      </c>
      <c r="U332" t="str">
        <f t="shared" si="83"/>
        <v>TRUE</v>
      </c>
      <c r="V332" s="18">
        <f t="shared" si="84"/>
        <v>1</v>
      </c>
      <c r="W332">
        <f t="shared" si="85"/>
        <v>1</v>
      </c>
      <c r="X332">
        <v>1</v>
      </c>
      <c r="Y332">
        <f t="shared" si="86"/>
        <v>35000</v>
      </c>
      <c r="Z332">
        <f t="shared" si="87"/>
        <v>35640</v>
      </c>
    </row>
    <row r="333" spans="1:26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 t="b">
        <v>1</v>
      </c>
      <c r="L333">
        <v>438</v>
      </c>
      <c r="M333" t="b">
        <v>1</v>
      </c>
      <c r="N333" t="s">
        <v>8269</v>
      </c>
      <c r="O333" s="15">
        <f t="shared" si="79"/>
        <v>106.60499999999999</v>
      </c>
      <c r="P333" s="15">
        <f t="shared" si="80"/>
        <v>97.356164383561648</v>
      </c>
      <c r="Q333" t="s">
        <v>8308</v>
      </c>
      <c r="R333" t="s">
        <v>8310</v>
      </c>
      <c r="S333" s="8">
        <f t="shared" si="81"/>
        <v>42507.373078703698</v>
      </c>
      <c r="T333" s="11">
        <f t="shared" si="82"/>
        <v>42538.373078703698</v>
      </c>
      <c r="U333" t="str">
        <f t="shared" si="83"/>
        <v>TRUE</v>
      </c>
      <c r="V333" s="18">
        <f t="shared" si="84"/>
        <v>1</v>
      </c>
      <c r="W333">
        <f t="shared" si="85"/>
        <v>1</v>
      </c>
      <c r="X333">
        <v>1</v>
      </c>
      <c r="Y333">
        <f t="shared" si="86"/>
        <v>40000</v>
      </c>
      <c r="Z333">
        <f t="shared" si="87"/>
        <v>42642</v>
      </c>
    </row>
    <row r="334" spans="1:26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 t="b">
        <v>1</v>
      </c>
      <c r="L334">
        <v>555</v>
      </c>
      <c r="M334" t="b">
        <v>1</v>
      </c>
      <c r="N334" t="s">
        <v>8269</v>
      </c>
      <c r="O334" s="15">
        <f t="shared" si="79"/>
        <v>113.015</v>
      </c>
      <c r="P334" s="15">
        <f t="shared" si="80"/>
        <v>203.63063063063063</v>
      </c>
      <c r="Q334" t="s">
        <v>8308</v>
      </c>
      <c r="R334" t="s">
        <v>8310</v>
      </c>
      <c r="S334" s="8">
        <f t="shared" si="81"/>
        <v>42263.471956018511</v>
      </c>
      <c r="T334" s="11">
        <f t="shared" si="82"/>
        <v>42305.124999999993</v>
      </c>
      <c r="U334" t="str">
        <f t="shared" si="83"/>
        <v>TRUE</v>
      </c>
      <c r="V334" s="18">
        <f t="shared" si="84"/>
        <v>1</v>
      </c>
      <c r="W334">
        <f t="shared" si="85"/>
        <v>1</v>
      </c>
      <c r="X334">
        <v>1</v>
      </c>
      <c r="Y334">
        <f t="shared" si="86"/>
        <v>100000</v>
      </c>
      <c r="Z334">
        <f t="shared" si="87"/>
        <v>113015</v>
      </c>
    </row>
    <row r="335" spans="1:26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 t="b">
        <v>1</v>
      </c>
      <c r="L335">
        <v>266</v>
      </c>
      <c r="M335" t="b">
        <v>1</v>
      </c>
      <c r="N335" t="s">
        <v>8269</v>
      </c>
      <c r="O335" s="15">
        <f t="shared" si="79"/>
        <v>125.22750000000001</v>
      </c>
      <c r="P335" s="15">
        <f t="shared" si="80"/>
        <v>188.31203007518798</v>
      </c>
      <c r="Q335" t="s">
        <v>8308</v>
      </c>
      <c r="R335" t="s">
        <v>8310</v>
      </c>
      <c r="S335" s="8">
        <f t="shared" si="81"/>
        <v>42437.428136574068</v>
      </c>
      <c r="T335" s="11">
        <f t="shared" si="82"/>
        <v>42467.386469907404</v>
      </c>
      <c r="U335" t="str">
        <f t="shared" si="83"/>
        <v>TRUE</v>
      </c>
      <c r="V335" s="18">
        <f t="shared" si="84"/>
        <v>1</v>
      </c>
      <c r="W335">
        <f t="shared" si="85"/>
        <v>1</v>
      </c>
      <c r="X335">
        <v>1</v>
      </c>
      <c r="Y335">
        <f t="shared" si="86"/>
        <v>40000</v>
      </c>
      <c r="Z335">
        <f t="shared" si="87"/>
        <v>50091</v>
      </c>
    </row>
    <row r="336" spans="1:26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 t="b">
        <v>1</v>
      </c>
      <c r="L336">
        <v>69</v>
      </c>
      <c r="M336" t="b">
        <v>1</v>
      </c>
      <c r="N336" t="s">
        <v>8269</v>
      </c>
      <c r="O336" s="15">
        <f t="shared" si="79"/>
        <v>101.19</v>
      </c>
      <c r="P336" s="15">
        <f t="shared" si="80"/>
        <v>146.65217391304347</v>
      </c>
      <c r="Q336" t="s">
        <v>8308</v>
      </c>
      <c r="R336" t="s">
        <v>8310</v>
      </c>
      <c r="S336" s="8">
        <f t="shared" si="81"/>
        <v>42101.474039351851</v>
      </c>
      <c r="T336" s="11">
        <f t="shared" si="82"/>
        <v>42139.583333333336</v>
      </c>
      <c r="U336" t="str">
        <f t="shared" si="83"/>
        <v>TRUE</v>
      </c>
      <c r="V336" s="18">
        <f t="shared" si="84"/>
        <v>1</v>
      </c>
      <c r="W336">
        <f t="shared" si="85"/>
        <v>1</v>
      </c>
      <c r="X336">
        <v>1</v>
      </c>
      <c r="Y336">
        <f t="shared" si="86"/>
        <v>10000</v>
      </c>
      <c r="Z336">
        <f t="shared" si="87"/>
        <v>10119</v>
      </c>
    </row>
    <row r="337" spans="1:26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 t="b">
        <v>1</v>
      </c>
      <c r="L337">
        <v>80</v>
      </c>
      <c r="M337" t="b">
        <v>1</v>
      </c>
      <c r="N337" t="s">
        <v>8269</v>
      </c>
      <c r="O337" s="15">
        <f t="shared" si="79"/>
        <v>102.76470588235294</v>
      </c>
      <c r="P337" s="15">
        <f t="shared" si="80"/>
        <v>109.1875</v>
      </c>
      <c r="Q337" t="s">
        <v>8308</v>
      </c>
      <c r="R337" t="s">
        <v>8310</v>
      </c>
      <c r="S337" s="8">
        <f t="shared" si="81"/>
        <v>42101.529108796291</v>
      </c>
      <c r="T337" s="11">
        <f t="shared" si="82"/>
        <v>42132.708333333336</v>
      </c>
      <c r="U337" t="str">
        <f t="shared" si="83"/>
        <v>TRUE</v>
      </c>
      <c r="V337" s="18">
        <f t="shared" si="84"/>
        <v>1</v>
      </c>
      <c r="W337">
        <f t="shared" si="85"/>
        <v>1</v>
      </c>
      <c r="X337">
        <v>1</v>
      </c>
      <c r="Y337">
        <f t="shared" si="86"/>
        <v>8500</v>
      </c>
      <c r="Z337">
        <f t="shared" si="87"/>
        <v>8735</v>
      </c>
    </row>
    <row r="338" spans="1:26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 t="b">
        <v>1</v>
      </c>
      <c r="L338">
        <v>493</v>
      </c>
      <c r="M338" t="b">
        <v>1</v>
      </c>
      <c r="N338" t="s">
        <v>8269</v>
      </c>
      <c r="O338" s="15">
        <f t="shared" si="79"/>
        <v>116.83911999999998</v>
      </c>
      <c r="P338" s="15">
        <f t="shared" si="80"/>
        <v>59.249046653144013</v>
      </c>
      <c r="Q338" t="s">
        <v>8308</v>
      </c>
      <c r="R338" t="s">
        <v>8310</v>
      </c>
      <c r="S338" s="8">
        <f t="shared" si="81"/>
        <v>42291.387939814813</v>
      </c>
      <c r="T338" s="11">
        <f t="shared" si="82"/>
        <v>42321.429606481477</v>
      </c>
      <c r="U338" t="str">
        <f t="shared" si="83"/>
        <v>TRUE</v>
      </c>
      <c r="V338" s="18">
        <f t="shared" si="84"/>
        <v>1</v>
      </c>
      <c r="W338">
        <f t="shared" si="85"/>
        <v>1</v>
      </c>
      <c r="X338">
        <v>1</v>
      </c>
      <c r="Y338">
        <f t="shared" si="86"/>
        <v>25000</v>
      </c>
      <c r="Z338">
        <f t="shared" si="87"/>
        <v>29209.78</v>
      </c>
    </row>
    <row r="339" spans="1:26" ht="115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 t="b">
        <v>1</v>
      </c>
      <c r="L339">
        <v>31</v>
      </c>
      <c r="M339" t="b">
        <v>1</v>
      </c>
      <c r="N339" t="s">
        <v>8269</v>
      </c>
      <c r="O339" s="15">
        <f t="shared" si="79"/>
        <v>101.16833333333335</v>
      </c>
      <c r="P339" s="15">
        <f t="shared" si="80"/>
        <v>97.904838709677421</v>
      </c>
      <c r="Q339" t="s">
        <v>8308</v>
      </c>
      <c r="R339" t="s">
        <v>8310</v>
      </c>
      <c r="S339" s="8">
        <f t="shared" si="81"/>
        <v>42046.920231481483</v>
      </c>
      <c r="T339" s="11">
        <f t="shared" si="82"/>
        <v>42076.878564814811</v>
      </c>
      <c r="U339" t="str">
        <f t="shared" si="83"/>
        <v>TRUE</v>
      </c>
      <c r="V339" s="18">
        <f t="shared" si="84"/>
        <v>1</v>
      </c>
      <c r="W339">
        <f t="shared" si="85"/>
        <v>1</v>
      </c>
      <c r="X339">
        <v>1</v>
      </c>
      <c r="Y339">
        <f t="shared" si="86"/>
        <v>3000</v>
      </c>
      <c r="Z339">
        <f t="shared" si="87"/>
        <v>3035.05</v>
      </c>
    </row>
    <row r="340" spans="1:26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 t="b">
        <v>1</v>
      </c>
      <c r="L340">
        <v>236</v>
      </c>
      <c r="M340" t="b">
        <v>1</v>
      </c>
      <c r="N340" t="s">
        <v>8269</v>
      </c>
      <c r="O340" s="15">
        <f t="shared" si="79"/>
        <v>110.13360000000002</v>
      </c>
      <c r="P340" s="15">
        <f t="shared" si="80"/>
        <v>70.000169491525426</v>
      </c>
      <c r="Q340" t="s">
        <v>8308</v>
      </c>
      <c r="R340" t="s">
        <v>8310</v>
      </c>
      <c r="S340" s="8">
        <f t="shared" si="81"/>
        <v>42559.547337962962</v>
      </c>
      <c r="T340" s="11">
        <f t="shared" si="82"/>
        <v>42615.833333333336</v>
      </c>
      <c r="U340" t="str">
        <f t="shared" si="83"/>
        <v>TRUE</v>
      </c>
      <c r="V340" s="18">
        <f t="shared" si="84"/>
        <v>1</v>
      </c>
      <c r="W340">
        <f t="shared" si="85"/>
        <v>1</v>
      </c>
      <c r="X340">
        <v>1</v>
      </c>
      <c r="Y340">
        <f t="shared" si="86"/>
        <v>15000</v>
      </c>
      <c r="Z340">
        <f t="shared" si="87"/>
        <v>16520.04</v>
      </c>
    </row>
    <row r="341" spans="1:26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 t="b">
        <v>1</v>
      </c>
      <c r="L341">
        <v>89</v>
      </c>
      <c r="M341" t="b">
        <v>1</v>
      </c>
      <c r="N341" t="s">
        <v>8269</v>
      </c>
      <c r="O341" s="15">
        <f t="shared" si="79"/>
        <v>108.08333333333333</v>
      </c>
      <c r="P341" s="15">
        <f t="shared" si="80"/>
        <v>72.865168539325836</v>
      </c>
      <c r="Q341" t="s">
        <v>8308</v>
      </c>
      <c r="R341" t="s">
        <v>8310</v>
      </c>
      <c r="S341" s="8">
        <f t="shared" si="81"/>
        <v>42093.551712962959</v>
      </c>
      <c r="T341" s="11">
        <f t="shared" si="82"/>
        <v>42123.551712962959</v>
      </c>
      <c r="U341" t="str">
        <f t="shared" si="83"/>
        <v>TRUE</v>
      </c>
      <c r="V341" s="18">
        <f t="shared" si="84"/>
        <v>1</v>
      </c>
      <c r="W341">
        <f t="shared" si="85"/>
        <v>1</v>
      </c>
      <c r="X341">
        <v>1</v>
      </c>
      <c r="Y341">
        <f t="shared" si="86"/>
        <v>6000</v>
      </c>
      <c r="Z341">
        <f t="shared" si="87"/>
        <v>6485</v>
      </c>
    </row>
    <row r="342" spans="1:26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 t="b">
        <v>1</v>
      </c>
      <c r="L342">
        <v>299</v>
      </c>
      <c r="M342" t="b">
        <v>1</v>
      </c>
      <c r="N342" t="s">
        <v>8269</v>
      </c>
      <c r="O342" s="15">
        <f t="shared" si="79"/>
        <v>125.02285714285715</v>
      </c>
      <c r="P342" s="15">
        <f t="shared" si="80"/>
        <v>146.34782608695653</v>
      </c>
      <c r="Q342" t="s">
        <v>8308</v>
      </c>
      <c r="R342" t="s">
        <v>8310</v>
      </c>
      <c r="S342" s="8">
        <f t="shared" si="81"/>
        <v>42772.460729166669</v>
      </c>
      <c r="T342" s="11">
        <f t="shared" si="82"/>
        <v>42802.666666666664</v>
      </c>
      <c r="U342" t="str">
        <f t="shared" si="83"/>
        <v>TRUE</v>
      </c>
      <c r="V342" s="18">
        <f t="shared" si="84"/>
        <v>1</v>
      </c>
      <c r="W342">
        <f t="shared" si="85"/>
        <v>1</v>
      </c>
      <c r="X342">
        <v>1</v>
      </c>
      <c r="Y342">
        <f t="shared" si="86"/>
        <v>35000</v>
      </c>
      <c r="Z342">
        <f t="shared" si="87"/>
        <v>43758</v>
      </c>
    </row>
    <row r="343" spans="1:26" ht="115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 t="b">
        <v>1</v>
      </c>
      <c r="L343">
        <v>55</v>
      </c>
      <c r="M343" t="b">
        <v>1</v>
      </c>
      <c r="N343" t="s">
        <v>8269</v>
      </c>
      <c r="O343" s="15">
        <f t="shared" si="79"/>
        <v>106.71428571428572</v>
      </c>
      <c r="P343" s="15">
        <f t="shared" si="80"/>
        <v>67.909090909090907</v>
      </c>
      <c r="Q343" t="s">
        <v>8308</v>
      </c>
      <c r="R343" t="s">
        <v>8310</v>
      </c>
      <c r="S343" s="8">
        <f t="shared" si="81"/>
        <v>41894.671273148146</v>
      </c>
      <c r="T343" s="11">
        <f t="shared" si="82"/>
        <v>41912.957638888889</v>
      </c>
      <c r="U343" t="str">
        <f t="shared" si="83"/>
        <v>TRUE</v>
      </c>
      <c r="V343" s="18">
        <f t="shared" si="84"/>
        <v>1</v>
      </c>
      <c r="W343">
        <f t="shared" si="85"/>
        <v>1</v>
      </c>
      <c r="X343">
        <v>1</v>
      </c>
      <c r="Y343">
        <f t="shared" si="86"/>
        <v>3500</v>
      </c>
      <c r="Z343">
        <f t="shared" si="87"/>
        <v>3735</v>
      </c>
    </row>
    <row r="344" spans="1:26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 t="b">
        <v>1</v>
      </c>
      <c r="L344">
        <v>325</v>
      </c>
      <c r="M344" t="b">
        <v>1</v>
      </c>
      <c r="N344" t="s">
        <v>8269</v>
      </c>
      <c r="O344" s="15">
        <f t="shared" si="79"/>
        <v>100.36639999999998</v>
      </c>
      <c r="P344" s="15">
        <f t="shared" si="80"/>
        <v>169.85083076923075</v>
      </c>
      <c r="Q344" t="s">
        <v>8308</v>
      </c>
      <c r="R344" t="s">
        <v>8310</v>
      </c>
      <c r="S344" s="8">
        <f t="shared" si="81"/>
        <v>42459.572511574072</v>
      </c>
      <c r="T344" s="11">
        <f t="shared" si="82"/>
        <v>42489.572511574072</v>
      </c>
      <c r="U344" t="str">
        <f t="shared" si="83"/>
        <v>TRUE</v>
      </c>
      <c r="V344" s="18">
        <f t="shared" si="84"/>
        <v>1</v>
      </c>
      <c r="W344">
        <f t="shared" si="85"/>
        <v>1</v>
      </c>
      <c r="X344">
        <v>1</v>
      </c>
      <c r="Y344">
        <f t="shared" si="86"/>
        <v>55000</v>
      </c>
      <c r="Z344">
        <f t="shared" si="87"/>
        <v>55201.52</v>
      </c>
    </row>
    <row r="345" spans="1:26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 t="b">
        <v>1</v>
      </c>
      <c r="L345">
        <v>524</v>
      </c>
      <c r="M345" t="b">
        <v>1</v>
      </c>
      <c r="N345" t="s">
        <v>8269</v>
      </c>
      <c r="O345" s="15">
        <f t="shared" si="79"/>
        <v>102.02863333333335</v>
      </c>
      <c r="P345" s="15">
        <f t="shared" si="80"/>
        <v>58.413339694656486</v>
      </c>
      <c r="Q345" t="s">
        <v>8308</v>
      </c>
      <c r="R345" t="s">
        <v>8310</v>
      </c>
      <c r="S345" s="8">
        <f t="shared" si="81"/>
        <v>41926.529456018514</v>
      </c>
      <c r="T345" s="11">
        <f t="shared" si="82"/>
        <v>41956.916666666664</v>
      </c>
      <c r="U345" t="str">
        <f t="shared" si="83"/>
        <v>TRUE</v>
      </c>
      <c r="V345" s="18">
        <f t="shared" si="84"/>
        <v>1</v>
      </c>
      <c r="W345">
        <f t="shared" si="85"/>
        <v>1</v>
      </c>
      <c r="X345">
        <v>1</v>
      </c>
      <c r="Y345">
        <f t="shared" si="86"/>
        <v>30000</v>
      </c>
      <c r="Z345">
        <f t="shared" si="87"/>
        <v>30608.59</v>
      </c>
    </row>
    <row r="346" spans="1:26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 t="b">
        <v>1</v>
      </c>
      <c r="L346">
        <v>285</v>
      </c>
      <c r="M346" t="b">
        <v>1</v>
      </c>
      <c r="N346" t="s">
        <v>8269</v>
      </c>
      <c r="O346" s="15">
        <f t="shared" si="79"/>
        <v>102.08358208955224</v>
      </c>
      <c r="P346" s="15">
        <f t="shared" si="80"/>
        <v>119.99298245614035</v>
      </c>
      <c r="Q346" t="s">
        <v>8308</v>
      </c>
      <c r="R346" t="s">
        <v>8310</v>
      </c>
      <c r="S346" s="8">
        <f t="shared" si="81"/>
        <v>42111.762662037036</v>
      </c>
      <c r="T346" s="11">
        <f t="shared" si="82"/>
        <v>42155.888888888883</v>
      </c>
      <c r="U346" t="str">
        <f t="shared" si="83"/>
        <v>TRUE</v>
      </c>
      <c r="V346" s="18">
        <f t="shared" si="84"/>
        <v>1</v>
      </c>
      <c r="W346">
        <f t="shared" si="85"/>
        <v>1</v>
      </c>
      <c r="X346">
        <v>1</v>
      </c>
      <c r="Y346">
        <f t="shared" si="86"/>
        <v>33500</v>
      </c>
      <c r="Z346">
        <f t="shared" si="87"/>
        <v>34198</v>
      </c>
    </row>
    <row r="347" spans="1:26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 t="b">
        <v>1</v>
      </c>
      <c r="L347">
        <v>179</v>
      </c>
      <c r="M347" t="b">
        <v>1</v>
      </c>
      <c r="N347" t="s">
        <v>8269</v>
      </c>
      <c r="O347" s="15">
        <f t="shared" si="79"/>
        <v>123.27586206896552</v>
      </c>
      <c r="P347" s="15">
        <f t="shared" si="80"/>
        <v>99.860335195530723</v>
      </c>
      <c r="Q347" t="s">
        <v>8308</v>
      </c>
      <c r="R347" t="s">
        <v>8310</v>
      </c>
      <c r="S347" s="8">
        <f t="shared" si="81"/>
        <v>42114.735995370364</v>
      </c>
      <c r="T347" s="11">
        <f t="shared" si="82"/>
        <v>42144.735995370364</v>
      </c>
      <c r="U347" t="str">
        <f t="shared" si="83"/>
        <v>TRUE</v>
      </c>
      <c r="V347" s="18">
        <f t="shared" si="84"/>
        <v>1</v>
      </c>
      <c r="W347">
        <f t="shared" si="85"/>
        <v>1</v>
      </c>
      <c r="X347">
        <v>1</v>
      </c>
      <c r="Y347">
        <f t="shared" si="86"/>
        <v>14500</v>
      </c>
      <c r="Z347">
        <f t="shared" si="87"/>
        <v>17875</v>
      </c>
    </row>
    <row r="348" spans="1:26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 t="b">
        <v>1</v>
      </c>
      <c r="L348">
        <v>188</v>
      </c>
      <c r="M348" t="b">
        <v>1</v>
      </c>
      <c r="N348" t="s">
        <v>8269</v>
      </c>
      <c r="O348" s="15">
        <f t="shared" si="79"/>
        <v>170.28880000000001</v>
      </c>
      <c r="P348" s="15">
        <f t="shared" si="80"/>
        <v>90.579148936170213</v>
      </c>
      <c r="Q348" t="s">
        <v>8308</v>
      </c>
      <c r="R348" t="s">
        <v>8310</v>
      </c>
      <c r="S348" s="8">
        <f t="shared" si="81"/>
        <v>42261.291909722226</v>
      </c>
      <c r="T348" s="11">
        <f t="shared" si="82"/>
        <v>42291.291909722218</v>
      </c>
      <c r="U348" t="str">
        <f t="shared" si="83"/>
        <v>TRUE</v>
      </c>
      <c r="V348" s="18">
        <f t="shared" si="84"/>
        <v>1</v>
      </c>
      <c r="W348">
        <f t="shared" si="85"/>
        <v>1</v>
      </c>
      <c r="X348">
        <v>1</v>
      </c>
      <c r="Y348">
        <f t="shared" si="86"/>
        <v>10000</v>
      </c>
      <c r="Z348">
        <f t="shared" si="87"/>
        <v>17028.88</v>
      </c>
    </row>
    <row r="349" spans="1:26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 t="b">
        <v>1</v>
      </c>
      <c r="L349">
        <v>379</v>
      </c>
      <c r="M349" t="b">
        <v>1</v>
      </c>
      <c r="N349" t="s">
        <v>8269</v>
      </c>
      <c r="O349" s="15">
        <f t="shared" si="79"/>
        <v>111.59049999999999</v>
      </c>
      <c r="P349" s="15">
        <f t="shared" si="80"/>
        <v>117.77361477572559</v>
      </c>
      <c r="Q349" t="s">
        <v>8308</v>
      </c>
      <c r="R349" t="s">
        <v>8310</v>
      </c>
      <c r="S349" s="8">
        <f t="shared" si="81"/>
        <v>42292.287141203698</v>
      </c>
      <c r="T349" s="11">
        <f t="shared" si="82"/>
        <v>42322.32880787037</v>
      </c>
      <c r="U349" t="str">
        <f t="shared" si="83"/>
        <v>TRUE</v>
      </c>
      <c r="V349" s="18">
        <f t="shared" si="84"/>
        <v>1</v>
      </c>
      <c r="W349">
        <f t="shared" si="85"/>
        <v>1</v>
      </c>
      <c r="X349">
        <v>1</v>
      </c>
      <c r="Y349">
        <f t="shared" si="86"/>
        <v>40000</v>
      </c>
      <c r="Z349">
        <f t="shared" si="87"/>
        <v>44636.2</v>
      </c>
    </row>
    <row r="350" spans="1:26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 t="b">
        <v>1</v>
      </c>
      <c r="L350">
        <v>119</v>
      </c>
      <c r="M350" t="b">
        <v>1</v>
      </c>
      <c r="N350" t="s">
        <v>8269</v>
      </c>
      <c r="O350" s="15">
        <f t="shared" si="79"/>
        <v>103</v>
      </c>
      <c r="P350" s="15">
        <f t="shared" si="80"/>
        <v>86.554621848739501</v>
      </c>
      <c r="Q350" t="s">
        <v>8308</v>
      </c>
      <c r="R350" t="s">
        <v>8310</v>
      </c>
      <c r="S350" s="8">
        <f t="shared" si="81"/>
        <v>42207.378657407404</v>
      </c>
      <c r="T350" s="11">
        <f t="shared" si="82"/>
        <v>42237.378657407404</v>
      </c>
      <c r="U350" t="str">
        <f t="shared" si="83"/>
        <v>TRUE</v>
      </c>
      <c r="V350" s="18">
        <f t="shared" si="84"/>
        <v>1</v>
      </c>
      <c r="W350">
        <f t="shared" si="85"/>
        <v>1</v>
      </c>
      <c r="X350">
        <v>1</v>
      </c>
      <c r="Y350">
        <f t="shared" si="86"/>
        <v>10000</v>
      </c>
      <c r="Z350">
        <f t="shared" si="87"/>
        <v>10300</v>
      </c>
    </row>
    <row r="351" spans="1:26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 t="b">
        <v>1</v>
      </c>
      <c r="L351">
        <v>167</v>
      </c>
      <c r="M351" t="b">
        <v>1</v>
      </c>
      <c r="N351" t="s">
        <v>8269</v>
      </c>
      <c r="O351" s="15">
        <f t="shared" si="79"/>
        <v>106.63570159857905</v>
      </c>
      <c r="P351" s="15">
        <f t="shared" si="80"/>
        <v>71.899281437125751</v>
      </c>
      <c r="Q351" t="s">
        <v>8308</v>
      </c>
      <c r="R351" t="s">
        <v>8310</v>
      </c>
      <c r="S351" s="8">
        <f t="shared" si="81"/>
        <v>42760.290601851848</v>
      </c>
      <c r="T351" s="11">
        <f t="shared" si="82"/>
        <v>42790.290601851848</v>
      </c>
      <c r="U351" t="str">
        <f t="shared" si="83"/>
        <v>TRUE</v>
      </c>
      <c r="V351" s="18">
        <f t="shared" si="84"/>
        <v>1</v>
      </c>
      <c r="W351">
        <f t="shared" si="85"/>
        <v>1</v>
      </c>
      <c r="X351">
        <v>1</v>
      </c>
      <c r="Y351">
        <f t="shared" si="86"/>
        <v>11260</v>
      </c>
      <c r="Z351">
        <f t="shared" si="87"/>
        <v>12007.18</v>
      </c>
    </row>
    <row r="352" spans="1:26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 t="b">
        <v>1</v>
      </c>
      <c r="L352">
        <v>221</v>
      </c>
      <c r="M352" t="b">
        <v>1</v>
      </c>
      <c r="N352" t="s">
        <v>8269</v>
      </c>
      <c r="O352" s="15">
        <f t="shared" si="79"/>
        <v>114.75999999999999</v>
      </c>
      <c r="P352" s="15">
        <f t="shared" si="80"/>
        <v>129.81900452488688</v>
      </c>
      <c r="Q352" t="s">
        <v>8308</v>
      </c>
      <c r="R352" t="s">
        <v>8310</v>
      </c>
      <c r="S352" s="8">
        <f t="shared" si="81"/>
        <v>42585.857743055552</v>
      </c>
      <c r="T352" s="11">
        <f t="shared" si="82"/>
        <v>42623.957638888889</v>
      </c>
      <c r="U352" t="str">
        <f t="shared" si="83"/>
        <v>TRUE</v>
      </c>
      <c r="V352" s="18">
        <f t="shared" si="84"/>
        <v>1</v>
      </c>
      <c r="W352">
        <f t="shared" si="85"/>
        <v>1</v>
      </c>
      <c r="X352">
        <v>1</v>
      </c>
      <c r="Y352">
        <f t="shared" si="86"/>
        <v>25000</v>
      </c>
      <c r="Z352">
        <f t="shared" si="87"/>
        <v>28690</v>
      </c>
    </row>
    <row r="353" spans="1:26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 t="b">
        <v>1</v>
      </c>
      <c r="L353">
        <v>964</v>
      </c>
      <c r="M353" t="b">
        <v>1</v>
      </c>
      <c r="N353" t="s">
        <v>8269</v>
      </c>
      <c r="O353" s="15">
        <f t="shared" si="79"/>
        <v>127.34117647058822</v>
      </c>
      <c r="P353" s="15">
        <f t="shared" si="80"/>
        <v>44.912863070539416</v>
      </c>
      <c r="Q353" t="s">
        <v>8308</v>
      </c>
      <c r="R353" t="s">
        <v>8310</v>
      </c>
      <c r="S353" s="8">
        <f t="shared" si="81"/>
        <v>42427.75641203703</v>
      </c>
      <c r="T353" s="11">
        <f t="shared" si="82"/>
        <v>42467.714745370373</v>
      </c>
      <c r="U353" t="str">
        <f t="shared" si="83"/>
        <v>TRUE</v>
      </c>
      <c r="V353" s="18">
        <f t="shared" si="84"/>
        <v>1</v>
      </c>
      <c r="W353">
        <f t="shared" si="85"/>
        <v>1</v>
      </c>
      <c r="X353">
        <v>1.1299999999999999</v>
      </c>
      <c r="Y353">
        <f>D353*X353</f>
        <v>38420</v>
      </c>
      <c r="Z353">
        <f>E353*$X353</f>
        <v>48924.479999999996</v>
      </c>
    </row>
    <row r="354" spans="1:26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 t="b">
        <v>1</v>
      </c>
      <c r="L354">
        <v>286</v>
      </c>
      <c r="M354" t="b">
        <v>1</v>
      </c>
      <c r="N354" t="s">
        <v>8269</v>
      </c>
      <c r="O354" s="15">
        <f t="shared" si="79"/>
        <v>116.56</v>
      </c>
      <c r="P354" s="15">
        <f t="shared" si="80"/>
        <v>40.755244755244753</v>
      </c>
      <c r="Q354" t="s">
        <v>8308</v>
      </c>
      <c r="R354" t="s">
        <v>8310</v>
      </c>
      <c r="S354" s="8">
        <f t="shared" si="81"/>
        <v>41889.959120370368</v>
      </c>
      <c r="T354" s="11">
        <f t="shared" si="82"/>
        <v>41919.959120370368</v>
      </c>
      <c r="U354" t="str">
        <f t="shared" si="83"/>
        <v>TRUE</v>
      </c>
      <c r="V354" s="18">
        <f t="shared" si="84"/>
        <v>1</v>
      </c>
      <c r="W354">
        <f t="shared" si="85"/>
        <v>1</v>
      </c>
      <c r="X354">
        <v>1</v>
      </c>
      <c r="Y354">
        <f t="shared" ref="Y354:Y366" si="88">D354*$X354</f>
        <v>10000</v>
      </c>
      <c r="Z354">
        <f t="shared" ref="Z354:Z366" si="89">E354*$X354</f>
        <v>11656</v>
      </c>
    </row>
    <row r="355" spans="1:26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 t="b">
        <v>1</v>
      </c>
      <c r="L355">
        <v>613</v>
      </c>
      <c r="M355" t="b">
        <v>1</v>
      </c>
      <c r="N355" t="s">
        <v>8269</v>
      </c>
      <c r="O355" s="15">
        <f t="shared" si="79"/>
        <v>108.61819426615318</v>
      </c>
      <c r="P355" s="15">
        <f t="shared" si="80"/>
        <v>103.52394779771615</v>
      </c>
      <c r="Q355" t="s">
        <v>8308</v>
      </c>
      <c r="R355" t="s">
        <v>8310</v>
      </c>
      <c r="S355" s="8">
        <f t="shared" si="81"/>
        <v>42297.583553240744</v>
      </c>
      <c r="T355" s="11">
        <f t="shared" si="82"/>
        <v>42327.625219907401</v>
      </c>
      <c r="U355" t="str">
        <f t="shared" si="83"/>
        <v>TRUE</v>
      </c>
      <c r="V355" s="18">
        <f t="shared" si="84"/>
        <v>1</v>
      </c>
      <c r="W355">
        <f t="shared" si="85"/>
        <v>1</v>
      </c>
      <c r="X355">
        <v>1</v>
      </c>
      <c r="Y355">
        <f t="shared" si="88"/>
        <v>58425</v>
      </c>
      <c r="Z355">
        <f t="shared" si="89"/>
        <v>63460.18</v>
      </c>
    </row>
    <row r="356" spans="1:26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 t="b">
        <v>1</v>
      </c>
      <c r="L356">
        <v>29</v>
      </c>
      <c r="M356" t="b">
        <v>1</v>
      </c>
      <c r="N356" t="s">
        <v>8269</v>
      </c>
      <c r="O356" s="15">
        <f t="shared" si="79"/>
        <v>103.94285714285714</v>
      </c>
      <c r="P356" s="15">
        <f t="shared" si="80"/>
        <v>125.44827586206897</v>
      </c>
      <c r="Q356" t="s">
        <v>8308</v>
      </c>
      <c r="R356" t="s">
        <v>8310</v>
      </c>
      <c r="S356" s="8">
        <f t="shared" si="81"/>
        <v>42438.619456018518</v>
      </c>
      <c r="T356" s="11">
        <f t="shared" si="82"/>
        <v>42468.577789351846</v>
      </c>
      <c r="U356" t="str">
        <f t="shared" si="83"/>
        <v>TRUE</v>
      </c>
      <c r="V356" s="18">
        <f t="shared" si="84"/>
        <v>1</v>
      </c>
      <c r="W356">
        <f t="shared" si="85"/>
        <v>1</v>
      </c>
      <c r="X356">
        <v>1</v>
      </c>
      <c r="Y356">
        <f t="shared" si="88"/>
        <v>3500</v>
      </c>
      <c r="Z356">
        <f t="shared" si="89"/>
        <v>3638</v>
      </c>
    </row>
    <row r="357" spans="1:26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 t="b">
        <v>1</v>
      </c>
      <c r="L357">
        <v>165</v>
      </c>
      <c r="M357" t="b">
        <v>1</v>
      </c>
      <c r="N357" t="s">
        <v>8269</v>
      </c>
      <c r="O357" s="15">
        <f t="shared" si="79"/>
        <v>116.25714285714285</v>
      </c>
      <c r="P357" s="15">
        <f t="shared" si="80"/>
        <v>246.60606060606059</v>
      </c>
      <c r="Q357" t="s">
        <v>8308</v>
      </c>
      <c r="R357" t="s">
        <v>8310</v>
      </c>
      <c r="S357" s="8">
        <f t="shared" si="81"/>
        <v>41943.0855787037</v>
      </c>
      <c r="T357" s="11">
        <f t="shared" si="82"/>
        <v>41974.127245370364</v>
      </c>
      <c r="U357" t="str">
        <f t="shared" si="83"/>
        <v>TRUE</v>
      </c>
      <c r="V357" s="18">
        <f t="shared" si="84"/>
        <v>1</v>
      </c>
      <c r="W357">
        <f t="shared" si="85"/>
        <v>1</v>
      </c>
      <c r="X357">
        <v>1</v>
      </c>
      <c r="Y357">
        <f t="shared" si="88"/>
        <v>35000</v>
      </c>
      <c r="Z357">
        <f t="shared" si="89"/>
        <v>40690</v>
      </c>
    </row>
    <row r="358" spans="1:26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 t="b">
        <v>1</v>
      </c>
      <c r="L358">
        <v>97</v>
      </c>
      <c r="M358" t="b">
        <v>1</v>
      </c>
      <c r="N358" t="s">
        <v>8269</v>
      </c>
      <c r="O358" s="15">
        <f t="shared" si="79"/>
        <v>102.69239999999999</v>
      </c>
      <c r="P358" s="15">
        <f t="shared" si="80"/>
        <v>79.401340206185566</v>
      </c>
      <c r="Q358" t="s">
        <v>8308</v>
      </c>
      <c r="R358" t="s">
        <v>8310</v>
      </c>
      <c r="S358" s="8">
        <f t="shared" si="81"/>
        <v>42415.594826388886</v>
      </c>
      <c r="T358" s="11">
        <f t="shared" si="82"/>
        <v>42445.553159722222</v>
      </c>
      <c r="U358" t="str">
        <f t="shared" si="83"/>
        <v>TRUE</v>
      </c>
      <c r="V358" s="18">
        <f t="shared" si="84"/>
        <v>1</v>
      </c>
      <c r="W358">
        <f t="shared" si="85"/>
        <v>1</v>
      </c>
      <c r="X358">
        <v>1</v>
      </c>
      <c r="Y358">
        <f t="shared" si="88"/>
        <v>7500</v>
      </c>
      <c r="Z358">
        <f t="shared" si="89"/>
        <v>7701.93</v>
      </c>
    </row>
    <row r="359" spans="1:26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 t="b">
        <v>1</v>
      </c>
      <c r="L359">
        <v>303</v>
      </c>
      <c r="M359" t="b">
        <v>1</v>
      </c>
      <c r="N359" t="s">
        <v>8269</v>
      </c>
      <c r="O359" s="15">
        <f t="shared" si="79"/>
        <v>174</v>
      </c>
      <c r="P359" s="15">
        <f t="shared" si="80"/>
        <v>86.138613861386133</v>
      </c>
      <c r="Q359" t="s">
        <v>8308</v>
      </c>
      <c r="R359" t="s">
        <v>8310</v>
      </c>
      <c r="S359" s="8">
        <f t="shared" si="81"/>
        <v>42078.01385416666</v>
      </c>
      <c r="T359" s="11">
        <f t="shared" si="82"/>
        <v>42118.01385416666</v>
      </c>
      <c r="U359" t="str">
        <f t="shared" si="83"/>
        <v>TRUE</v>
      </c>
      <c r="V359" s="18">
        <f t="shared" si="84"/>
        <v>1</v>
      </c>
      <c r="W359">
        <f t="shared" si="85"/>
        <v>1</v>
      </c>
      <c r="X359">
        <v>1</v>
      </c>
      <c r="Y359">
        <f t="shared" si="88"/>
        <v>15000</v>
      </c>
      <c r="Z359">
        <f t="shared" si="89"/>
        <v>26100</v>
      </c>
    </row>
    <row r="360" spans="1:26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 t="b">
        <v>1</v>
      </c>
      <c r="L360">
        <v>267</v>
      </c>
      <c r="M360" t="b">
        <v>1</v>
      </c>
      <c r="N360" t="s">
        <v>8269</v>
      </c>
      <c r="O360" s="15">
        <f t="shared" si="79"/>
        <v>103.08800000000001</v>
      </c>
      <c r="P360" s="15">
        <f t="shared" si="80"/>
        <v>193.04868913857678</v>
      </c>
      <c r="Q360" t="s">
        <v>8308</v>
      </c>
      <c r="R360" t="s">
        <v>8310</v>
      </c>
      <c r="S360" s="8">
        <f t="shared" si="81"/>
        <v>42507.651863425919</v>
      </c>
      <c r="T360" s="11">
        <f t="shared" si="82"/>
        <v>42536.416666666664</v>
      </c>
      <c r="U360" t="str">
        <f t="shared" si="83"/>
        <v>TRUE</v>
      </c>
      <c r="V360" s="18">
        <f t="shared" si="84"/>
        <v>1</v>
      </c>
      <c r="W360">
        <f t="shared" si="85"/>
        <v>1</v>
      </c>
      <c r="X360">
        <v>1</v>
      </c>
      <c r="Y360">
        <f t="shared" si="88"/>
        <v>50000</v>
      </c>
      <c r="Z360">
        <f t="shared" si="89"/>
        <v>51544</v>
      </c>
    </row>
    <row r="361" spans="1:26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 t="b">
        <v>1</v>
      </c>
      <c r="L361">
        <v>302</v>
      </c>
      <c r="M361" t="b">
        <v>1</v>
      </c>
      <c r="N361" t="s">
        <v>8269</v>
      </c>
      <c r="O361" s="15">
        <f t="shared" si="79"/>
        <v>104.85537190082646</v>
      </c>
      <c r="P361" s="15">
        <f t="shared" si="80"/>
        <v>84.023178807947019</v>
      </c>
      <c r="Q361" t="s">
        <v>8308</v>
      </c>
      <c r="R361" t="s">
        <v>8310</v>
      </c>
      <c r="S361" s="8">
        <f t="shared" si="81"/>
        <v>41934.862152777772</v>
      </c>
      <c r="T361" s="11">
        <f t="shared" si="82"/>
        <v>41957.008333333331</v>
      </c>
      <c r="U361" t="str">
        <f t="shared" si="83"/>
        <v>TRUE</v>
      </c>
      <c r="V361" s="18">
        <f t="shared" si="84"/>
        <v>1</v>
      </c>
      <c r="W361">
        <f t="shared" si="85"/>
        <v>1</v>
      </c>
      <c r="X361">
        <v>1</v>
      </c>
      <c r="Y361">
        <f t="shared" si="88"/>
        <v>24200</v>
      </c>
      <c r="Z361">
        <f t="shared" si="89"/>
        <v>25375</v>
      </c>
    </row>
    <row r="362" spans="1:26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 t="b">
        <v>0</v>
      </c>
      <c r="L362">
        <v>87</v>
      </c>
      <c r="M362" t="b">
        <v>1</v>
      </c>
      <c r="N362" t="s">
        <v>8269</v>
      </c>
      <c r="O362" s="15">
        <f t="shared" si="79"/>
        <v>101.375</v>
      </c>
      <c r="P362" s="15">
        <f t="shared" si="80"/>
        <v>139.82758620689654</v>
      </c>
      <c r="Q362" t="s">
        <v>8308</v>
      </c>
      <c r="R362" t="s">
        <v>8310</v>
      </c>
      <c r="S362" s="8">
        <f t="shared" si="81"/>
        <v>42163.689583333333</v>
      </c>
      <c r="T362" s="11">
        <f t="shared" si="82"/>
        <v>42207.924305555549</v>
      </c>
      <c r="U362" t="str">
        <f t="shared" si="83"/>
        <v>FALSE</v>
      </c>
      <c r="V362" s="18">
        <f t="shared" si="84"/>
        <v>2</v>
      </c>
      <c r="W362">
        <f t="shared" si="85"/>
        <v>1</v>
      </c>
      <c r="X362">
        <v>1</v>
      </c>
      <c r="Y362">
        <f t="shared" si="88"/>
        <v>12000</v>
      </c>
      <c r="Z362">
        <f t="shared" si="89"/>
        <v>12165</v>
      </c>
    </row>
    <row r="363" spans="1:26" ht="115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 t="b">
        <v>0</v>
      </c>
      <c r="L363">
        <v>354</v>
      </c>
      <c r="M363" t="b">
        <v>1</v>
      </c>
      <c r="N363" t="s">
        <v>8269</v>
      </c>
      <c r="O363" s="15">
        <f t="shared" si="79"/>
        <v>111.07699999999998</v>
      </c>
      <c r="P363" s="15">
        <f t="shared" si="80"/>
        <v>109.82189265536722</v>
      </c>
      <c r="Q363" t="s">
        <v>8308</v>
      </c>
      <c r="R363" t="s">
        <v>8310</v>
      </c>
      <c r="S363" s="8">
        <f t="shared" si="81"/>
        <v>41935.792893518512</v>
      </c>
      <c r="T363" s="11">
        <f t="shared" si="82"/>
        <v>41965.834560185183</v>
      </c>
      <c r="U363" t="str">
        <f t="shared" si="83"/>
        <v>FALSE</v>
      </c>
      <c r="V363" s="18">
        <f t="shared" si="84"/>
        <v>2</v>
      </c>
      <c r="W363">
        <f t="shared" si="85"/>
        <v>1</v>
      </c>
      <c r="X363">
        <v>1</v>
      </c>
      <c r="Y363">
        <f t="shared" si="88"/>
        <v>35000</v>
      </c>
      <c r="Z363">
        <f t="shared" si="89"/>
        <v>38876.949999999997</v>
      </c>
    </row>
    <row r="364" spans="1:26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 t="b">
        <v>0</v>
      </c>
      <c r="L364">
        <v>86</v>
      </c>
      <c r="M364" t="b">
        <v>1</v>
      </c>
      <c r="N364" t="s">
        <v>8269</v>
      </c>
      <c r="O364" s="15">
        <f t="shared" si="79"/>
        <v>124.15933781686496</v>
      </c>
      <c r="P364" s="15">
        <f t="shared" si="80"/>
        <v>139.53488372093022</v>
      </c>
      <c r="Q364" t="s">
        <v>8308</v>
      </c>
      <c r="R364" t="s">
        <v>8310</v>
      </c>
      <c r="S364" s="8">
        <f t="shared" si="81"/>
        <v>41837.002210648148</v>
      </c>
      <c r="T364" s="11">
        <f t="shared" si="82"/>
        <v>41858.791666666664</v>
      </c>
      <c r="U364" t="str">
        <f t="shared" si="83"/>
        <v>FALSE</v>
      </c>
      <c r="V364" s="18">
        <f t="shared" si="84"/>
        <v>2</v>
      </c>
      <c r="W364">
        <f t="shared" si="85"/>
        <v>1</v>
      </c>
      <c r="X364">
        <v>1</v>
      </c>
      <c r="Y364">
        <f t="shared" si="88"/>
        <v>9665</v>
      </c>
      <c r="Z364">
        <f t="shared" si="89"/>
        <v>12000</v>
      </c>
    </row>
    <row r="365" spans="1:26" ht="115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 t="b">
        <v>0</v>
      </c>
      <c r="L365">
        <v>26</v>
      </c>
      <c r="M365" t="b">
        <v>1</v>
      </c>
      <c r="N365" t="s">
        <v>8269</v>
      </c>
      <c r="O365" s="15">
        <f t="shared" si="79"/>
        <v>101.33333333333334</v>
      </c>
      <c r="P365" s="15">
        <f t="shared" si="80"/>
        <v>347.84615384615387</v>
      </c>
      <c r="Q365" t="s">
        <v>8308</v>
      </c>
      <c r="R365" t="s">
        <v>8310</v>
      </c>
      <c r="S365" s="8">
        <f t="shared" si="81"/>
        <v>40255.53629629629</v>
      </c>
      <c r="T365" s="11">
        <f t="shared" si="82"/>
        <v>40300.598611111105</v>
      </c>
      <c r="U365" t="str">
        <f t="shared" si="83"/>
        <v>FALSE</v>
      </c>
      <c r="V365" s="18">
        <f t="shared" si="84"/>
        <v>2</v>
      </c>
      <c r="W365">
        <f t="shared" si="85"/>
        <v>1</v>
      </c>
      <c r="X365">
        <v>1</v>
      </c>
      <c r="Y365">
        <f t="shared" si="88"/>
        <v>8925</v>
      </c>
      <c r="Z365">
        <f t="shared" si="89"/>
        <v>9044</v>
      </c>
    </row>
    <row r="366" spans="1:26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 t="b">
        <v>0</v>
      </c>
      <c r="L366">
        <v>113</v>
      </c>
      <c r="M366" t="b">
        <v>1</v>
      </c>
      <c r="N366" t="s">
        <v>8269</v>
      </c>
      <c r="O366" s="15">
        <f t="shared" si="79"/>
        <v>110.16142857142856</v>
      </c>
      <c r="P366" s="15">
        <f t="shared" si="80"/>
        <v>68.24159292035398</v>
      </c>
      <c r="Q366" t="s">
        <v>8308</v>
      </c>
      <c r="R366" t="s">
        <v>8310</v>
      </c>
      <c r="S366" s="8">
        <f t="shared" si="81"/>
        <v>41780.651296296295</v>
      </c>
      <c r="T366" s="11">
        <f t="shared" si="82"/>
        <v>41810.957638888889</v>
      </c>
      <c r="U366" t="str">
        <f t="shared" si="83"/>
        <v>FALSE</v>
      </c>
      <c r="V366" s="18">
        <f t="shared" si="84"/>
        <v>2</v>
      </c>
      <c r="W366">
        <f t="shared" si="85"/>
        <v>1</v>
      </c>
      <c r="X366">
        <v>1</v>
      </c>
      <c r="Y366">
        <f t="shared" si="88"/>
        <v>7000</v>
      </c>
      <c r="Z366">
        <f t="shared" si="89"/>
        <v>7711.3</v>
      </c>
    </row>
    <row r="367" spans="1:26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 t="b">
        <v>0</v>
      </c>
      <c r="L367">
        <v>65</v>
      </c>
      <c r="M367" t="b">
        <v>1</v>
      </c>
      <c r="N367" t="s">
        <v>8269</v>
      </c>
      <c r="O367" s="15">
        <f t="shared" si="79"/>
        <v>103.97333333333334</v>
      </c>
      <c r="P367" s="15">
        <f t="shared" si="80"/>
        <v>239.93846153846152</v>
      </c>
      <c r="Q367" t="s">
        <v>8308</v>
      </c>
      <c r="R367" t="s">
        <v>8310</v>
      </c>
      <c r="S367" s="8">
        <f t="shared" si="81"/>
        <v>41668.398136574069</v>
      </c>
      <c r="T367" s="11">
        <f t="shared" si="82"/>
        <v>41698.398136574069</v>
      </c>
      <c r="U367" t="str">
        <f t="shared" si="83"/>
        <v>FALSE</v>
      </c>
      <c r="V367" s="18">
        <f t="shared" si="84"/>
        <v>2</v>
      </c>
      <c r="W367">
        <f t="shared" si="85"/>
        <v>1</v>
      </c>
      <c r="X367">
        <v>1.28</v>
      </c>
      <c r="Y367">
        <f>D367*X367</f>
        <v>19200</v>
      </c>
      <c r="Z367">
        <f>E367*$X367</f>
        <v>19962.88</v>
      </c>
    </row>
    <row r="368" spans="1:26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 t="b">
        <v>0</v>
      </c>
      <c r="L368">
        <v>134</v>
      </c>
      <c r="M368" t="b">
        <v>1</v>
      </c>
      <c r="N368" t="s">
        <v>8269</v>
      </c>
      <c r="O368" s="15">
        <f t="shared" si="79"/>
        <v>101.31578947368421</v>
      </c>
      <c r="P368" s="15">
        <f t="shared" si="80"/>
        <v>287.31343283582089</v>
      </c>
      <c r="Q368" t="s">
        <v>8308</v>
      </c>
      <c r="R368" t="s">
        <v>8310</v>
      </c>
      <c r="S368" s="8">
        <f t="shared" si="81"/>
        <v>41019.584699074068</v>
      </c>
      <c r="T368" s="11">
        <f t="shared" si="82"/>
        <v>41049.584699074076</v>
      </c>
      <c r="U368" t="str">
        <f t="shared" si="83"/>
        <v>FALSE</v>
      </c>
      <c r="V368" s="18">
        <f t="shared" si="84"/>
        <v>2</v>
      </c>
      <c r="W368">
        <f t="shared" si="85"/>
        <v>1</v>
      </c>
      <c r="X368">
        <v>1</v>
      </c>
      <c r="Y368">
        <f t="shared" ref="Y368:Y373" si="90">D368*$X368</f>
        <v>38000</v>
      </c>
      <c r="Z368">
        <f t="shared" ref="Z368:Z373" si="91">E368*$X368</f>
        <v>38500</v>
      </c>
    </row>
    <row r="369" spans="1:26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 t="b">
        <v>0</v>
      </c>
      <c r="L369">
        <v>119</v>
      </c>
      <c r="M369" t="b">
        <v>1</v>
      </c>
      <c r="N369" t="s">
        <v>8269</v>
      </c>
      <c r="O369" s="15">
        <f t="shared" si="79"/>
        <v>103.3501</v>
      </c>
      <c r="P369" s="15">
        <f t="shared" si="80"/>
        <v>86.84882352941176</v>
      </c>
      <c r="Q369" t="s">
        <v>8308</v>
      </c>
      <c r="R369" t="s">
        <v>8310</v>
      </c>
      <c r="S369" s="8">
        <f t="shared" si="81"/>
        <v>41355.368958333333</v>
      </c>
      <c r="T369" s="11">
        <f t="shared" si="82"/>
        <v>41394.999305555553</v>
      </c>
      <c r="U369" t="str">
        <f t="shared" si="83"/>
        <v>FALSE</v>
      </c>
      <c r="V369" s="18">
        <f t="shared" si="84"/>
        <v>2</v>
      </c>
      <c r="W369">
        <f t="shared" si="85"/>
        <v>1</v>
      </c>
      <c r="X369">
        <v>1</v>
      </c>
      <c r="Y369">
        <f t="shared" si="90"/>
        <v>10000</v>
      </c>
      <c r="Z369">
        <f t="shared" si="91"/>
        <v>10335.01</v>
      </c>
    </row>
    <row r="370" spans="1:26" ht="115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 t="b">
        <v>0</v>
      </c>
      <c r="L370">
        <v>159</v>
      </c>
      <c r="M370" t="b">
        <v>1</v>
      </c>
      <c r="N370" t="s">
        <v>8269</v>
      </c>
      <c r="O370" s="15">
        <f t="shared" si="79"/>
        <v>104.11200000000001</v>
      </c>
      <c r="P370" s="15">
        <f t="shared" si="80"/>
        <v>81.84905660377359</v>
      </c>
      <c r="Q370" t="s">
        <v>8308</v>
      </c>
      <c r="R370" t="s">
        <v>8310</v>
      </c>
      <c r="S370" s="8">
        <f t="shared" si="81"/>
        <v>42043.397245370368</v>
      </c>
      <c r="T370" s="11">
        <f t="shared" si="82"/>
        <v>42078.355578703697</v>
      </c>
      <c r="U370" t="str">
        <f t="shared" si="83"/>
        <v>FALSE</v>
      </c>
      <c r="V370" s="18">
        <f t="shared" si="84"/>
        <v>2</v>
      </c>
      <c r="W370">
        <f t="shared" si="85"/>
        <v>1</v>
      </c>
      <c r="X370">
        <v>1</v>
      </c>
      <c r="Y370">
        <f t="shared" si="90"/>
        <v>12500</v>
      </c>
      <c r="Z370">
        <f t="shared" si="91"/>
        <v>13014</v>
      </c>
    </row>
    <row r="371" spans="1:26" ht="115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 t="b">
        <v>0</v>
      </c>
      <c r="L371">
        <v>167</v>
      </c>
      <c r="M371" t="b">
        <v>1</v>
      </c>
      <c r="N371" t="s">
        <v>8269</v>
      </c>
      <c r="O371" s="15">
        <f t="shared" si="79"/>
        <v>110.15569230769231</v>
      </c>
      <c r="P371" s="15">
        <f t="shared" si="80"/>
        <v>42.874970059880241</v>
      </c>
      <c r="Q371" t="s">
        <v>8308</v>
      </c>
      <c r="R371" t="s">
        <v>8310</v>
      </c>
      <c r="S371" s="8">
        <f t="shared" si="81"/>
        <v>40893.3433912037</v>
      </c>
      <c r="T371" s="11">
        <f t="shared" si="82"/>
        <v>40923.3433912037</v>
      </c>
      <c r="U371" t="str">
        <f t="shared" si="83"/>
        <v>FALSE</v>
      </c>
      <c r="V371" s="18">
        <f t="shared" si="84"/>
        <v>2</v>
      </c>
      <c r="W371">
        <f t="shared" si="85"/>
        <v>1</v>
      </c>
      <c r="X371">
        <v>1</v>
      </c>
      <c r="Y371">
        <f t="shared" si="90"/>
        <v>6500</v>
      </c>
      <c r="Z371">
        <f t="shared" si="91"/>
        <v>7160.12</v>
      </c>
    </row>
    <row r="372" spans="1:26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 t="b">
        <v>0</v>
      </c>
      <c r="L372">
        <v>43</v>
      </c>
      <c r="M372" t="b">
        <v>1</v>
      </c>
      <c r="N372" t="s">
        <v>8269</v>
      </c>
      <c r="O372" s="15">
        <f t="shared" si="79"/>
        <v>122.02</v>
      </c>
      <c r="P372" s="15">
        <f t="shared" si="80"/>
        <v>709.41860465116281</v>
      </c>
      <c r="Q372" t="s">
        <v>8308</v>
      </c>
      <c r="R372" t="s">
        <v>8310</v>
      </c>
      <c r="S372" s="8">
        <f t="shared" si="81"/>
        <v>42711.586805555555</v>
      </c>
      <c r="T372" s="11">
        <f t="shared" si="82"/>
        <v>42741.586805555555</v>
      </c>
      <c r="U372" t="str">
        <f t="shared" si="83"/>
        <v>FALSE</v>
      </c>
      <c r="V372" s="18">
        <f t="shared" si="84"/>
        <v>2</v>
      </c>
      <c r="W372">
        <f t="shared" si="85"/>
        <v>1</v>
      </c>
      <c r="X372">
        <v>1</v>
      </c>
      <c r="Y372">
        <f t="shared" si="90"/>
        <v>25000</v>
      </c>
      <c r="Z372">
        <f t="shared" si="91"/>
        <v>30505</v>
      </c>
    </row>
    <row r="373" spans="1:26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 t="b">
        <v>0</v>
      </c>
      <c r="L373">
        <v>1062</v>
      </c>
      <c r="M373" t="b">
        <v>1</v>
      </c>
      <c r="N373" t="s">
        <v>8269</v>
      </c>
      <c r="O373" s="15">
        <f t="shared" si="79"/>
        <v>114.16866666666667</v>
      </c>
      <c r="P373" s="15">
        <f t="shared" si="80"/>
        <v>161.25517890772127</v>
      </c>
      <c r="Q373" t="s">
        <v>8308</v>
      </c>
      <c r="R373" t="s">
        <v>8310</v>
      </c>
      <c r="S373" s="8">
        <f t="shared" si="81"/>
        <v>41261.559479166666</v>
      </c>
      <c r="T373" s="11">
        <f t="shared" si="82"/>
        <v>41306.559479166666</v>
      </c>
      <c r="U373" t="str">
        <f t="shared" si="83"/>
        <v>FALSE</v>
      </c>
      <c r="V373" s="18">
        <f t="shared" si="84"/>
        <v>2</v>
      </c>
      <c r="W373">
        <f t="shared" si="85"/>
        <v>1</v>
      </c>
      <c r="X373">
        <v>1</v>
      </c>
      <c r="Y373">
        <f t="shared" si="90"/>
        <v>150000</v>
      </c>
      <c r="Z373">
        <f t="shared" si="91"/>
        <v>171253</v>
      </c>
    </row>
    <row r="374" spans="1:26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 t="b">
        <v>0</v>
      </c>
      <c r="L374">
        <v>9</v>
      </c>
      <c r="M374" t="b">
        <v>1</v>
      </c>
      <c r="N374" t="s">
        <v>8269</v>
      </c>
      <c r="O374" s="15">
        <f t="shared" si="79"/>
        <v>125.33333333333334</v>
      </c>
      <c r="P374" s="15">
        <f t="shared" si="80"/>
        <v>41.777777777777779</v>
      </c>
      <c r="Q374" t="s">
        <v>8308</v>
      </c>
      <c r="R374" t="s">
        <v>8310</v>
      </c>
      <c r="S374" s="8">
        <f t="shared" si="81"/>
        <v>42425.368564814817</v>
      </c>
      <c r="T374" s="11">
        <f t="shared" si="82"/>
        <v>42465.458333333336</v>
      </c>
      <c r="U374" t="str">
        <f t="shared" si="83"/>
        <v>FALSE</v>
      </c>
      <c r="V374" s="18">
        <f t="shared" si="84"/>
        <v>2</v>
      </c>
      <c r="W374">
        <f t="shared" si="85"/>
        <v>1</v>
      </c>
      <c r="X374">
        <v>1.28</v>
      </c>
      <c r="Y374">
        <f>D374*X374</f>
        <v>384</v>
      </c>
      <c r="Z374">
        <f t="shared" ref="Z374:Z379" si="92">E374*$X374</f>
        <v>481.28000000000003</v>
      </c>
    </row>
    <row r="375" spans="1:26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 t="b">
        <v>0</v>
      </c>
      <c r="L375">
        <v>89</v>
      </c>
      <c r="M375" t="b">
        <v>1</v>
      </c>
      <c r="N375" t="s">
        <v>8269</v>
      </c>
      <c r="O375" s="15">
        <f t="shared" si="79"/>
        <v>106.66666666666667</v>
      </c>
      <c r="P375" s="15">
        <f t="shared" si="80"/>
        <v>89.887640449438209</v>
      </c>
      <c r="Q375" t="s">
        <v>8308</v>
      </c>
      <c r="R375" t="s">
        <v>8310</v>
      </c>
      <c r="S375" s="8">
        <f t="shared" si="81"/>
        <v>41078.703680555554</v>
      </c>
      <c r="T375" s="11">
        <f t="shared" si="82"/>
        <v>41108.703680555554</v>
      </c>
      <c r="U375" t="str">
        <f t="shared" si="83"/>
        <v>FALSE</v>
      </c>
      <c r="V375" s="18">
        <f t="shared" si="84"/>
        <v>2</v>
      </c>
      <c r="W375">
        <f t="shared" si="85"/>
        <v>1</v>
      </c>
      <c r="X375">
        <v>1</v>
      </c>
      <c r="Y375">
        <f>D375*$X375</f>
        <v>7500</v>
      </c>
      <c r="Z375">
        <f t="shared" si="92"/>
        <v>8000</v>
      </c>
    </row>
    <row r="376" spans="1:26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 t="b">
        <v>0</v>
      </c>
      <c r="L376">
        <v>174</v>
      </c>
      <c r="M376" t="b">
        <v>1</v>
      </c>
      <c r="N376" t="s">
        <v>8269</v>
      </c>
      <c r="O376" s="15">
        <f t="shared" si="79"/>
        <v>130.65</v>
      </c>
      <c r="P376" s="15">
        <f t="shared" si="80"/>
        <v>45.051724137931032</v>
      </c>
      <c r="Q376" t="s">
        <v>8308</v>
      </c>
      <c r="R376" t="s">
        <v>8310</v>
      </c>
      <c r="S376" s="8">
        <f t="shared" si="81"/>
        <v>40757.680914351848</v>
      </c>
      <c r="T376" s="11">
        <f t="shared" si="82"/>
        <v>40802.680914351848</v>
      </c>
      <c r="U376" t="str">
        <f t="shared" si="83"/>
        <v>FALSE</v>
      </c>
      <c r="V376" s="18">
        <f t="shared" si="84"/>
        <v>2</v>
      </c>
      <c r="W376">
        <f t="shared" si="85"/>
        <v>1</v>
      </c>
      <c r="X376">
        <v>1</v>
      </c>
      <c r="Y376">
        <f>D376*$X376</f>
        <v>6000</v>
      </c>
      <c r="Z376">
        <f t="shared" si="92"/>
        <v>7839</v>
      </c>
    </row>
    <row r="377" spans="1:26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 t="b">
        <v>0</v>
      </c>
      <c r="L377">
        <v>14</v>
      </c>
      <c r="M377" t="b">
        <v>1</v>
      </c>
      <c r="N377" t="s">
        <v>8269</v>
      </c>
      <c r="O377" s="15">
        <f t="shared" si="79"/>
        <v>120</v>
      </c>
      <c r="P377" s="15">
        <f t="shared" si="80"/>
        <v>42.857142857142854</v>
      </c>
      <c r="Q377" t="s">
        <v>8308</v>
      </c>
      <c r="R377" t="s">
        <v>8310</v>
      </c>
      <c r="S377" s="8">
        <f t="shared" si="81"/>
        <v>41657.77674768518</v>
      </c>
      <c r="T377" s="11">
        <f t="shared" si="82"/>
        <v>41699.512499999997</v>
      </c>
      <c r="U377" t="str">
        <f t="shared" si="83"/>
        <v>FALSE</v>
      </c>
      <c r="V377" s="18">
        <f t="shared" si="84"/>
        <v>2</v>
      </c>
      <c r="W377">
        <f t="shared" si="85"/>
        <v>1</v>
      </c>
      <c r="X377">
        <v>1</v>
      </c>
      <c r="Y377">
        <f>D377*$X377</f>
        <v>500</v>
      </c>
      <c r="Z377">
        <f t="shared" si="92"/>
        <v>600</v>
      </c>
    </row>
    <row r="378" spans="1:26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 t="b">
        <v>0</v>
      </c>
      <c r="L378">
        <v>48</v>
      </c>
      <c r="M378" t="b">
        <v>1</v>
      </c>
      <c r="N378" t="s">
        <v>8269</v>
      </c>
      <c r="O378" s="15">
        <f t="shared" si="79"/>
        <v>105.9591836734694</v>
      </c>
      <c r="P378" s="15">
        <f t="shared" si="80"/>
        <v>54.083333333333336</v>
      </c>
      <c r="Q378" t="s">
        <v>8308</v>
      </c>
      <c r="R378" t="s">
        <v>8310</v>
      </c>
      <c r="S378" s="8">
        <f t="shared" si="81"/>
        <v>42576.244398148141</v>
      </c>
      <c r="T378" s="11">
        <f t="shared" si="82"/>
        <v>42607.244398148141</v>
      </c>
      <c r="U378" t="str">
        <f t="shared" si="83"/>
        <v>FALSE</v>
      </c>
      <c r="V378" s="18">
        <f t="shared" si="84"/>
        <v>2</v>
      </c>
      <c r="W378">
        <f t="shared" si="85"/>
        <v>1</v>
      </c>
      <c r="X378">
        <v>1.28</v>
      </c>
      <c r="Y378">
        <f>D378*X378</f>
        <v>3136</v>
      </c>
      <c r="Z378">
        <f t="shared" si="92"/>
        <v>3322.88</v>
      </c>
    </row>
    <row r="379" spans="1:26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 t="b">
        <v>0</v>
      </c>
      <c r="L379">
        <v>133</v>
      </c>
      <c r="M379" t="b">
        <v>1</v>
      </c>
      <c r="N379" t="s">
        <v>8269</v>
      </c>
      <c r="O379" s="15">
        <f t="shared" si="79"/>
        <v>114.39999999999999</v>
      </c>
      <c r="P379" s="15">
        <f t="shared" si="80"/>
        <v>103.21804511278195</v>
      </c>
      <c r="Q379" t="s">
        <v>8308</v>
      </c>
      <c r="R379" t="s">
        <v>8310</v>
      </c>
      <c r="S379" s="8">
        <f t="shared" si="81"/>
        <v>42292.042453703696</v>
      </c>
      <c r="T379" s="11">
        <f t="shared" si="82"/>
        <v>42322.084027777775</v>
      </c>
      <c r="U379" t="str">
        <f t="shared" si="83"/>
        <v>FALSE</v>
      </c>
      <c r="V379" s="18">
        <f t="shared" si="84"/>
        <v>2</v>
      </c>
      <c r="W379">
        <f t="shared" si="85"/>
        <v>1</v>
      </c>
      <c r="X379">
        <v>1</v>
      </c>
      <c r="Y379">
        <f>D379*$X379</f>
        <v>12000</v>
      </c>
      <c r="Z379">
        <f t="shared" si="92"/>
        <v>13728</v>
      </c>
    </row>
    <row r="380" spans="1:26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 t="b">
        <v>0</v>
      </c>
      <c r="L380">
        <v>83</v>
      </c>
      <c r="M380" t="b">
        <v>1</v>
      </c>
      <c r="N380" t="s">
        <v>8269</v>
      </c>
      <c r="O380" s="15">
        <f t="shared" si="79"/>
        <v>111.76666666666665</v>
      </c>
      <c r="P380" s="15">
        <f t="shared" si="80"/>
        <v>40.397590361445786</v>
      </c>
      <c r="Q380" t="s">
        <v>8308</v>
      </c>
      <c r="R380" t="s">
        <v>8310</v>
      </c>
      <c r="S380" s="8">
        <f t="shared" si="81"/>
        <v>42370.363518518519</v>
      </c>
      <c r="T380" s="11">
        <f t="shared" si="82"/>
        <v>42394.786111111105</v>
      </c>
      <c r="U380" t="str">
        <f t="shared" si="83"/>
        <v>FALSE</v>
      </c>
      <c r="V380" s="18">
        <f t="shared" si="84"/>
        <v>2</v>
      </c>
      <c r="W380">
        <f t="shared" si="85"/>
        <v>1</v>
      </c>
      <c r="X380">
        <f>0.76</f>
        <v>0.76</v>
      </c>
      <c r="Y380">
        <f>D380*X380</f>
        <v>2280</v>
      </c>
      <c r="Z380">
        <f t="shared" ref="Z380:Z395" si="93">E380*$X380</f>
        <v>2548.2800000000002</v>
      </c>
    </row>
    <row r="381" spans="1:26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 t="b">
        <v>0</v>
      </c>
      <c r="L381">
        <v>149</v>
      </c>
      <c r="M381" t="b">
        <v>1</v>
      </c>
      <c r="N381" t="s">
        <v>8269</v>
      </c>
      <c r="O381" s="15">
        <f t="shared" si="79"/>
        <v>116.08000000000001</v>
      </c>
      <c r="P381" s="15">
        <f t="shared" si="80"/>
        <v>116.85906040268456</v>
      </c>
      <c r="Q381" t="s">
        <v>8308</v>
      </c>
      <c r="R381" t="s">
        <v>8310</v>
      </c>
      <c r="S381" s="8">
        <f t="shared" si="81"/>
        <v>40987.479999999996</v>
      </c>
      <c r="T381" s="11">
        <f t="shared" si="82"/>
        <v>41032.479999999996</v>
      </c>
      <c r="U381" t="str">
        <f t="shared" si="83"/>
        <v>FALSE</v>
      </c>
      <c r="V381" s="18">
        <f t="shared" si="84"/>
        <v>2</v>
      </c>
      <c r="W381">
        <f t="shared" si="85"/>
        <v>1</v>
      </c>
      <c r="X381">
        <v>1</v>
      </c>
      <c r="Y381">
        <f t="shared" ref="Y381:Y395" si="94">D381*$X381</f>
        <v>15000</v>
      </c>
      <c r="Z381">
        <f t="shared" si="93"/>
        <v>17412</v>
      </c>
    </row>
    <row r="382" spans="1:26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 t="b">
        <v>0</v>
      </c>
      <c r="L382">
        <v>49</v>
      </c>
      <c r="M382" t="b">
        <v>1</v>
      </c>
      <c r="N382" t="s">
        <v>8269</v>
      </c>
      <c r="O382" s="15">
        <f t="shared" si="79"/>
        <v>141.5</v>
      </c>
      <c r="P382" s="15">
        <f t="shared" si="80"/>
        <v>115.51020408163265</v>
      </c>
      <c r="Q382" t="s">
        <v>8308</v>
      </c>
      <c r="R382" t="s">
        <v>8310</v>
      </c>
      <c r="S382" s="8">
        <f t="shared" si="81"/>
        <v>42367.511481481481</v>
      </c>
      <c r="T382" s="11">
        <f t="shared" si="82"/>
        <v>42392.511481481481</v>
      </c>
      <c r="U382" t="str">
        <f t="shared" si="83"/>
        <v>FALSE</v>
      </c>
      <c r="V382" s="18">
        <f t="shared" si="84"/>
        <v>2</v>
      </c>
      <c r="W382">
        <f t="shared" si="85"/>
        <v>1</v>
      </c>
      <c r="X382">
        <v>1</v>
      </c>
      <c r="Y382">
        <f t="shared" si="94"/>
        <v>4000</v>
      </c>
      <c r="Z382">
        <f t="shared" si="93"/>
        <v>5660</v>
      </c>
    </row>
    <row r="383" spans="1:26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 t="b">
        <v>0</v>
      </c>
      <c r="L383">
        <v>251</v>
      </c>
      <c r="M383" t="b">
        <v>1</v>
      </c>
      <c r="N383" t="s">
        <v>8269</v>
      </c>
      <c r="O383" s="15">
        <f t="shared" si="79"/>
        <v>104.72999999999999</v>
      </c>
      <c r="P383" s="15">
        <f t="shared" si="80"/>
        <v>104.31274900398407</v>
      </c>
      <c r="Q383" t="s">
        <v>8308</v>
      </c>
      <c r="R383" t="s">
        <v>8310</v>
      </c>
      <c r="S383" s="8">
        <f t="shared" si="81"/>
        <v>41085.48978009259</v>
      </c>
      <c r="T383" s="11">
        <f t="shared" si="82"/>
        <v>41120</v>
      </c>
      <c r="U383" t="str">
        <f t="shared" si="83"/>
        <v>FALSE</v>
      </c>
      <c r="V383" s="18">
        <f t="shared" si="84"/>
        <v>2</v>
      </c>
      <c r="W383">
        <f t="shared" si="85"/>
        <v>1</v>
      </c>
      <c r="X383">
        <v>1</v>
      </c>
      <c r="Y383">
        <f t="shared" si="94"/>
        <v>25000</v>
      </c>
      <c r="Z383">
        <f t="shared" si="93"/>
        <v>26182.5</v>
      </c>
    </row>
    <row r="384" spans="1:26" ht="115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 t="b">
        <v>0</v>
      </c>
      <c r="L384">
        <v>22</v>
      </c>
      <c r="M384" t="b">
        <v>1</v>
      </c>
      <c r="N384" t="s">
        <v>8269</v>
      </c>
      <c r="O384" s="15">
        <f t="shared" si="79"/>
        <v>255.83333333333331</v>
      </c>
      <c r="P384" s="15">
        <f t="shared" si="80"/>
        <v>69.772727272727266</v>
      </c>
      <c r="Q384" t="s">
        <v>8308</v>
      </c>
      <c r="R384" t="s">
        <v>8310</v>
      </c>
      <c r="S384" s="8">
        <f t="shared" si="81"/>
        <v>41144.501157407409</v>
      </c>
      <c r="T384" s="11">
        <f t="shared" si="82"/>
        <v>41158.501157407409</v>
      </c>
      <c r="U384" t="str">
        <f t="shared" si="83"/>
        <v>FALSE</v>
      </c>
      <c r="V384" s="18">
        <f t="shared" si="84"/>
        <v>2</v>
      </c>
      <c r="W384">
        <f t="shared" si="85"/>
        <v>1</v>
      </c>
      <c r="X384">
        <v>1</v>
      </c>
      <c r="Y384">
        <f t="shared" si="94"/>
        <v>600</v>
      </c>
      <c r="Z384">
        <f t="shared" si="93"/>
        <v>1535</v>
      </c>
    </row>
    <row r="385" spans="1:26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 t="b">
        <v>0</v>
      </c>
      <c r="L385">
        <v>48</v>
      </c>
      <c r="M385" t="b">
        <v>1</v>
      </c>
      <c r="N385" t="s">
        <v>8269</v>
      </c>
      <c r="O385" s="15">
        <f t="shared" si="79"/>
        <v>206.70670670670671</v>
      </c>
      <c r="P385" s="15">
        <f t="shared" si="80"/>
        <v>43.020833333333336</v>
      </c>
      <c r="Q385" t="s">
        <v>8308</v>
      </c>
      <c r="R385" t="s">
        <v>8310</v>
      </c>
      <c r="S385" s="8">
        <f t="shared" si="81"/>
        <v>41754.90924768518</v>
      </c>
      <c r="T385" s="11">
        <f t="shared" si="82"/>
        <v>41777.90924768518</v>
      </c>
      <c r="U385" t="str">
        <f t="shared" si="83"/>
        <v>FALSE</v>
      </c>
      <c r="V385" s="18">
        <f t="shared" si="84"/>
        <v>2</v>
      </c>
      <c r="W385">
        <f t="shared" si="85"/>
        <v>1</v>
      </c>
      <c r="X385">
        <v>1</v>
      </c>
      <c r="Y385">
        <f t="shared" si="94"/>
        <v>999</v>
      </c>
      <c r="Z385">
        <f t="shared" si="93"/>
        <v>2065</v>
      </c>
    </row>
    <row r="386" spans="1:26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 t="b">
        <v>0</v>
      </c>
      <c r="L386">
        <v>383</v>
      </c>
      <c r="M386" t="b">
        <v>1</v>
      </c>
      <c r="N386" t="s">
        <v>8269</v>
      </c>
      <c r="O386" s="15">
        <f t="shared" si="79"/>
        <v>112.105</v>
      </c>
      <c r="P386" s="15">
        <f t="shared" si="80"/>
        <v>58.540469973890339</v>
      </c>
      <c r="Q386" t="s">
        <v>8308</v>
      </c>
      <c r="R386" t="s">
        <v>8310</v>
      </c>
      <c r="S386" s="8">
        <f t="shared" si="81"/>
        <v>41980.573460648149</v>
      </c>
      <c r="T386" s="11">
        <f t="shared" si="82"/>
        <v>42010.573460648149</v>
      </c>
      <c r="U386" t="str">
        <f t="shared" si="83"/>
        <v>FALSE</v>
      </c>
      <c r="V386" s="18">
        <f t="shared" si="84"/>
        <v>2</v>
      </c>
      <c r="W386">
        <f t="shared" si="85"/>
        <v>1</v>
      </c>
      <c r="X386">
        <v>1</v>
      </c>
      <c r="Y386">
        <f t="shared" si="94"/>
        <v>20000</v>
      </c>
      <c r="Z386">
        <f t="shared" si="93"/>
        <v>22421</v>
      </c>
    </row>
    <row r="387" spans="1:26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 t="b">
        <v>0</v>
      </c>
      <c r="L387">
        <v>237</v>
      </c>
      <c r="M387" t="b">
        <v>1</v>
      </c>
      <c r="N387" t="s">
        <v>8269</v>
      </c>
      <c r="O387" s="15">
        <f t="shared" ref="O387:O450" si="95">(E387/D387)*100</f>
        <v>105.982</v>
      </c>
      <c r="P387" s="15">
        <f t="shared" ref="P387:P450" si="96">IFERROR(E387/L387,0)</f>
        <v>111.79535864978902</v>
      </c>
      <c r="Q387" t="s">
        <v>8308</v>
      </c>
      <c r="R387" t="s">
        <v>8310</v>
      </c>
      <c r="S387" s="8">
        <f t="shared" ref="S387:S450" si="97">(((J387/60)/60)/24)+DATE(1970,1,1)+(-5/24)</f>
        <v>41934.376168981478</v>
      </c>
      <c r="T387" s="11">
        <f t="shared" ref="T387:T450" si="98">(I387/86400)+25569+(-5/24)</f>
        <v>41964.41783564815</v>
      </c>
      <c r="U387" t="str">
        <f t="shared" ref="U387:U450" si="99">TRIM(K387)</f>
        <v>FALSE</v>
      </c>
      <c r="V387" s="18">
        <f t="shared" ref="V387:V450" si="100">IF(U387="TRUE", 1, 2)</f>
        <v>2</v>
      </c>
      <c r="W387">
        <f t="shared" ref="W387:W450" si="101">IF(F387="successful", 1,  IF(F387= "failed", 2, IF(F387="canceled", 3, 4)))</f>
        <v>1</v>
      </c>
      <c r="X387">
        <v>1</v>
      </c>
      <c r="Y387">
        <f t="shared" si="94"/>
        <v>25000</v>
      </c>
      <c r="Z387">
        <f t="shared" si="93"/>
        <v>26495.5</v>
      </c>
    </row>
    <row r="388" spans="1:26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 t="b">
        <v>0</v>
      </c>
      <c r="L388">
        <v>13</v>
      </c>
      <c r="M388" t="b">
        <v>1</v>
      </c>
      <c r="N388" t="s">
        <v>8269</v>
      </c>
      <c r="O388" s="15">
        <f t="shared" si="95"/>
        <v>100.16666666666667</v>
      </c>
      <c r="P388" s="15">
        <f t="shared" si="96"/>
        <v>46.230769230769234</v>
      </c>
      <c r="Q388" t="s">
        <v>8308</v>
      </c>
      <c r="R388" t="s">
        <v>8310</v>
      </c>
      <c r="S388" s="8">
        <f t="shared" si="97"/>
        <v>42211.742951388886</v>
      </c>
      <c r="T388" s="11">
        <f t="shared" si="98"/>
        <v>42226.742951388886</v>
      </c>
      <c r="U388" t="str">
        <f t="shared" si="99"/>
        <v>FALSE</v>
      </c>
      <c r="V388" s="18">
        <f t="shared" si="100"/>
        <v>2</v>
      </c>
      <c r="W388">
        <f t="shared" si="101"/>
        <v>1</v>
      </c>
      <c r="X388">
        <v>1</v>
      </c>
      <c r="Y388">
        <f t="shared" si="94"/>
        <v>600</v>
      </c>
      <c r="Z388">
        <f t="shared" si="93"/>
        <v>601</v>
      </c>
    </row>
    <row r="389" spans="1:26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 t="b">
        <v>0</v>
      </c>
      <c r="L389">
        <v>562</v>
      </c>
      <c r="M389" t="b">
        <v>1</v>
      </c>
      <c r="N389" t="s">
        <v>8269</v>
      </c>
      <c r="O389" s="15">
        <f t="shared" si="95"/>
        <v>213.98947368421051</v>
      </c>
      <c r="P389" s="15">
        <f t="shared" si="96"/>
        <v>144.69039145907473</v>
      </c>
      <c r="Q389" t="s">
        <v>8308</v>
      </c>
      <c r="R389" t="s">
        <v>8310</v>
      </c>
      <c r="S389" s="8">
        <f t="shared" si="97"/>
        <v>42200.468263888884</v>
      </c>
      <c r="T389" s="11">
        <f t="shared" si="98"/>
        <v>42231.041666666664</v>
      </c>
      <c r="U389" t="str">
        <f t="shared" si="99"/>
        <v>FALSE</v>
      </c>
      <c r="V389" s="18">
        <f t="shared" si="100"/>
        <v>2</v>
      </c>
      <c r="W389">
        <f t="shared" si="101"/>
        <v>1</v>
      </c>
      <c r="X389">
        <v>1</v>
      </c>
      <c r="Y389">
        <f t="shared" si="94"/>
        <v>38000</v>
      </c>
      <c r="Z389">
        <f t="shared" si="93"/>
        <v>81316</v>
      </c>
    </row>
    <row r="390" spans="1:26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 t="b">
        <v>0</v>
      </c>
      <c r="L390">
        <v>71</v>
      </c>
      <c r="M390" t="b">
        <v>1</v>
      </c>
      <c r="N390" t="s">
        <v>8269</v>
      </c>
      <c r="O390" s="15">
        <f t="shared" si="95"/>
        <v>126.16000000000001</v>
      </c>
      <c r="P390" s="15">
        <f t="shared" si="96"/>
        <v>88.845070422535215</v>
      </c>
      <c r="Q390" t="s">
        <v>8308</v>
      </c>
      <c r="R390" t="s">
        <v>8310</v>
      </c>
      <c r="S390" s="8">
        <f t="shared" si="97"/>
        <v>42548.867824074077</v>
      </c>
      <c r="T390" s="11">
        <f t="shared" si="98"/>
        <v>42578.86782407407</v>
      </c>
      <c r="U390" t="str">
        <f t="shared" si="99"/>
        <v>FALSE</v>
      </c>
      <c r="V390" s="18">
        <f t="shared" si="100"/>
        <v>2</v>
      </c>
      <c r="W390">
        <f t="shared" si="101"/>
        <v>1</v>
      </c>
      <c r="X390">
        <v>1</v>
      </c>
      <c r="Y390">
        <f t="shared" si="94"/>
        <v>5000</v>
      </c>
      <c r="Z390">
        <f t="shared" si="93"/>
        <v>6308</v>
      </c>
    </row>
    <row r="391" spans="1:26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 t="b">
        <v>0</v>
      </c>
      <c r="L391">
        <v>1510</v>
      </c>
      <c r="M391" t="b">
        <v>1</v>
      </c>
      <c r="N391" t="s">
        <v>8269</v>
      </c>
      <c r="O391" s="15">
        <f t="shared" si="95"/>
        <v>181.53547058823528</v>
      </c>
      <c r="P391" s="15">
        <f t="shared" si="96"/>
        <v>81.75107284768211</v>
      </c>
      <c r="Q391" t="s">
        <v>8308</v>
      </c>
      <c r="R391" t="s">
        <v>8310</v>
      </c>
      <c r="S391" s="8">
        <f t="shared" si="97"/>
        <v>41673.854745370365</v>
      </c>
      <c r="T391" s="11">
        <f t="shared" si="98"/>
        <v>41705.749305555553</v>
      </c>
      <c r="U391" t="str">
        <f t="shared" si="99"/>
        <v>FALSE</v>
      </c>
      <c r="V391" s="18">
        <f t="shared" si="100"/>
        <v>2</v>
      </c>
      <c r="W391">
        <f t="shared" si="101"/>
        <v>1</v>
      </c>
      <c r="X391">
        <v>1</v>
      </c>
      <c r="Y391">
        <f t="shared" si="94"/>
        <v>68000</v>
      </c>
      <c r="Z391">
        <f t="shared" si="93"/>
        <v>123444.12</v>
      </c>
    </row>
    <row r="392" spans="1:26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 t="b">
        <v>0</v>
      </c>
      <c r="L392">
        <v>14</v>
      </c>
      <c r="M392" t="b">
        <v>1</v>
      </c>
      <c r="N392" t="s">
        <v>8269</v>
      </c>
      <c r="O392" s="15">
        <f t="shared" si="95"/>
        <v>100</v>
      </c>
      <c r="P392" s="15">
        <f t="shared" si="96"/>
        <v>71.428571428571431</v>
      </c>
      <c r="Q392" t="s">
        <v>8308</v>
      </c>
      <c r="R392" t="s">
        <v>8310</v>
      </c>
      <c r="S392" s="8">
        <f t="shared" si="97"/>
        <v>42111.828379629624</v>
      </c>
      <c r="T392" s="11">
        <f t="shared" si="98"/>
        <v>42131.828379629624</v>
      </c>
      <c r="U392" t="str">
        <f t="shared" si="99"/>
        <v>FALSE</v>
      </c>
      <c r="V392" s="18">
        <f t="shared" si="100"/>
        <v>2</v>
      </c>
      <c r="W392">
        <f t="shared" si="101"/>
        <v>1</v>
      </c>
      <c r="X392">
        <v>1</v>
      </c>
      <c r="Y392">
        <f t="shared" si="94"/>
        <v>1000</v>
      </c>
      <c r="Z392">
        <f t="shared" si="93"/>
        <v>1000</v>
      </c>
    </row>
    <row r="393" spans="1:26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 t="b">
        <v>0</v>
      </c>
      <c r="L393">
        <v>193</v>
      </c>
      <c r="M393" t="b">
        <v>1</v>
      </c>
      <c r="N393" t="s">
        <v>8269</v>
      </c>
      <c r="O393" s="15">
        <f t="shared" si="95"/>
        <v>100.61</v>
      </c>
      <c r="P393" s="15">
        <f t="shared" si="96"/>
        <v>104.25906735751295</v>
      </c>
      <c r="Q393" t="s">
        <v>8308</v>
      </c>
      <c r="R393" t="s">
        <v>8310</v>
      </c>
      <c r="S393" s="8">
        <f t="shared" si="97"/>
        <v>40864.833923611113</v>
      </c>
      <c r="T393" s="11">
        <f t="shared" si="98"/>
        <v>40894.832638888889</v>
      </c>
      <c r="U393" t="str">
        <f t="shared" si="99"/>
        <v>FALSE</v>
      </c>
      <c r="V393" s="18">
        <f t="shared" si="100"/>
        <v>2</v>
      </c>
      <c r="W393">
        <f t="shared" si="101"/>
        <v>1</v>
      </c>
      <c r="X393">
        <v>1</v>
      </c>
      <c r="Y393">
        <f t="shared" si="94"/>
        <v>20000</v>
      </c>
      <c r="Z393">
        <f t="shared" si="93"/>
        <v>20122</v>
      </c>
    </row>
    <row r="394" spans="1:26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 t="b">
        <v>0</v>
      </c>
      <c r="L394">
        <v>206</v>
      </c>
      <c r="M394" t="b">
        <v>1</v>
      </c>
      <c r="N394" t="s">
        <v>8269</v>
      </c>
      <c r="O394" s="15">
        <f t="shared" si="95"/>
        <v>100.9027027027027</v>
      </c>
      <c r="P394" s="15">
        <f t="shared" si="96"/>
        <v>90.616504854368927</v>
      </c>
      <c r="Q394" t="s">
        <v>8308</v>
      </c>
      <c r="R394" t="s">
        <v>8310</v>
      </c>
      <c r="S394" s="8">
        <f t="shared" si="97"/>
        <v>40763.508923611109</v>
      </c>
      <c r="T394" s="11">
        <f t="shared" si="98"/>
        <v>40793.916666666664</v>
      </c>
      <c r="U394" t="str">
        <f t="shared" si="99"/>
        <v>FALSE</v>
      </c>
      <c r="V394" s="18">
        <f t="shared" si="100"/>
        <v>2</v>
      </c>
      <c r="W394">
        <f t="shared" si="101"/>
        <v>1</v>
      </c>
      <c r="X394">
        <v>1</v>
      </c>
      <c r="Y394">
        <f t="shared" si="94"/>
        <v>18500</v>
      </c>
      <c r="Z394">
        <f t="shared" si="93"/>
        <v>18667</v>
      </c>
    </row>
    <row r="395" spans="1:26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 t="b">
        <v>0</v>
      </c>
      <c r="L395">
        <v>351</v>
      </c>
      <c r="M395" t="b">
        <v>1</v>
      </c>
      <c r="N395" t="s">
        <v>8269</v>
      </c>
      <c r="O395" s="15">
        <f t="shared" si="95"/>
        <v>110.446</v>
      </c>
      <c r="P395" s="15">
        <f t="shared" si="96"/>
        <v>157.33048433048432</v>
      </c>
      <c r="Q395" t="s">
        <v>8308</v>
      </c>
      <c r="R395" t="s">
        <v>8310</v>
      </c>
      <c r="S395" s="8">
        <f t="shared" si="97"/>
        <v>41526.500601851847</v>
      </c>
      <c r="T395" s="11">
        <f t="shared" si="98"/>
        <v>41557.500601851847</v>
      </c>
      <c r="U395" t="str">
        <f t="shared" si="99"/>
        <v>FALSE</v>
      </c>
      <c r="V395" s="18">
        <f t="shared" si="100"/>
        <v>2</v>
      </c>
      <c r="W395">
        <f t="shared" si="101"/>
        <v>1</v>
      </c>
      <c r="X395">
        <v>1</v>
      </c>
      <c r="Y395">
        <f t="shared" si="94"/>
        <v>50000</v>
      </c>
      <c r="Z395">
        <f t="shared" si="93"/>
        <v>55223</v>
      </c>
    </row>
    <row r="396" spans="1:26" ht="115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 t="b">
        <v>0</v>
      </c>
      <c r="L396">
        <v>50</v>
      </c>
      <c r="M396" t="b">
        <v>1</v>
      </c>
      <c r="N396" t="s">
        <v>8269</v>
      </c>
      <c r="O396" s="15">
        <f t="shared" si="95"/>
        <v>111.8936170212766</v>
      </c>
      <c r="P396" s="15">
        <f t="shared" si="96"/>
        <v>105.18</v>
      </c>
      <c r="Q396" t="s">
        <v>8308</v>
      </c>
      <c r="R396" t="s">
        <v>8310</v>
      </c>
      <c r="S396" s="8">
        <f t="shared" si="97"/>
        <v>42417.60974537037</v>
      </c>
      <c r="T396" s="11">
        <f t="shared" si="98"/>
        <v>42477.568078703705</v>
      </c>
      <c r="U396" t="str">
        <f t="shared" si="99"/>
        <v>FALSE</v>
      </c>
      <c r="V396" s="18">
        <f t="shared" si="100"/>
        <v>2</v>
      </c>
      <c r="W396">
        <f t="shared" si="101"/>
        <v>1</v>
      </c>
      <c r="X396">
        <v>1.1299999999999999</v>
      </c>
      <c r="Y396">
        <f>D396*X396</f>
        <v>5310.9999999999991</v>
      </c>
      <c r="Z396">
        <f t="shared" ref="Z396:Z401" si="102">E396*$X396</f>
        <v>5942.6699999999992</v>
      </c>
    </row>
    <row r="397" spans="1:26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 t="b">
        <v>0</v>
      </c>
      <c r="L397">
        <v>184</v>
      </c>
      <c r="M397" t="b">
        <v>1</v>
      </c>
      <c r="N397" t="s">
        <v>8269</v>
      </c>
      <c r="O397" s="15">
        <f t="shared" si="95"/>
        <v>108.04450000000001</v>
      </c>
      <c r="P397" s="15">
        <f t="shared" si="96"/>
        <v>58.719836956521746</v>
      </c>
      <c r="Q397" t="s">
        <v>8308</v>
      </c>
      <c r="R397" t="s">
        <v>8310</v>
      </c>
      <c r="S397" s="8">
        <f t="shared" si="97"/>
        <v>40990.700925925921</v>
      </c>
      <c r="T397" s="11">
        <f t="shared" si="98"/>
        <v>41026.688888888886</v>
      </c>
      <c r="U397" t="str">
        <f t="shared" si="99"/>
        <v>FALSE</v>
      </c>
      <c r="V397" s="18">
        <f t="shared" si="100"/>
        <v>2</v>
      </c>
      <c r="W397">
        <f t="shared" si="101"/>
        <v>1</v>
      </c>
      <c r="X397">
        <v>1</v>
      </c>
      <c r="Y397">
        <f>D397*$X397</f>
        <v>10000</v>
      </c>
      <c r="Z397">
        <f t="shared" si="102"/>
        <v>10804.45</v>
      </c>
    </row>
    <row r="398" spans="1:26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 t="b">
        <v>0</v>
      </c>
      <c r="L398">
        <v>196</v>
      </c>
      <c r="M398" t="b">
        <v>1</v>
      </c>
      <c r="N398" t="s">
        <v>8269</v>
      </c>
      <c r="O398" s="15">
        <f t="shared" si="95"/>
        <v>106.66666666666667</v>
      </c>
      <c r="P398" s="15">
        <f t="shared" si="96"/>
        <v>81.632653061224488</v>
      </c>
      <c r="Q398" t="s">
        <v>8308</v>
      </c>
      <c r="R398" t="s">
        <v>8310</v>
      </c>
      <c r="S398" s="8">
        <f t="shared" si="97"/>
        <v>41082.356550925921</v>
      </c>
      <c r="T398" s="11">
        <f t="shared" si="98"/>
        <v>41097.356550925928</v>
      </c>
      <c r="U398" t="str">
        <f t="shared" si="99"/>
        <v>FALSE</v>
      </c>
      <c r="V398" s="18">
        <f t="shared" si="100"/>
        <v>2</v>
      </c>
      <c r="W398">
        <f t="shared" si="101"/>
        <v>1</v>
      </c>
      <c r="X398">
        <v>1</v>
      </c>
      <c r="Y398">
        <f>D398*$X398</f>
        <v>15000</v>
      </c>
      <c r="Z398">
        <f t="shared" si="102"/>
        <v>16000</v>
      </c>
    </row>
    <row r="399" spans="1:26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 t="b">
        <v>0</v>
      </c>
      <c r="L399">
        <v>229</v>
      </c>
      <c r="M399" t="b">
        <v>1</v>
      </c>
      <c r="N399" t="s">
        <v>8269</v>
      </c>
      <c r="O399" s="15">
        <f t="shared" si="95"/>
        <v>103.90027322404372</v>
      </c>
      <c r="P399" s="15">
        <f t="shared" si="96"/>
        <v>56.460043668122275</v>
      </c>
      <c r="Q399" t="s">
        <v>8308</v>
      </c>
      <c r="R399" t="s">
        <v>8310</v>
      </c>
      <c r="S399" s="8">
        <f t="shared" si="97"/>
        <v>40379.568101851852</v>
      </c>
      <c r="T399" s="11">
        <f t="shared" si="98"/>
        <v>40421.947222222218</v>
      </c>
      <c r="U399" t="str">
        <f t="shared" si="99"/>
        <v>FALSE</v>
      </c>
      <c r="V399" s="18">
        <f t="shared" si="100"/>
        <v>2</v>
      </c>
      <c r="W399">
        <f t="shared" si="101"/>
        <v>1</v>
      </c>
      <c r="X399">
        <v>1</v>
      </c>
      <c r="Y399">
        <f>D399*$X399</f>
        <v>12444</v>
      </c>
      <c r="Z399">
        <f t="shared" si="102"/>
        <v>12929.35</v>
      </c>
    </row>
    <row r="400" spans="1:26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 t="b">
        <v>0</v>
      </c>
      <c r="L400">
        <v>67</v>
      </c>
      <c r="M400" t="b">
        <v>1</v>
      </c>
      <c r="N400" t="s">
        <v>8269</v>
      </c>
      <c r="O400" s="15">
        <f t="shared" si="95"/>
        <v>125.16000000000001</v>
      </c>
      <c r="P400" s="15">
        <f t="shared" si="96"/>
        <v>140.1044776119403</v>
      </c>
      <c r="Q400" t="s">
        <v>8308</v>
      </c>
      <c r="R400" t="s">
        <v>8310</v>
      </c>
      <c r="S400" s="8">
        <f t="shared" si="97"/>
        <v>42078.584791666661</v>
      </c>
      <c r="T400" s="11">
        <f t="shared" si="98"/>
        <v>42123.584791666661</v>
      </c>
      <c r="U400" t="str">
        <f t="shared" si="99"/>
        <v>FALSE</v>
      </c>
      <c r="V400" s="18">
        <f t="shared" si="100"/>
        <v>2</v>
      </c>
      <c r="W400">
        <f t="shared" si="101"/>
        <v>1</v>
      </c>
      <c r="X400">
        <v>1</v>
      </c>
      <c r="Y400">
        <f>D400*$X400</f>
        <v>7500</v>
      </c>
      <c r="Z400">
        <f t="shared" si="102"/>
        <v>9387</v>
      </c>
    </row>
    <row r="401" spans="1:26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 t="b">
        <v>0</v>
      </c>
      <c r="L401">
        <v>95</v>
      </c>
      <c r="M401" t="b">
        <v>1</v>
      </c>
      <c r="N401" t="s">
        <v>8269</v>
      </c>
      <c r="O401" s="15">
        <f t="shared" si="95"/>
        <v>106.80499999999999</v>
      </c>
      <c r="P401" s="15">
        <f t="shared" si="96"/>
        <v>224.85263157894738</v>
      </c>
      <c r="Q401" t="s">
        <v>8308</v>
      </c>
      <c r="R401" t="s">
        <v>8310</v>
      </c>
      <c r="S401" s="8">
        <f t="shared" si="97"/>
        <v>42687.667442129627</v>
      </c>
      <c r="T401" s="11">
        <f t="shared" si="98"/>
        <v>42718.291666666664</v>
      </c>
      <c r="U401" t="str">
        <f t="shared" si="99"/>
        <v>FALSE</v>
      </c>
      <c r="V401" s="18">
        <f t="shared" si="100"/>
        <v>2</v>
      </c>
      <c r="W401">
        <f t="shared" si="101"/>
        <v>1</v>
      </c>
      <c r="X401">
        <v>1.28</v>
      </c>
      <c r="Y401">
        <f>D401*X401</f>
        <v>25600</v>
      </c>
      <c r="Z401">
        <f t="shared" si="102"/>
        <v>27342.080000000002</v>
      </c>
    </row>
    <row r="402" spans="1:26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 t="b">
        <v>0</v>
      </c>
      <c r="L402">
        <v>62</v>
      </c>
      <c r="M402" t="b">
        <v>1</v>
      </c>
      <c r="N402" t="s">
        <v>8269</v>
      </c>
      <c r="O402" s="15">
        <f t="shared" si="95"/>
        <v>112.30249999999999</v>
      </c>
      <c r="P402" s="15">
        <f t="shared" si="96"/>
        <v>181.13306451612902</v>
      </c>
      <c r="Q402" t="s">
        <v>8308</v>
      </c>
      <c r="R402" t="s">
        <v>8310</v>
      </c>
      <c r="S402" s="8">
        <f t="shared" si="97"/>
        <v>41745.427627314813</v>
      </c>
      <c r="T402" s="11">
        <f t="shared" si="98"/>
        <v>41775.9375</v>
      </c>
      <c r="U402" t="str">
        <f t="shared" si="99"/>
        <v>FALSE</v>
      </c>
      <c r="V402" s="18">
        <f t="shared" si="100"/>
        <v>2</v>
      </c>
      <c r="W402">
        <f t="shared" si="101"/>
        <v>1</v>
      </c>
      <c r="X402">
        <v>1</v>
      </c>
      <c r="Y402">
        <f t="shared" ref="Y402:Y410" si="103">D402*$X402</f>
        <v>10000</v>
      </c>
      <c r="Z402">
        <f t="shared" ref="Z402:Z410" si="104">E402*$X402</f>
        <v>11230.25</v>
      </c>
    </row>
    <row r="403" spans="1:26" ht="115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 t="b">
        <v>0</v>
      </c>
      <c r="L403">
        <v>73</v>
      </c>
      <c r="M403" t="b">
        <v>1</v>
      </c>
      <c r="N403" t="s">
        <v>8269</v>
      </c>
      <c r="O403" s="15">
        <f t="shared" si="95"/>
        <v>103.812</v>
      </c>
      <c r="P403" s="15">
        <f t="shared" si="96"/>
        <v>711.04109589041093</v>
      </c>
      <c r="Q403" t="s">
        <v>8308</v>
      </c>
      <c r="R403" t="s">
        <v>8310</v>
      </c>
      <c r="S403" s="8">
        <f t="shared" si="97"/>
        <v>40732.633912037032</v>
      </c>
      <c r="T403" s="11">
        <f t="shared" si="98"/>
        <v>40762.633912037032</v>
      </c>
      <c r="U403" t="str">
        <f t="shared" si="99"/>
        <v>FALSE</v>
      </c>
      <c r="V403" s="18">
        <f t="shared" si="100"/>
        <v>2</v>
      </c>
      <c r="W403">
        <f t="shared" si="101"/>
        <v>1</v>
      </c>
      <c r="X403">
        <v>1</v>
      </c>
      <c r="Y403">
        <f t="shared" si="103"/>
        <v>50000</v>
      </c>
      <c r="Z403">
        <f t="shared" si="104"/>
        <v>51906</v>
      </c>
    </row>
    <row r="404" spans="1:26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 t="b">
        <v>0</v>
      </c>
      <c r="L404">
        <v>43</v>
      </c>
      <c r="M404" t="b">
        <v>1</v>
      </c>
      <c r="N404" t="s">
        <v>8269</v>
      </c>
      <c r="O404" s="15">
        <f t="shared" si="95"/>
        <v>141.65</v>
      </c>
      <c r="P404" s="15">
        <f t="shared" si="96"/>
        <v>65.883720930232556</v>
      </c>
      <c r="Q404" t="s">
        <v>8308</v>
      </c>
      <c r="R404" t="s">
        <v>8310</v>
      </c>
      <c r="S404" s="8">
        <f t="shared" si="97"/>
        <v>42292.331215277773</v>
      </c>
      <c r="T404" s="11">
        <f t="shared" si="98"/>
        <v>42313.372881944444</v>
      </c>
      <c r="U404" t="str">
        <f t="shared" si="99"/>
        <v>FALSE</v>
      </c>
      <c r="V404" s="18">
        <f t="shared" si="100"/>
        <v>2</v>
      </c>
      <c r="W404">
        <f t="shared" si="101"/>
        <v>1</v>
      </c>
      <c r="X404">
        <v>1</v>
      </c>
      <c r="Y404">
        <f t="shared" si="103"/>
        <v>2000</v>
      </c>
      <c r="Z404">
        <f t="shared" si="104"/>
        <v>2833</v>
      </c>
    </row>
    <row r="405" spans="1:26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 t="b">
        <v>0</v>
      </c>
      <c r="L405">
        <v>70</v>
      </c>
      <c r="M405" t="b">
        <v>1</v>
      </c>
      <c r="N405" t="s">
        <v>8269</v>
      </c>
      <c r="O405" s="15">
        <f t="shared" si="95"/>
        <v>105.25999999999999</v>
      </c>
      <c r="P405" s="15">
        <f t="shared" si="96"/>
        <v>75.185714285714283</v>
      </c>
      <c r="Q405" t="s">
        <v>8308</v>
      </c>
      <c r="R405" t="s">
        <v>8310</v>
      </c>
      <c r="S405" s="8">
        <f t="shared" si="97"/>
        <v>40718.102326388886</v>
      </c>
      <c r="T405" s="11">
        <f t="shared" si="98"/>
        <v>40765.088888888888</v>
      </c>
      <c r="U405" t="str">
        <f t="shared" si="99"/>
        <v>FALSE</v>
      </c>
      <c r="V405" s="18">
        <f t="shared" si="100"/>
        <v>2</v>
      </c>
      <c r="W405">
        <f t="shared" si="101"/>
        <v>1</v>
      </c>
      <c r="X405">
        <v>1</v>
      </c>
      <c r="Y405">
        <f t="shared" si="103"/>
        <v>5000</v>
      </c>
      <c r="Z405">
        <f t="shared" si="104"/>
        <v>5263</v>
      </c>
    </row>
    <row r="406" spans="1:26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 t="b">
        <v>0</v>
      </c>
      <c r="L406">
        <v>271</v>
      </c>
      <c r="M406" t="b">
        <v>1</v>
      </c>
      <c r="N406" t="s">
        <v>8269</v>
      </c>
      <c r="O406" s="15">
        <f t="shared" si="95"/>
        <v>103.09142857142857</v>
      </c>
      <c r="P406" s="15">
        <f t="shared" si="96"/>
        <v>133.14391143911439</v>
      </c>
      <c r="Q406" t="s">
        <v>8308</v>
      </c>
      <c r="R406" t="s">
        <v>8310</v>
      </c>
      <c r="S406" s="8">
        <f t="shared" si="97"/>
        <v>41646.419699074075</v>
      </c>
      <c r="T406" s="11">
        <f t="shared" si="98"/>
        <v>41675.75277777778</v>
      </c>
      <c r="U406" t="str">
        <f t="shared" si="99"/>
        <v>FALSE</v>
      </c>
      <c r="V406" s="18">
        <f t="shared" si="100"/>
        <v>2</v>
      </c>
      <c r="W406">
        <f t="shared" si="101"/>
        <v>1</v>
      </c>
      <c r="X406">
        <v>1</v>
      </c>
      <c r="Y406">
        <f t="shared" si="103"/>
        <v>35000</v>
      </c>
      <c r="Z406">
        <f t="shared" si="104"/>
        <v>36082</v>
      </c>
    </row>
    <row r="407" spans="1:26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 t="b">
        <v>0</v>
      </c>
      <c r="L407">
        <v>55</v>
      </c>
      <c r="M407" t="b">
        <v>1</v>
      </c>
      <c r="N407" t="s">
        <v>8269</v>
      </c>
      <c r="O407" s="15">
        <f t="shared" si="95"/>
        <v>107.65957446808511</v>
      </c>
      <c r="P407" s="15">
        <f t="shared" si="96"/>
        <v>55.2</v>
      </c>
      <c r="Q407" t="s">
        <v>8308</v>
      </c>
      <c r="R407" t="s">
        <v>8310</v>
      </c>
      <c r="S407" s="8">
        <f t="shared" si="97"/>
        <v>41673.876608796294</v>
      </c>
      <c r="T407" s="11">
        <f t="shared" si="98"/>
        <v>41703.876608796294</v>
      </c>
      <c r="U407" t="str">
        <f t="shared" si="99"/>
        <v>FALSE</v>
      </c>
      <c r="V407" s="18">
        <f t="shared" si="100"/>
        <v>2</v>
      </c>
      <c r="W407">
        <f t="shared" si="101"/>
        <v>1</v>
      </c>
      <c r="X407">
        <v>1</v>
      </c>
      <c r="Y407">
        <f t="shared" si="103"/>
        <v>2820</v>
      </c>
      <c r="Z407">
        <f t="shared" si="104"/>
        <v>3036</v>
      </c>
    </row>
    <row r="408" spans="1:26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 t="b">
        <v>0</v>
      </c>
      <c r="L408">
        <v>35</v>
      </c>
      <c r="M408" t="b">
        <v>1</v>
      </c>
      <c r="N408" t="s">
        <v>8269</v>
      </c>
      <c r="O408" s="15">
        <f t="shared" si="95"/>
        <v>107.70464285714286</v>
      </c>
      <c r="P408" s="15">
        <f t="shared" si="96"/>
        <v>86.163714285714292</v>
      </c>
      <c r="Q408" t="s">
        <v>8308</v>
      </c>
      <c r="R408" t="s">
        <v>8310</v>
      </c>
      <c r="S408" s="8">
        <f t="shared" si="97"/>
        <v>40637.95413194444</v>
      </c>
      <c r="T408" s="11">
        <f t="shared" si="98"/>
        <v>40672.040972222218</v>
      </c>
      <c r="U408" t="str">
        <f t="shared" si="99"/>
        <v>FALSE</v>
      </c>
      <c r="V408" s="18">
        <f t="shared" si="100"/>
        <v>2</v>
      </c>
      <c r="W408">
        <f t="shared" si="101"/>
        <v>1</v>
      </c>
      <c r="X408">
        <v>1</v>
      </c>
      <c r="Y408">
        <f t="shared" si="103"/>
        <v>2800</v>
      </c>
      <c r="Z408">
        <f t="shared" si="104"/>
        <v>3015.73</v>
      </c>
    </row>
    <row r="409" spans="1:26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 t="b">
        <v>0</v>
      </c>
      <c r="L409">
        <v>22</v>
      </c>
      <c r="M409" t="b">
        <v>1</v>
      </c>
      <c r="N409" t="s">
        <v>8269</v>
      </c>
      <c r="O409" s="15">
        <f t="shared" si="95"/>
        <v>101.55000000000001</v>
      </c>
      <c r="P409" s="15">
        <f t="shared" si="96"/>
        <v>92.318181818181813</v>
      </c>
      <c r="Q409" t="s">
        <v>8308</v>
      </c>
      <c r="R409" t="s">
        <v>8310</v>
      </c>
      <c r="S409" s="8">
        <f t="shared" si="97"/>
        <v>40806.662615740737</v>
      </c>
      <c r="T409" s="11">
        <f t="shared" si="98"/>
        <v>40866.704282407409</v>
      </c>
      <c r="U409" t="str">
        <f t="shared" si="99"/>
        <v>FALSE</v>
      </c>
      <c r="V409" s="18">
        <f t="shared" si="100"/>
        <v>2</v>
      </c>
      <c r="W409">
        <f t="shared" si="101"/>
        <v>1</v>
      </c>
      <c r="X409">
        <v>1</v>
      </c>
      <c r="Y409">
        <f t="shared" si="103"/>
        <v>2000</v>
      </c>
      <c r="Z409">
        <f t="shared" si="104"/>
        <v>2031</v>
      </c>
    </row>
    <row r="410" spans="1:26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 t="b">
        <v>0</v>
      </c>
      <c r="L410">
        <v>38</v>
      </c>
      <c r="M410" t="b">
        <v>1</v>
      </c>
      <c r="N410" t="s">
        <v>8269</v>
      </c>
      <c r="O410" s="15">
        <f t="shared" si="95"/>
        <v>101.43766666666667</v>
      </c>
      <c r="P410" s="15">
        <f t="shared" si="96"/>
        <v>160.16473684210527</v>
      </c>
      <c r="Q410" t="s">
        <v>8308</v>
      </c>
      <c r="R410" t="s">
        <v>8310</v>
      </c>
      <c r="S410" s="8">
        <f t="shared" si="97"/>
        <v>41543.527662037035</v>
      </c>
      <c r="T410" s="11">
        <f t="shared" si="98"/>
        <v>41583.569328703699</v>
      </c>
      <c r="U410" t="str">
        <f t="shared" si="99"/>
        <v>FALSE</v>
      </c>
      <c r="V410" s="18">
        <f t="shared" si="100"/>
        <v>2</v>
      </c>
      <c r="W410">
        <f t="shared" si="101"/>
        <v>1</v>
      </c>
      <c r="X410">
        <v>1</v>
      </c>
      <c r="Y410">
        <f t="shared" si="103"/>
        <v>6000</v>
      </c>
      <c r="Z410">
        <f t="shared" si="104"/>
        <v>6086.26</v>
      </c>
    </row>
    <row r="411" spans="1:26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 t="b">
        <v>0</v>
      </c>
      <c r="L411">
        <v>15</v>
      </c>
      <c r="M411" t="b">
        <v>1</v>
      </c>
      <c r="N411" t="s">
        <v>8269</v>
      </c>
      <c r="O411" s="15">
        <f t="shared" si="95"/>
        <v>136.80000000000001</v>
      </c>
      <c r="P411" s="15">
        <f t="shared" si="96"/>
        <v>45.6</v>
      </c>
      <c r="Q411" t="s">
        <v>8308</v>
      </c>
      <c r="R411" t="s">
        <v>8310</v>
      </c>
      <c r="S411" s="8">
        <f t="shared" si="97"/>
        <v>42543.654444444437</v>
      </c>
      <c r="T411" s="11">
        <f t="shared" si="98"/>
        <v>42573.654444444437</v>
      </c>
      <c r="U411" t="str">
        <f t="shared" si="99"/>
        <v>FALSE</v>
      </c>
      <c r="V411" s="18">
        <f t="shared" si="100"/>
        <v>2</v>
      </c>
      <c r="W411">
        <f t="shared" si="101"/>
        <v>1</v>
      </c>
      <c r="X411">
        <v>1.28</v>
      </c>
      <c r="Y411">
        <f>D411*X411</f>
        <v>640</v>
      </c>
      <c r="Z411">
        <f t="shared" ref="Z411:Z416" si="105">E411*$X411</f>
        <v>875.52</v>
      </c>
    </row>
    <row r="412" spans="1:26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 t="b">
        <v>0</v>
      </c>
      <c r="L412">
        <v>7</v>
      </c>
      <c r="M412" t="b">
        <v>1</v>
      </c>
      <c r="N412" t="s">
        <v>8269</v>
      </c>
      <c r="O412" s="15">
        <f t="shared" si="95"/>
        <v>128.29999999999998</v>
      </c>
      <c r="P412" s="15">
        <f t="shared" si="96"/>
        <v>183.28571428571428</v>
      </c>
      <c r="Q412" t="s">
        <v>8308</v>
      </c>
      <c r="R412" t="s">
        <v>8310</v>
      </c>
      <c r="S412" s="8">
        <f t="shared" si="97"/>
        <v>42113.77311342593</v>
      </c>
      <c r="T412" s="11">
        <f t="shared" si="98"/>
        <v>42173.773113425923</v>
      </c>
      <c r="U412" t="str">
        <f t="shared" si="99"/>
        <v>FALSE</v>
      </c>
      <c r="V412" s="18">
        <f t="shared" si="100"/>
        <v>2</v>
      </c>
      <c r="W412">
        <f t="shared" si="101"/>
        <v>1</v>
      </c>
      <c r="X412">
        <f>0.76</f>
        <v>0.76</v>
      </c>
      <c r="Y412">
        <f>D412*X412</f>
        <v>760</v>
      </c>
      <c r="Z412">
        <f t="shared" si="105"/>
        <v>975.08</v>
      </c>
    </row>
    <row r="413" spans="1:26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 t="b">
        <v>0</v>
      </c>
      <c r="L413">
        <v>241</v>
      </c>
      <c r="M413" t="b">
        <v>1</v>
      </c>
      <c r="N413" t="s">
        <v>8269</v>
      </c>
      <c r="O413" s="15">
        <f t="shared" si="95"/>
        <v>101.05</v>
      </c>
      <c r="P413" s="15">
        <f t="shared" si="96"/>
        <v>125.78838174273859</v>
      </c>
      <c r="Q413" t="s">
        <v>8308</v>
      </c>
      <c r="R413" t="s">
        <v>8310</v>
      </c>
      <c r="S413" s="8">
        <f t="shared" si="97"/>
        <v>41597.967638888884</v>
      </c>
      <c r="T413" s="11">
        <f t="shared" si="98"/>
        <v>41630</v>
      </c>
      <c r="U413" t="str">
        <f t="shared" si="99"/>
        <v>FALSE</v>
      </c>
      <c r="V413" s="18">
        <f t="shared" si="100"/>
        <v>2</v>
      </c>
      <c r="W413">
        <f t="shared" si="101"/>
        <v>1</v>
      </c>
      <c r="X413">
        <v>1</v>
      </c>
      <c r="Y413">
        <f>D413*$X413</f>
        <v>30000</v>
      </c>
      <c r="Z413">
        <f t="shared" si="105"/>
        <v>30315</v>
      </c>
    </row>
    <row r="414" spans="1:26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 t="b">
        <v>0</v>
      </c>
      <c r="L414">
        <v>55</v>
      </c>
      <c r="M414" t="b">
        <v>1</v>
      </c>
      <c r="N414" t="s">
        <v>8269</v>
      </c>
      <c r="O414" s="15">
        <f t="shared" si="95"/>
        <v>126.84</v>
      </c>
      <c r="P414" s="15">
        <f t="shared" si="96"/>
        <v>57.654545454545456</v>
      </c>
      <c r="Q414" t="s">
        <v>8308</v>
      </c>
      <c r="R414" t="s">
        <v>8310</v>
      </c>
      <c r="S414" s="8">
        <f t="shared" si="97"/>
        <v>41099.534467592588</v>
      </c>
      <c r="T414" s="11">
        <f t="shared" si="98"/>
        <v>41115.534467592588</v>
      </c>
      <c r="U414" t="str">
        <f t="shared" si="99"/>
        <v>FALSE</v>
      </c>
      <c r="V414" s="18">
        <f t="shared" si="100"/>
        <v>2</v>
      </c>
      <c r="W414">
        <f t="shared" si="101"/>
        <v>1</v>
      </c>
      <c r="X414">
        <v>1</v>
      </c>
      <c r="Y414">
        <f>D414*$X414</f>
        <v>2500</v>
      </c>
      <c r="Z414">
        <f t="shared" si="105"/>
        <v>3171</v>
      </c>
    </row>
    <row r="415" spans="1:26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 t="b">
        <v>0</v>
      </c>
      <c r="L415">
        <v>171</v>
      </c>
      <c r="M415" t="b">
        <v>1</v>
      </c>
      <c r="N415" t="s">
        <v>8269</v>
      </c>
      <c r="O415" s="15">
        <f t="shared" si="95"/>
        <v>105.0859375</v>
      </c>
      <c r="P415" s="15">
        <f t="shared" si="96"/>
        <v>78.660818713450297</v>
      </c>
      <c r="Q415" t="s">
        <v>8308</v>
      </c>
      <c r="R415" t="s">
        <v>8310</v>
      </c>
      <c r="S415" s="8">
        <f t="shared" si="97"/>
        <v>41079.66910879629</v>
      </c>
      <c r="T415" s="11">
        <f t="shared" si="98"/>
        <v>41109.66910879629</v>
      </c>
      <c r="U415" t="str">
        <f t="shared" si="99"/>
        <v>FALSE</v>
      </c>
      <c r="V415" s="18">
        <f t="shared" si="100"/>
        <v>2</v>
      </c>
      <c r="W415">
        <f t="shared" si="101"/>
        <v>1</v>
      </c>
      <c r="X415">
        <v>1</v>
      </c>
      <c r="Y415">
        <f>D415*$X415</f>
        <v>12800</v>
      </c>
      <c r="Z415">
        <f t="shared" si="105"/>
        <v>13451</v>
      </c>
    </row>
    <row r="416" spans="1:26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 t="b">
        <v>0</v>
      </c>
      <c r="L416">
        <v>208</v>
      </c>
      <c r="M416" t="b">
        <v>1</v>
      </c>
      <c r="N416" t="s">
        <v>8269</v>
      </c>
      <c r="O416" s="15">
        <f t="shared" si="95"/>
        <v>102.85405405405406</v>
      </c>
      <c r="P416" s="15">
        <f t="shared" si="96"/>
        <v>91.480769230769226</v>
      </c>
      <c r="Q416" t="s">
        <v>8308</v>
      </c>
      <c r="R416" t="s">
        <v>8310</v>
      </c>
      <c r="S416" s="8">
        <f t="shared" si="97"/>
        <v>41528.85491898148</v>
      </c>
      <c r="T416" s="11">
        <f t="shared" si="98"/>
        <v>41558.85491898148</v>
      </c>
      <c r="U416" t="str">
        <f t="shared" si="99"/>
        <v>FALSE</v>
      </c>
      <c r="V416" s="18">
        <f t="shared" si="100"/>
        <v>2</v>
      </c>
      <c r="W416">
        <f t="shared" si="101"/>
        <v>1</v>
      </c>
      <c r="X416">
        <v>1</v>
      </c>
      <c r="Y416">
        <f>D416*$X416</f>
        <v>18500</v>
      </c>
      <c r="Z416">
        <f t="shared" si="105"/>
        <v>19028</v>
      </c>
    </row>
    <row r="417" spans="1:26" ht="115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 t="b">
        <v>0</v>
      </c>
      <c r="L417">
        <v>21</v>
      </c>
      <c r="M417" t="b">
        <v>1</v>
      </c>
      <c r="N417" t="s">
        <v>8269</v>
      </c>
      <c r="O417" s="15">
        <f t="shared" si="95"/>
        <v>102.14714285714285</v>
      </c>
      <c r="P417" s="15">
        <f t="shared" si="96"/>
        <v>68.09809523809524</v>
      </c>
      <c r="Q417" t="s">
        <v>8308</v>
      </c>
      <c r="R417" t="s">
        <v>8310</v>
      </c>
      <c r="S417" s="8">
        <f t="shared" si="97"/>
        <v>41904.643541666665</v>
      </c>
      <c r="T417" s="11">
        <f t="shared" si="98"/>
        <v>41929.291666666664</v>
      </c>
      <c r="U417" t="str">
        <f t="shared" si="99"/>
        <v>FALSE</v>
      </c>
      <c r="V417" s="18">
        <f t="shared" si="100"/>
        <v>2</v>
      </c>
      <c r="W417">
        <f t="shared" si="101"/>
        <v>1</v>
      </c>
      <c r="X417">
        <f>0.76</f>
        <v>0.76</v>
      </c>
      <c r="Y417">
        <f>D417*X417</f>
        <v>1064</v>
      </c>
      <c r="Z417">
        <f t="shared" ref="Z417:Z432" si="106">E417*$X417</f>
        <v>1086.8455999999999</v>
      </c>
    </row>
    <row r="418" spans="1:26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 t="b">
        <v>0</v>
      </c>
      <c r="L418">
        <v>25</v>
      </c>
      <c r="M418" t="b">
        <v>1</v>
      </c>
      <c r="N418" t="s">
        <v>8269</v>
      </c>
      <c r="O418" s="15">
        <f t="shared" si="95"/>
        <v>120.21700000000001</v>
      </c>
      <c r="P418" s="15">
        <f t="shared" si="96"/>
        <v>48.086800000000004</v>
      </c>
      <c r="Q418" t="s">
        <v>8308</v>
      </c>
      <c r="R418" t="s">
        <v>8310</v>
      </c>
      <c r="S418" s="8">
        <f t="shared" si="97"/>
        <v>41648.187858796293</v>
      </c>
      <c r="T418" s="11">
        <f t="shared" si="98"/>
        <v>41678.187858796293</v>
      </c>
      <c r="U418" t="str">
        <f t="shared" si="99"/>
        <v>FALSE</v>
      </c>
      <c r="V418" s="18">
        <f t="shared" si="100"/>
        <v>2</v>
      </c>
      <c r="W418">
        <f t="shared" si="101"/>
        <v>1</v>
      </c>
      <c r="X418">
        <v>1</v>
      </c>
      <c r="Y418">
        <f t="shared" ref="Y418:Y432" si="107">D418*$X418</f>
        <v>1000</v>
      </c>
      <c r="Z418">
        <f t="shared" si="106"/>
        <v>1202.17</v>
      </c>
    </row>
    <row r="419" spans="1:26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 t="b">
        <v>0</v>
      </c>
      <c r="L419">
        <v>52</v>
      </c>
      <c r="M419" t="b">
        <v>1</v>
      </c>
      <c r="N419" t="s">
        <v>8269</v>
      </c>
      <c r="O419" s="15">
        <f t="shared" si="95"/>
        <v>100.24761904761905</v>
      </c>
      <c r="P419" s="15">
        <f t="shared" si="96"/>
        <v>202.42307692307693</v>
      </c>
      <c r="Q419" t="s">
        <v>8308</v>
      </c>
      <c r="R419" t="s">
        <v>8310</v>
      </c>
      <c r="S419" s="8">
        <f t="shared" si="97"/>
        <v>41360.76226851852</v>
      </c>
      <c r="T419" s="11">
        <f t="shared" si="98"/>
        <v>41371.981249999997</v>
      </c>
      <c r="U419" t="str">
        <f t="shared" si="99"/>
        <v>FALSE</v>
      </c>
      <c r="V419" s="18">
        <f t="shared" si="100"/>
        <v>2</v>
      </c>
      <c r="W419">
        <f t="shared" si="101"/>
        <v>1</v>
      </c>
      <c r="X419">
        <v>1</v>
      </c>
      <c r="Y419">
        <f t="shared" si="107"/>
        <v>10500</v>
      </c>
      <c r="Z419">
        <f t="shared" si="106"/>
        <v>10526</v>
      </c>
    </row>
    <row r="420" spans="1:26" ht="115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 t="b">
        <v>0</v>
      </c>
      <c r="L420">
        <v>104</v>
      </c>
      <c r="M420" t="b">
        <v>1</v>
      </c>
      <c r="N420" t="s">
        <v>8269</v>
      </c>
      <c r="O420" s="15">
        <f t="shared" si="95"/>
        <v>100.63392857142857</v>
      </c>
      <c r="P420" s="15">
        <f t="shared" si="96"/>
        <v>216.75</v>
      </c>
      <c r="Q420" t="s">
        <v>8308</v>
      </c>
      <c r="R420" t="s">
        <v>8310</v>
      </c>
      <c r="S420" s="8">
        <f t="shared" si="97"/>
        <v>42178.07403935185</v>
      </c>
      <c r="T420" s="11">
        <f t="shared" si="98"/>
        <v>42208.07403935185</v>
      </c>
      <c r="U420" t="str">
        <f t="shared" si="99"/>
        <v>FALSE</v>
      </c>
      <c r="V420" s="18">
        <f t="shared" si="100"/>
        <v>2</v>
      </c>
      <c r="W420">
        <f t="shared" si="101"/>
        <v>1</v>
      </c>
      <c r="X420">
        <v>1</v>
      </c>
      <c r="Y420">
        <f t="shared" si="107"/>
        <v>22400</v>
      </c>
      <c r="Z420">
        <f t="shared" si="106"/>
        <v>22542</v>
      </c>
    </row>
    <row r="421" spans="1:26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 t="b">
        <v>0</v>
      </c>
      <c r="L421">
        <v>73</v>
      </c>
      <c r="M421" t="b">
        <v>1</v>
      </c>
      <c r="N421" t="s">
        <v>8269</v>
      </c>
      <c r="O421" s="15">
        <f t="shared" si="95"/>
        <v>100.4375</v>
      </c>
      <c r="P421" s="15">
        <f t="shared" si="96"/>
        <v>110.06849315068493</v>
      </c>
      <c r="Q421" t="s">
        <v>8308</v>
      </c>
      <c r="R421" t="s">
        <v>8310</v>
      </c>
      <c r="S421" s="8">
        <f t="shared" si="97"/>
        <v>41394.634108796294</v>
      </c>
      <c r="T421" s="11">
        <f t="shared" si="98"/>
        <v>41454.634108796294</v>
      </c>
      <c r="U421" t="str">
        <f t="shared" si="99"/>
        <v>FALSE</v>
      </c>
      <c r="V421" s="18">
        <f t="shared" si="100"/>
        <v>2</v>
      </c>
      <c r="W421">
        <f t="shared" si="101"/>
        <v>1</v>
      </c>
      <c r="X421">
        <v>1</v>
      </c>
      <c r="Y421">
        <f t="shared" si="107"/>
        <v>8000</v>
      </c>
      <c r="Z421">
        <f t="shared" si="106"/>
        <v>8035</v>
      </c>
    </row>
    <row r="422" spans="1:26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 t="b">
        <v>0</v>
      </c>
      <c r="L422">
        <v>3</v>
      </c>
      <c r="M422" t="b">
        <v>0</v>
      </c>
      <c r="N422" t="s">
        <v>8270</v>
      </c>
      <c r="O422" s="15">
        <f t="shared" si="95"/>
        <v>0.43939393939393934</v>
      </c>
      <c r="P422" s="15">
        <f t="shared" si="96"/>
        <v>4.833333333333333</v>
      </c>
      <c r="Q422" t="s">
        <v>8308</v>
      </c>
      <c r="R422" t="s">
        <v>8309</v>
      </c>
      <c r="S422" s="8">
        <f t="shared" si="97"/>
        <v>41682.028136574074</v>
      </c>
      <c r="T422" s="11">
        <f t="shared" si="98"/>
        <v>41711.986469907402</v>
      </c>
      <c r="U422" t="str">
        <f t="shared" si="99"/>
        <v>FALSE</v>
      </c>
      <c r="V422" s="18">
        <f t="shared" si="100"/>
        <v>2</v>
      </c>
      <c r="W422">
        <f t="shared" si="101"/>
        <v>2</v>
      </c>
      <c r="X422">
        <v>1</v>
      </c>
      <c r="Y422">
        <f t="shared" si="107"/>
        <v>3300</v>
      </c>
      <c r="Z422">
        <f t="shared" si="106"/>
        <v>14.5</v>
      </c>
    </row>
    <row r="423" spans="1:26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 t="b">
        <v>0</v>
      </c>
      <c r="L423">
        <v>6</v>
      </c>
      <c r="M423" t="b">
        <v>0</v>
      </c>
      <c r="N423" t="s">
        <v>8270</v>
      </c>
      <c r="O423" s="15">
        <f t="shared" si="95"/>
        <v>2.0066666666666668</v>
      </c>
      <c r="P423" s="15">
        <f t="shared" si="96"/>
        <v>50.166666666666664</v>
      </c>
      <c r="Q423" t="s">
        <v>8308</v>
      </c>
      <c r="R423" t="s">
        <v>8309</v>
      </c>
      <c r="S423" s="8">
        <f t="shared" si="97"/>
        <v>42177.283055555548</v>
      </c>
      <c r="T423" s="11">
        <f t="shared" si="98"/>
        <v>42237.283055555548</v>
      </c>
      <c r="U423" t="str">
        <f t="shared" si="99"/>
        <v>FALSE</v>
      </c>
      <c r="V423" s="18">
        <f t="shared" si="100"/>
        <v>2</v>
      </c>
      <c r="W423">
        <f t="shared" si="101"/>
        <v>2</v>
      </c>
      <c r="X423">
        <v>1</v>
      </c>
      <c r="Y423">
        <f t="shared" si="107"/>
        <v>15000</v>
      </c>
      <c r="Z423">
        <f t="shared" si="106"/>
        <v>301</v>
      </c>
    </row>
    <row r="424" spans="1:26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 t="b">
        <v>0</v>
      </c>
      <c r="L424">
        <v>12</v>
      </c>
      <c r="M424" t="b">
        <v>0</v>
      </c>
      <c r="N424" t="s">
        <v>8270</v>
      </c>
      <c r="O424" s="15">
        <f t="shared" si="95"/>
        <v>1.075</v>
      </c>
      <c r="P424" s="15">
        <f t="shared" si="96"/>
        <v>35.833333333333336</v>
      </c>
      <c r="Q424" t="s">
        <v>8308</v>
      </c>
      <c r="R424" t="s">
        <v>8309</v>
      </c>
      <c r="S424" s="8">
        <f t="shared" si="97"/>
        <v>41863.052048611105</v>
      </c>
      <c r="T424" s="11">
        <f t="shared" si="98"/>
        <v>41893.052048611113</v>
      </c>
      <c r="U424" t="str">
        <f t="shared" si="99"/>
        <v>FALSE</v>
      </c>
      <c r="V424" s="18">
        <f t="shared" si="100"/>
        <v>2</v>
      </c>
      <c r="W424">
        <f t="shared" si="101"/>
        <v>2</v>
      </c>
      <c r="X424">
        <v>1</v>
      </c>
      <c r="Y424">
        <f t="shared" si="107"/>
        <v>40000</v>
      </c>
      <c r="Z424">
        <f t="shared" si="106"/>
        <v>430</v>
      </c>
    </row>
    <row r="425" spans="1:26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 t="b">
        <v>0</v>
      </c>
      <c r="L425">
        <v>13</v>
      </c>
      <c r="M425" t="b">
        <v>0</v>
      </c>
      <c r="N425" t="s">
        <v>8270</v>
      </c>
      <c r="O425" s="15">
        <f t="shared" si="95"/>
        <v>0.76500000000000001</v>
      </c>
      <c r="P425" s="15">
        <f t="shared" si="96"/>
        <v>11.76923076923077</v>
      </c>
      <c r="Q425" t="s">
        <v>8308</v>
      </c>
      <c r="R425" t="s">
        <v>8309</v>
      </c>
      <c r="S425" s="8">
        <f t="shared" si="97"/>
        <v>41400.717939814815</v>
      </c>
      <c r="T425" s="11">
        <f t="shared" si="98"/>
        <v>41430.717939814815</v>
      </c>
      <c r="U425" t="str">
        <f t="shared" si="99"/>
        <v>FALSE</v>
      </c>
      <c r="V425" s="18">
        <f t="shared" si="100"/>
        <v>2</v>
      </c>
      <c r="W425">
        <f t="shared" si="101"/>
        <v>2</v>
      </c>
      <c r="X425">
        <v>1</v>
      </c>
      <c r="Y425">
        <f t="shared" si="107"/>
        <v>20000</v>
      </c>
      <c r="Z425">
        <f t="shared" si="106"/>
        <v>153</v>
      </c>
    </row>
    <row r="426" spans="1:26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 t="b">
        <v>0</v>
      </c>
      <c r="L426">
        <v>5</v>
      </c>
      <c r="M426" t="b">
        <v>0</v>
      </c>
      <c r="N426" t="s">
        <v>8270</v>
      </c>
      <c r="O426" s="15">
        <f t="shared" si="95"/>
        <v>6.7966666666666677</v>
      </c>
      <c r="P426" s="15">
        <f t="shared" si="96"/>
        <v>40.78</v>
      </c>
      <c r="Q426" t="s">
        <v>8308</v>
      </c>
      <c r="R426" t="s">
        <v>8309</v>
      </c>
      <c r="S426" s="8">
        <f t="shared" si="97"/>
        <v>40934.167812499996</v>
      </c>
      <c r="T426" s="11">
        <f t="shared" si="98"/>
        <v>40994.126145833332</v>
      </c>
      <c r="U426" t="str">
        <f t="shared" si="99"/>
        <v>FALSE</v>
      </c>
      <c r="V426" s="18">
        <f t="shared" si="100"/>
        <v>2</v>
      </c>
      <c r="W426">
        <f t="shared" si="101"/>
        <v>2</v>
      </c>
      <c r="X426">
        <v>1</v>
      </c>
      <c r="Y426">
        <f t="shared" si="107"/>
        <v>3000</v>
      </c>
      <c r="Z426">
        <f t="shared" si="106"/>
        <v>203.9</v>
      </c>
    </row>
    <row r="427" spans="1:26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 t="b">
        <v>0</v>
      </c>
      <c r="L427">
        <v>2</v>
      </c>
      <c r="M427" t="b">
        <v>0</v>
      </c>
      <c r="N427" t="s">
        <v>8270</v>
      </c>
      <c r="O427" s="15">
        <f t="shared" si="95"/>
        <v>1.2E-2</v>
      </c>
      <c r="P427" s="15">
        <f t="shared" si="96"/>
        <v>3</v>
      </c>
      <c r="Q427" t="s">
        <v>8308</v>
      </c>
      <c r="R427" t="s">
        <v>8309</v>
      </c>
      <c r="S427" s="8">
        <f t="shared" si="97"/>
        <v>42275.652824074066</v>
      </c>
      <c r="T427" s="11">
        <f t="shared" si="98"/>
        <v>42335.694490740738</v>
      </c>
      <c r="U427" t="str">
        <f t="shared" si="99"/>
        <v>FALSE</v>
      </c>
      <c r="V427" s="18">
        <f t="shared" si="100"/>
        <v>2</v>
      </c>
      <c r="W427">
        <f t="shared" si="101"/>
        <v>2</v>
      </c>
      <c r="X427">
        <v>1</v>
      </c>
      <c r="Y427">
        <f t="shared" si="107"/>
        <v>50000</v>
      </c>
      <c r="Z427">
        <f t="shared" si="106"/>
        <v>6</v>
      </c>
    </row>
    <row r="428" spans="1:26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 t="b">
        <v>0</v>
      </c>
      <c r="L428">
        <v>8</v>
      </c>
      <c r="M428" t="b">
        <v>0</v>
      </c>
      <c r="N428" t="s">
        <v>8270</v>
      </c>
      <c r="O428" s="15">
        <f t="shared" si="95"/>
        <v>1.3299999999999998</v>
      </c>
      <c r="P428" s="15">
        <f t="shared" si="96"/>
        <v>16.625</v>
      </c>
      <c r="Q428" t="s">
        <v>8308</v>
      </c>
      <c r="R428" t="s">
        <v>8309</v>
      </c>
      <c r="S428" s="8">
        <f t="shared" si="97"/>
        <v>42400.503634259258</v>
      </c>
      <c r="T428" s="11">
        <f t="shared" si="98"/>
        <v>42430.503634259258</v>
      </c>
      <c r="U428" t="str">
        <f t="shared" si="99"/>
        <v>FALSE</v>
      </c>
      <c r="V428" s="18">
        <f t="shared" si="100"/>
        <v>2</v>
      </c>
      <c r="W428">
        <f t="shared" si="101"/>
        <v>2</v>
      </c>
      <c r="X428">
        <v>1</v>
      </c>
      <c r="Y428">
        <f t="shared" si="107"/>
        <v>10000</v>
      </c>
      <c r="Z428">
        <f t="shared" si="106"/>
        <v>133</v>
      </c>
    </row>
    <row r="429" spans="1:26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 t="b">
        <v>0</v>
      </c>
      <c r="L429">
        <v>0</v>
      </c>
      <c r="M429" t="b">
        <v>0</v>
      </c>
      <c r="N429" t="s">
        <v>8270</v>
      </c>
      <c r="O429" s="15">
        <f t="shared" si="95"/>
        <v>0</v>
      </c>
      <c r="P429" s="15">
        <f t="shared" si="96"/>
        <v>0</v>
      </c>
      <c r="Q429" t="s">
        <v>8308</v>
      </c>
      <c r="R429" t="s">
        <v>8309</v>
      </c>
      <c r="S429" s="8">
        <f t="shared" si="97"/>
        <v>42285.700694444437</v>
      </c>
      <c r="T429" s="11">
        <f t="shared" si="98"/>
        <v>42299.582638888889</v>
      </c>
      <c r="U429" t="str">
        <f t="shared" si="99"/>
        <v>FALSE</v>
      </c>
      <c r="V429" s="18">
        <f t="shared" si="100"/>
        <v>2</v>
      </c>
      <c r="W429">
        <f t="shared" si="101"/>
        <v>2</v>
      </c>
      <c r="X429">
        <v>1</v>
      </c>
      <c r="Y429">
        <f t="shared" si="107"/>
        <v>6500</v>
      </c>
      <c r="Z429">
        <f t="shared" si="106"/>
        <v>0</v>
      </c>
    </row>
    <row r="430" spans="1:26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 t="b">
        <v>0</v>
      </c>
      <c r="L430">
        <v>13</v>
      </c>
      <c r="M430" t="b">
        <v>0</v>
      </c>
      <c r="N430" t="s">
        <v>8270</v>
      </c>
      <c r="O430" s="15">
        <f t="shared" si="95"/>
        <v>5.6333333333333329</v>
      </c>
      <c r="P430" s="15">
        <f t="shared" si="96"/>
        <v>52</v>
      </c>
      <c r="Q430" t="s">
        <v>8308</v>
      </c>
      <c r="R430" t="s">
        <v>8309</v>
      </c>
      <c r="S430" s="8">
        <f t="shared" si="97"/>
        <v>41778.558391203704</v>
      </c>
      <c r="T430" s="11">
        <f t="shared" si="98"/>
        <v>41806.708333333328</v>
      </c>
      <c r="U430" t="str">
        <f t="shared" si="99"/>
        <v>FALSE</v>
      </c>
      <c r="V430" s="18">
        <f t="shared" si="100"/>
        <v>2</v>
      </c>
      <c r="W430">
        <f t="shared" si="101"/>
        <v>2</v>
      </c>
      <c r="X430">
        <v>1</v>
      </c>
      <c r="Y430">
        <f t="shared" si="107"/>
        <v>12000</v>
      </c>
      <c r="Z430">
        <f t="shared" si="106"/>
        <v>676</v>
      </c>
    </row>
    <row r="431" spans="1:26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 t="b">
        <v>0</v>
      </c>
      <c r="L431">
        <v>0</v>
      </c>
      <c r="M431" t="b">
        <v>0</v>
      </c>
      <c r="N431" t="s">
        <v>8270</v>
      </c>
      <c r="O431" s="15">
        <f t="shared" si="95"/>
        <v>0</v>
      </c>
      <c r="P431" s="15">
        <f t="shared" si="96"/>
        <v>0</v>
      </c>
      <c r="Q431" t="s">
        <v>8308</v>
      </c>
      <c r="R431" t="s">
        <v>8309</v>
      </c>
      <c r="S431" s="8">
        <f t="shared" si="97"/>
        <v>40070.693078703705</v>
      </c>
      <c r="T431" s="11">
        <f t="shared" si="98"/>
        <v>40143.999305555553</v>
      </c>
      <c r="U431" t="str">
        <f t="shared" si="99"/>
        <v>FALSE</v>
      </c>
      <c r="V431" s="18">
        <f t="shared" si="100"/>
        <v>2</v>
      </c>
      <c r="W431">
        <f t="shared" si="101"/>
        <v>2</v>
      </c>
      <c r="X431">
        <v>1</v>
      </c>
      <c r="Y431">
        <f t="shared" si="107"/>
        <v>5000</v>
      </c>
      <c r="Z431">
        <f t="shared" si="106"/>
        <v>0</v>
      </c>
    </row>
    <row r="432" spans="1:26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 t="b">
        <v>0</v>
      </c>
      <c r="L432">
        <v>5</v>
      </c>
      <c r="M432" t="b">
        <v>0</v>
      </c>
      <c r="N432" t="s">
        <v>8270</v>
      </c>
      <c r="O432" s="15">
        <f t="shared" si="95"/>
        <v>2.4</v>
      </c>
      <c r="P432" s="15">
        <f t="shared" si="96"/>
        <v>4.8</v>
      </c>
      <c r="Q432" t="s">
        <v>8308</v>
      </c>
      <c r="R432" t="s">
        <v>8309</v>
      </c>
      <c r="S432" s="8">
        <f t="shared" si="97"/>
        <v>41512.898923611108</v>
      </c>
      <c r="T432" s="11">
        <f t="shared" si="98"/>
        <v>41527.898923611108</v>
      </c>
      <c r="U432" t="str">
        <f t="shared" si="99"/>
        <v>FALSE</v>
      </c>
      <c r="V432" s="18">
        <f t="shared" si="100"/>
        <v>2</v>
      </c>
      <c r="W432">
        <f t="shared" si="101"/>
        <v>2</v>
      </c>
      <c r="X432">
        <v>1</v>
      </c>
      <c r="Y432">
        <f t="shared" si="107"/>
        <v>1000</v>
      </c>
      <c r="Z432">
        <f t="shared" si="106"/>
        <v>24</v>
      </c>
    </row>
    <row r="433" spans="1:26" ht="100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 t="b">
        <v>0</v>
      </c>
      <c r="L433">
        <v>8</v>
      </c>
      <c r="M433" t="b">
        <v>0</v>
      </c>
      <c r="N433" t="s">
        <v>8270</v>
      </c>
      <c r="O433" s="15">
        <f t="shared" si="95"/>
        <v>13.833333333333334</v>
      </c>
      <c r="P433" s="15">
        <f t="shared" si="96"/>
        <v>51.875</v>
      </c>
      <c r="Q433" t="s">
        <v>8308</v>
      </c>
      <c r="R433" t="s">
        <v>8309</v>
      </c>
      <c r="S433" s="8">
        <f t="shared" si="97"/>
        <v>42526.662997685176</v>
      </c>
      <c r="T433" s="11">
        <f t="shared" si="98"/>
        <v>42556.662997685184</v>
      </c>
      <c r="U433" t="str">
        <f t="shared" si="99"/>
        <v>FALSE</v>
      </c>
      <c r="V433" s="18">
        <f t="shared" si="100"/>
        <v>2</v>
      </c>
      <c r="W433">
        <f t="shared" si="101"/>
        <v>2</v>
      </c>
      <c r="X433">
        <v>1.28</v>
      </c>
      <c r="Y433">
        <f>D433*X433</f>
        <v>3840</v>
      </c>
      <c r="Z433">
        <f t="shared" ref="Z433:Z451" si="108">E433*$X433</f>
        <v>531.20000000000005</v>
      </c>
    </row>
    <row r="434" spans="1:26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 t="b">
        <v>0</v>
      </c>
      <c r="L434">
        <v>8</v>
      </c>
      <c r="M434" t="b">
        <v>0</v>
      </c>
      <c r="N434" t="s">
        <v>8270</v>
      </c>
      <c r="O434" s="15">
        <f t="shared" si="95"/>
        <v>9.5</v>
      </c>
      <c r="P434" s="15">
        <f t="shared" si="96"/>
        <v>71.25</v>
      </c>
      <c r="Q434" t="s">
        <v>8308</v>
      </c>
      <c r="R434" t="s">
        <v>8309</v>
      </c>
      <c r="S434" s="8">
        <f t="shared" si="97"/>
        <v>42238.51829861111</v>
      </c>
      <c r="T434" s="11">
        <f t="shared" si="98"/>
        <v>42298.51829861111</v>
      </c>
      <c r="U434" t="str">
        <f t="shared" si="99"/>
        <v>FALSE</v>
      </c>
      <c r="V434" s="18">
        <f t="shared" si="100"/>
        <v>2</v>
      </c>
      <c r="W434">
        <f t="shared" si="101"/>
        <v>2</v>
      </c>
      <c r="X434">
        <v>1</v>
      </c>
      <c r="Y434">
        <f>D434*$X434</f>
        <v>6000</v>
      </c>
      <c r="Z434">
        <f t="shared" si="108"/>
        <v>570</v>
      </c>
    </row>
    <row r="435" spans="1:26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 t="b">
        <v>0</v>
      </c>
      <c r="L435">
        <v>0</v>
      </c>
      <c r="M435" t="b">
        <v>0</v>
      </c>
      <c r="N435" t="s">
        <v>8270</v>
      </c>
      <c r="O435" s="15">
        <f t="shared" si="95"/>
        <v>0</v>
      </c>
      <c r="P435" s="15">
        <f t="shared" si="96"/>
        <v>0</v>
      </c>
      <c r="Q435" t="s">
        <v>8308</v>
      </c>
      <c r="R435" t="s">
        <v>8309</v>
      </c>
      <c r="S435" s="8">
        <f t="shared" si="97"/>
        <v>42228.42155092593</v>
      </c>
      <c r="T435" s="11">
        <f t="shared" si="98"/>
        <v>42288.421550925923</v>
      </c>
      <c r="U435" t="str">
        <f t="shared" si="99"/>
        <v>FALSE</v>
      </c>
      <c r="V435" s="18">
        <f t="shared" si="100"/>
        <v>2</v>
      </c>
      <c r="W435">
        <f t="shared" si="101"/>
        <v>2</v>
      </c>
      <c r="X435">
        <v>1</v>
      </c>
      <c r="Y435">
        <f>D435*$X435</f>
        <v>3000</v>
      </c>
      <c r="Z435">
        <f t="shared" si="108"/>
        <v>0</v>
      </c>
    </row>
    <row r="436" spans="1:26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 t="b">
        <v>0</v>
      </c>
      <c r="L436">
        <v>2</v>
      </c>
      <c r="M436" t="b">
        <v>0</v>
      </c>
      <c r="N436" t="s">
        <v>8270</v>
      </c>
      <c r="O436" s="15">
        <f t="shared" si="95"/>
        <v>5</v>
      </c>
      <c r="P436" s="15">
        <f t="shared" si="96"/>
        <v>62.5</v>
      </c>
      <c r="Q436" t="s">
        <v>8308</v>
      </c>
      <c r="R436" t="s">
        <v>8309</v>
      </c>
      <c r="S436" s="8">
        <f t="shared" si="97"/>
        <v>41576.626180555555</v>
      </c>
      <c r="T436" s="11">
        <f t="shared" si="98"/>
        <v>41609.667847222219</v>
      </c>
      <c r="U436" t="str">
        <f t="shared" si="99"/>
        <v>FALSE</v>
      </c>
      <c r="V436" s="18">
        <f t="shared" si="100"/>
        <v>2</v>
      </c>
      <c r="W436">
        <f t="shared" si="101"/>
        <v>2</v>
      </c>
      <c r="X436">
        <v>1</v>
      </c>
      <c r="Y436">
        <f>D436*$X436</f>
        <v>2500</v>
      </c>
      <c r="Z436">
        <f t="shared" si="108"/>
        <v>125</v>
      </c>
    </row>
    <row r="437" spans="1:26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 t="b">
        <v>0</v>
      </c>
      <c r="L437">
        <v>3</v>
      </c>
      <c r="M437" t="b">
        <v>0</v>
      </c>
      <c r="N437" t="s">
        <v>8270</v>
      </c>
      <c r="O437" s="15">
        <f t="shared" si="95"/>
        <v>2.7272727272727275E-3</v>
      </c>
      <c r="P437" s="15">
        <f t="shared" si="96"/>
        <v>1</v>
      </c>
      <c r="Q437" t="s">
        <v>8308</v>
      </c>
      <c r="R437" t="s">
        <v>8309</v>
      </c>
      <c r="S437" s="8">
        <f t="shared" si="97"/>
        <v>41500.539120370369</v>
      </c>
      <c r="T437" s="11">
        <f t="shared" si="98"/>
        <v>41530.539120370369</v>
      </c>
      <c r="U437" t="str">
        <f t="shared" si="99"/>
        <v>FALSE</v>
      </c>
      <c r="V437" s="18">
        <f t="shared" si="100"/>
        <v>2</v>
      </c>
      <c r="W437">
        <f t="shared" si="101"/>
        <v>2</v>
      </c>
      <c r="X437">
        <v>1</v>
      </c>
      <c r="Y437">
        <f>D437*$X437</f>
        <v>110000</v>
      </c>
      <c r="Z437">
        <f t="shared" si="108"/>
        <v>3</v>
      </c>
    </row>
    <row r="438" spans="1:26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 t="b">
        <v>0</v>
      </c>
      <c r="L438">
        <v>0</v>
      </c>
      <c r="M438" t="b">
        <v>0</v>
      </c>
      <c r="N438" t="s">
        <v>8270</v>
      </c>
      <c r="O438" s="15">
        <f t="shared" si="95"/>
        <v>0</v>
      </c>
      <c r="P438" s="15">
        <f t="shared" si="96"/>
        <v>0</v>
      </c>
      <c r="Q438" t="s">
        <v>8308</v>
      </c>
      <c r="R438" t="s">
        <v>8309</v>
      </c>
      <c r="S438" s="8">
        <f t="shared" si="97"/>
        <v>41456.154085648144</v>
      </c>
      <c r="T438" s="11">
        <f t="shared" si="98"/>
        <v>41486.154085648144</v>
      </c>
      <c r="U438" t="str">
        <f t="shared" si="99"/>
        <v>FALSE</v>
      </c>
      <c r="V438" s="18">
        <f t="shared" si="100"/>
        <v>2</v>
      </c>
      <c r="W438">
        <f t="shared" si="101"/>
        <v>2</v>
      </c>
      <c r="X438">
        <v>1</v>
      </c>
      <c r="Y438">
        <f>D438*$X438</f>
        <v>1000</v>
      </c>
      <c r="Z438">
        <f t="shared" si="108"/>
        <v>0</v>
      </c>
    </row>
    <row r="439" spans="1:26" ht="100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 t="b">
        <v>0</v>
      </c>
      <c r="L439">
        <v>0</v>
      </c>
      <c r="M439" t="b">
        <v>0</v>
      </c>
      <c r="N439" t="s">
        <v>8270</v>
      </c>
      <c r="O439" s="15">
        <f t="shared" si="95"/>
        <v>0</v>
      </c>
      <c r="P439" s="15">
        <f t="shared" si="96"/>
        <v>0</v>
      </c>
      <c r="Q439" t="s">
        <v>8308</v>
      </c>
      <c r="R439" t="s">
        <v>8309</v>
      </c>
      <c r="S439" s="8">
        <f t="shared" si="97"/>
        <v>42591.110254629624</v>
      </c>
      <c r="T439" s="11">
        <f t="shared" si="98"/>
        <v>42651.110254629624</v>
      </c>
      <c r="U439" t="str">
        <f t="shared" si="99"/>
        <v>FALSE</v>
      </c>
      <c r="V439" s="18">
        <f t="shared" si="100"/>
        <v>2</v>
      </c>
      <c r="W439">
        <f t="shared" si="101"/>
        <v>2</v>
      </c>
      <c r="X439">
        <f>0.76</f>
        <v>0.76</v>
      </c>
      <c r="Y439">
        <f>D439*X439</f>
        <v>5320</v>
      </c>
      <c r="Z439">
        <f t="shared" si="108"/>
        <v>0</v>
      </c>
    </row>
    <row r="440" spans="1:26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 t="b">
        <v>0</v>
      </c>
      <c r="L440">
        <v>11</v>
      </c>
      <c r="M440" t="b">
        <v>0</v>
      </c>
      <c r="N440" t="s">
        <v>8270</v>
      </c>
      <c r="O440" s="15">
        <f t="shared" si="95"/>
        <v>9.379999999999999</v>
      </c>
      <c r="P440" s="15">
        <f t="shared" si="96"/>
        <v>170.54545454545453</v>
      </c>
      <c r="Q440" t="s">
        <v>8308</v>
      </c>
      <c r="R440" t="s">
        <v>8309</v>
      </c>
      <c r="S440" s="8">
        <f t="shared" si="97"/>
        <v>42296.052754629629</v>
      </c>
      <c r="T440" s="11">
        <f t="shared" si="98"/>
        <v>42326.094421296293</v>
      </c>
      <c r="U440" t="str">
        <f t="shared" si="99"/>
        <v>FALSE</v>
      </c>
      <c r="V440" s="18">
        <f t="shared" si="100"/>
        <v>2</v>
      </c>
      <c r="W440">
        <f t="shared" si="101"/>
        <v>2</v>
      </c>
      <c r="X440">
        <v>1</v>
      </c>
      <c r="Y440">
        <f>D440*$X440</f>
        <v>20000</v>
      </c>
      <c r="Z440">
        <f t="shared" si="108"/>
        <v>1876</v>
      </c>
    </row>
    <row r="441" spans="1:26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 t="b">
        <v>0</v>
      </c>
      <c r="L441">
        <v>0</v>
      </c>
      <c r="M441" t="b">
        <v>0</v>
      </c>
      <c r="N441" t="s">
        <v>8270</v>
      </c>
      <c r="O441" s="15">
        <f t="shared" si="95"/>
        <v>0</v>
      </c>
      <c r="P441" s="15">
        <f t="shared" si="96"/>
        <v>0</v>
      </c>
      <c r="Q441" t="s">
        <v>8308</v>
      </c>
      <c r="R441" t="s">
        <v>8309</v>
      </c>
      <c r="S441" s="8">
        <f t="shared" si="97"/>
        <v>41919.553449074068</v>
      </c>
      <c r="T441" s="11">
        <f t="shared" si="98"/>
        <v>41929.553449074076</v>
      </c>
      <c r="U441" t="str">
        <f t="shared" si="99"/>
        <v>FALSE</v>
      </c>
      <c r="V441" s="18">
        <f t="shared" si="100"/>
        <v>2</v>
      </c>
      <c r="W441">
        <f t="shared" si="101"/>
        <v>2</v>
      </c>
      <c r="X441">
        <v>1</v>
      </c>
      <c r="Y441">
        <f>D441*$X441</f>
        <v>450</v>
      </c>
      <c r="Z441">
        <f t="shared" si="108"/>
        <v>0</v>
      </c>
    </row>
    <row r="442" spans="1:26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 t="b">
        <v>0</v>
      </c>
      <c r="L442">
        <v>1</v>
      </c>
      <c r="M442" t="b">
        <v>0</v>
      </c>
      <c r="N442" t="s">
        <v>8270</v>
      </c>
      <c r="O442" s="15">
        <f t="shared" si="95"/>
        <v>0.1</v>
      </c>
      <c r="P442" s="15">
        <f t="shared" si="96"/>
        <v>5</v>
      </c>
      <c r="Q442" t="s">
        <v>8308</v>
      </c>
      <c r="R442" t="s">
        <v>8309</v>
      </c>
      <c r="S442" s="8">
        <f t="shared" si="97"/>
        <v>42423.777233796289</v>
      </c>
      <c r="T442" s="11">
        <f t="shared" si="98"/>
        <v>42453.735567129632</v>
      </c>
      <c r="U442" t="str">
        <f t="shared" si="99"/>
        <v>FALSE</v>
      </c>
      <c r="V442" s="18">
        <f t="shared" si="100"/>
        <v>2</v>
      </c>
      <c r="W442">
        <f t="shared" si="101"/>
        <v>2</v>
      </c>
      <c r="X442">
        <v>1</v>
      </c>
      <c r="Y442">
        <f>D442*$X442</f>
        <v>5000</v>
      </c>
      <c r="Z442">
        <f t="shared" si="108"/>
        <v>5</v>
      </c>
    </row>
    <row r="443" spans="1:26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 t="b">
        <v>0</v>
      </c>
      <c r="L443">
        <v>0</v>
      </c>
      <c r="M443" t="b">
        <v>0</v>
      </c>
      <c r="N443" t="s">
        <v>8270</v>
      </c>
      <c r="O443" s="15">
        <f t="shared" si="95"/>
        <v>0</v>
      </c>
      <c r="P443" s="15">
        <f t="shared" si="96"/>
        <v>0</v>
      </c>
      <c r="Q443" t="s">
        <v>8308</v>
      </c>
      <c r="R443" t="s">
        <v>8309</v>
      </c>
      <c r="S443" s="8">
        <f t="shared" si="97"/>
        <v>41550.585601851846</v>
      </c>
      <c r="T443" s="11">
        <f t="shared" si="98"/>
        <v>41580.585601851846</v>
      </c>
      <c r="U443" t="str">
        <f t="shared" si="99"/>
        <v>FALSE</v>
      </c>
      <c r="V443" s="18">
        <f t="shared" si="100"/>
        <v>2</v>
      </c>
      <c r="W443">
        <f t="shared" si="101"/>
        <v>2</v>
      </c>
      <c r="X443">
        <v>1.28</v>
      </c>
      <c r="Y443">
        <f>D443*X443</f>
        <v>512</v>
      </c>
      <c r="Z443">
        <f t="shared" si="108"/>
        <v>0</v>
      </c>
    </row>
    <row r="444" spans="1:2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 t="b">
        <v>0</v>
      </c>
      <c r="L444">
        <v>17</v>
      </c>
      <c r="M444" t="b">
        <v>0</v>
      </c>
      <c r="N444" t="s">
        <v>8270</v>
      </c>
      <c r="O444" s="15">
        <f t="shared" si="95"/>
        <v>39.358823529411765</v>
      </c>
      <c r="P444" s="15">
        <f t="shared" si="96"/>
        <v>393.58823529411762</v>
      </c>
      <c r="Q444" t="s">
        <v>8308</v>
      </c>
      <c r="R444" t="s">
        <v>8309</v>
      </c>
      <c r="S444" s="8">
        <f t="shared" si="97"/>
        <v>42024.680358796293</v>
      </c>
      <c r="T444" s="11">
        <f t="shared" si="98"/>
        <v>42054.680358796293</v>
      </c>
      <c r="U444" t="str">
        <f t="shared" si="99"/>
        <v>FALSE</v>
      </c>
      <c r="V444" s="18">
        <f t="shared" si="100"/>
        <v>2</v>
      </c>
      <c r="W444">
        <f t="shared" si="101"/>
        <v>2</v>
      </c>
      <c r="X444">
        <v>1</v>
      </c>
      <c r="Y444">
        <f>D444*$X444</f>
        <v>17000</v>
      </c>
      <c r="Z444">
        <f t="shared" si="108"/>
        <v>6691</v>
      </c>
    </row>
    <row r="445" spans="1:26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 t="b">
        <v>0</v>
      </c>
      <c r="L445">
        <v>2</v>
      </c>
      <c r="M445" t="b">
        <v>0</v>
      </c>
      <c r="N445" t="s">
        <v>8270</v>
      </c>
      <c r="O445" s="15">
        <f t="shared" si="95"/>
        <v>0.1</v>
      </c>
      <c r="P445" s="15">
        <f t="shared" si="96"/>
        <v>5</v>
      </c>
      <c r="Q445" t="s">
        <v>8308</v>
      </c>
      <c r="R445" t="s">
        <v>8309</v>
      </c>
      <c r="S445" s="8">
        <f t="shared" si="97"/>
        <v>41649.806724537033</v>
      </c>
      <c r="T445" s="11">
        <f t="shared" si="98"/>
        <v>41679.806724537033</v>
      </c>
      <c r="U445" t="str">
        <f t="shared" si="99"/>
        <v>FALSE</v>
      </c>
      <c r="V445" s="18">
        <f t="shared" si="100"/>
        <v>2</v>
      </c>
      <c r="W445">
        <f t="shared" si="101"/>
        <v>2</v>
      </c>
      <c r="X445">
        <f>0.76</f>
        <v>0.76</v>
      </c>
      <c r="Y445">
        <f>D445*X445</f>
        <v>7600</v>
      </c>
      <c r="Z445">
        <f t="shared" si="108"/>
        <v>7.6</v>
      </c>
    </row>
    <row r="446" spans="1:26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 t="b">
        <v>0</v>
      </c>
      <c r="L446">
        <v>1</v>
      </c>
      <c r="M446" t="b">
        <v>0</v>
      </c>
      <c r="N446" t="s">
        <v>8270</v>
      </c>
      <c r="O446" s="15">
        <f t="shared" si="95"/>
        <v>5</v>
      </c>
      <c r="P446" s="15">
        <f t="shared" si="96"/>
        <v>50</v>
      </c>
      <c r="Q446" t="s">
        <v>8308</v>
      </c>
      <c r="R446" t="s">
        <v>8309</v>
      </c>
      <c r="S446" s="8">
        <f t="shared" si="97"/>
        <v>40894.69862268518</v>
      </c>
      <c r="T446" s="11">
        <f t="shared" si="98"/>
        <v>40954.69862268518</v>
      </c>
      <c r="U446" t="str">
        <f t="shared" si="99"/>
        <v>FALSE</v>
      </c>
      <c r="V446" s="18">
        <f t="shared" si="100"/>
        <v>2</v>
      </c>
      <c r="W446">
        <f t="shared" si="101"/>
        <v>2</v>
      </c>
      <c r="X446">
        <v>1</v>
      </c>
      <c r="Y446">
        <f>D446*$X446</f>
        <v>1000</v>
      </c>
      <c r="Z446">
        <f t="shared" si="108"/>
        <v>50</v>
      </c>
    </row>
    <row r="447" spans="1:26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 t="b">
        <v>0</v>
      </c>
      <c r="L447">
        <v>2</v>
      </c>
      <c r="M447" t="b">
        <v>0</v>
      </c>
      <c r="N447" t="s">
        <v>8270</v>
      </c>
      <c r="O447" s="15">
        <f t="shared" si="95"/>
        <v>3.3333333333333335E-3</v>
      </c>
      <c r="P447" s="15">
        <f t="shared" si="96"/>
        <v>1</v>
      </c>
      <c r="Q447" t="s">
        <v>8308</v>
      </c>
      <c r="R447" t="s">
        <v>8309</v>
      </c>
      <c r="S447" s="8">
        <f t="shared" si="97"/>
        <v>42130.127025462956</v>
      </c>
      <c r="T447" s="11">
        <f t="shared" si="98"/>
        <v>42145.127025462956</v>
      </c>
      <c r="U447" t="str">
        <f t="shared" si="99"/>
        <v>FALSE</v>
      </c>
      <c r="V447" s="18">
        <f t="shared" si="100"/>
        <v>2</v>
      </c>
      <c r="W447">
        <f t="shared" si="101"/>
        <v>2</v>
      </c>
      <c r="X447">
        <v>1</v>
      </c>
      <c r="Y447">
        <f>D447*$X447</f>
        <v>60000</v>
      </c>
      <c r="Z447">
        <f t="shared" si="108"/>
        <v>2</v>
      </c>
    </row>
    <row r="448" spans="1:26" ht="115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 t="b">
        <v>0</v>
      </c>
      <c r="L448">
        <v>16</v>
      </c>
      <c r="M448" t="b">
        <v>0</v>
      </c>
      <c r="N448" t="s">
        <v>8270</v>
      </c>
      <c r="O448" s="15">
        <f t="shared" si="95"/>
        <v>7.2952380952380951</v>
      </c>
      <c r="P448" s="15">
        <f t="shared" si="96"/>
        <v>47.875</v>
      </c>
      <c r="Q448" t="s">
        <v>8308</v>
      </c>
      <c r="R448" t="s">
        <v>8309</v>
      </c>
      <c r="S448" s="8">
        <f t="shared" si="97"/>
        <v>42036.875231481477</v>
      </c>
      <c r="T448" s="11">
        <f t="shared" si="98"/>
        <v>42066.875231481477</v>
      </c>
      <c r="U448" t="str">
        <f t="shared" si="99"/>
        <v>FALSE</v>
      </c>
      <c r="V448" s="18">
        <f t="shared" si="100"/>
        <v>2</v>
      </c>
      <c r="W448">
        <f t="shared" si="101"/>
        <v>2</v>
      </c>
      <c r="X448">
        <v>1</v>
      </c>
      <c r="Y448">
        <f>D448*$X448</f>
        <v>10500</v>
      </c>
      <c r="Z448">
        <f t="shared" si="108"/>
        <v>766</v>
      </c>
    </row>
    <row r="449" spans="1:26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 t="b">
        <v>0</v>
      </c>
      <c r="L449">
        <v>1</v>
      </c>
      <c r="M449" t="b">
        <v>0</v>
      </c>
      <c r="N449" t="s">
        <v>8270</v>
      </c>
      <c r="O449" s="15">
        <f t="shared" si="95"/>
        <v>1.6666666666666666E-2</v>
      </c>
      <c r="P449" s="15">
        <f t="shared" si="96"/>
        <v>5</v>
      </c>
      <c r="Q449" t="s">
        <v>8308</v>
      </c>
      <c r="R449" t="s">
        <v>8309</v>
      </c>
      <c r="S449" s="8">
        <f t="shared" si="97"/>
        <v>41331.34679398148</v>
      </c>
      <c r="T449" s="11">
        <f t="shared" si="98"/>
        <v>41356.305127314808</v>
      </c>
      <c r="U449" t="str">
        <f t="shared" si="99"/>
        <v>FALSE</v>
      </c>
      <c r="V449" s="18">
        <f t="shared" si="100"/>
        <v>2</v>
      </c>
      <c r="W449">
        <f t="shared" si="101"/>
        <v>2</v>
      </c>
      <c r="X449">
        <v>1.28</v>
      </c>
      <c r="Y449">
        <f>D449*X449</f>
        <v>38400</v>
      </c>
      <c r="Z449">
        <f t="shared" si="108"/>
        <v>6.4</v>
      </c>
    </row>
    <row r="450" spans="1:26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 t="b">
        <v>0</v>
      </c>
      <c r="L450">
        <v>4</v>
      </c>
      <c r="M450" t="b">
        <v>0</v>
      </c>
      <c r="N450" t="s">
        <v>8270</v>
      </c>
      <c r="O450" s="15">
        <f t="shared" si="95"/>
        <v>3.2804000000000002</v>
      </c>
      <c r="P450" s="15">
        <f t="shared" si="96"/>
        <v>20.502500000000001</v>
      </c>
      <c r="Q450" t="s">
        <v>8308</v>
      </c>
      <c r="R450" t="s">
        <v>8309</v>
      </c>
      <c r="S450" s="8">
        <f t="shared" si="97"/>
        <v>41753.549710648142</v>
      </c>
      <c r="T450" s="11">
        <f t="shared" si="98"/>
        <v>41773.549710648142</v>
      </c>
      <c r="U450" t="str">
        <f t="shared" si="99"/>
        <v>FALSE</v>
      </c>
      <c r="V450" s="18">
        <f t="shared" si="100"/>
        <v>2</v>
      </c>
      <c r="W450">
        <f t="shared" si="101"/>
        <v>2</v>
      </c>
      <c r="X450">
        <v>1</v>
      </c>
      <c r="Y450">
        <f>D450*$X450</f>
        <v>2500</v>
      </c>
      <c r="Z450">
        <f t="shared" si="108"/>
        <v>82.01</v>
      </c>
    </row>
    <row r="451" spans="1:26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 t="b">
        <v>0</v>
      </c>
      <c r="L451">
        <v>5</v>
      </c>
      <c r="M451" t="b">
        <v>0</v>
      </c>
      <c r="N451" t="s">
        <v>8270</v>
      </c>
      <c r="O451" s="15">
        <f t="shared" ref="O451:O514" si="109">(E451/D451)*100</f>
        <v>2.25</v>
      </c>
      <c r="P451" s="15">
        <f t="shared" ref="P451:P514" si="110">IFERROR(E451/L451,0)</f>
        <v>9</v>
      </c>
      <c r="Q451" t="s">
        <v>8308</v>
      </c>
      <c r="R451" t="s">
        <v>8309</v>
      </c>
      <c r="S451" s="8">
        <f t="shared" ref="S451:S514" si="111">(((J451/60)/60)/24)+DATE(1970,1,1)+(-5/24)</f>
        <v>41534.359780092593</v>
      </c>
      <c r="T451" s="11">
        <f t="shared" ref="T451:T514" si="112">(I451/86400)+25569+(-5/24)</f>
        <v>41564.359780092593</v>
      </c>
      <c r="U451" t="str">
        <f t="shared" ref="U451:U514" si="113">TRIM(K451)</f>
        <v>FALSE</v>
      </c>
      <c r="V451" s="18">
        <f t="shared" ref="V451:V514" si="114">IF(U451="TRUE", 1, 2)</f>
        <v>2</v>
      </c>
      <c r="W451">
        <f t="shared" ref="W451:W514" si="115">IF(F451="successful", 1,  IF(F451= "failed", 2, IF(F451="canceled", 3, 4)))</f>
        <v>2</v>
      </c>
      <c r="X451">
        <v>1.28</v>
      </c>
      <c r="Y451">
        <f>D451*X451</f>
        <v>2560</v>
      </c>
      <c r="Z451">
        <f t="shared" si="108"/>
        <v>57.6</v>
      </c>
    </row>
    <row r="452" spans="1:26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 t="b">
        <v>0</v>
      </c>
      <c r="L452">
        <v>7</v>
      </c>
      <c r="M452" t="b">
        <v>0</v>
      </c>
      <c r="N452" t="s">
        <v>8270</v>
      </c>
      <c r="O452" s="15">
        <f t="shared" si="109"/>
        <v>0.79200000000000004</v>
      </c>
      <c r="P452" s="15">
        <f t="shared" si="110"/>
        <v>56.571428571428569</v>
      </c>
      <c r="Q452" t="s">
        <v>8308</v>
      </c>
      <c r="R452" t="s">
        <v>8309</v>
      </c>
      <c r="S452" s="8">
        <f t="shared" si="111"/>
        <v>41654.73842592592</v>
      </c>
      <c r="T452" s="11">
        <f t="shared" si="112"/>
        <v>41684.73842592592</v>
      </c>
      <c r="U452" t="str">
        <f t="shared" si="113"/>
        <v>FALSE</v>
      </c>
      <c r="V452" s="18">
        <f t="shared" si="114"/>
        <v>2</v>
      </c>
      <c r="W452">
        <f t="shared" si="115"/>
        <v>2</v>
      </c>
      <c r="X452">
        <v>1</v>
      </c>
      <c r="Y452">
        <f t="shared" ref="Y452:Y458" si="116">D452*$X452</f>
        <v>50000</v>
      </c>
      <c r="Z452">
        <f t="shared" ref="Z452:Z458" si="117">E452*$X452</f>
        <v>396</v>
      </c>
    </row>
    <row r="453" spans="1:26" ht="115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 t="b">
        <v>0</v>
      </c>
      <c r="L453">
        <v>0</v>
      </c>
      <c r="M453" t="b">
        <v>0</v>
      </c>
      <c r="N453" t="s">
        <v>8270</v>
      </c>
      <c r="O453" s="15">
        <f t="shared" si="109"/>
        <v>0</v>
      </c>
      <c r="P453" s="15">
        <f t="shared" si="110"/>
        <v>0</v>
      </c>
      <c r="Q453" t="s">
        <v>8308</v>
      </c>
      <c r="R453" t="s">
        <v>8309</v>
      </c>
      <c r="S453" s="8">
        <f t="shared" si="111"/>
        <v>41634.506840277776</v>
      </c>
      <c r="T453" s="11">
        <f t="shared" si="112"/>
        <v>41664.506840277776</v>
      </c>
      <c r="U453" t="str">
        <f t="shared" si="113"/>
        <v>FALSE</v>
      </c>
      <c r="V453" s="18">
        <f t="shared" si="114"/>
        <v>2</v>
      </c>
      <c r="W453">
        <f t="shared" si="115"/>
        <v>2</v>
      </c>
      <c r="X453">
        <v>1</v>
      </c>
      <c r="Y453">
        <f t="shared" si="116"/>
        <v>20000</v>
      </c>
      <c r="Z453">
        <f t="shared" si="117"/>
        <v>0</v>
      </c>
    </row>
    <row r="454" spans="1:26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 t="b">
        <v>0</v>
      </c>
      <c r="L454">
        <v>12</v>
      </c>
      <c r="M454" t="b">
        <v>0</v>
      </c>
      <c r="N454" t="s">
        <v>8270</v>
      </c>
      <c r="O454" s="15">
        <f t="shared" si="109"/>
        <v>64</v>
      </c>
      <c r="P454" s="15">
        <f t="shared" si="110"/>
        <v>40</v>
      </c>
      <c r="Q454" t="s">
        <v>8308</v>
      </c>
      <c r="R454" t="s">
        <v>8309</v>
      </c>
      <c r="S454" s="8">
        <f t="shared" si="111"/>
        <v>42107.495543981473</v>
      </c>
      <c r="T454" s="11">
        <f t="shared" si="112"/>
        <v>42137.49554398148</v>
      </c>
      <c r="U454" t="str">
        <f t="shared" si="113"/>
        <v>FALSE</v>
      </c>
      <c r="V454" s="18">
        <f t="shared" si="114"/>
        <v>2</v>
      </c>
      <c r="W454">
        <f t="shared" si="115"/>
        <v>2</v>
      </c>
      <c r="X454">
        <v>1</v>
      </c>
      <c r="Y454">
        <f t="shared" si="116"/>
        <v>750</v>
      </c>
      <c r="Z454">
        <f t="shared" si="117"/>
        <v>480</v>
      </c>
    </row>
    <row r="455" spans="1:26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 t="b">
        <v>0</v>
      </c>
      <c r="L455">
        <v>2</v>
      </c>
      <c r="M455" t="b">
        <v>0</v>
      </c>
      <c r="N455" t="s">
        <v>8270</v>
      </c>
      <c r="O455" s="15">
        <f t="shared" si="109"/>
        <v>2.7404479578392621E-2</v>
      </c>
      <c r="P455" s="15">
        <f t="shared" si="110"/>
        <v>13</v>
      </c>
      <c r="Q455" t="s">
        <v>8308</v>
      </c>
      <c r="R455" t="s">
        <v>8309</v>
      </c>
      <c r="S455" s="8">
        <f t="shared" si="111"/>
        <v>42038.616655092592</v>
      </c>
      <c r="T455" s="11">
        <f t="shared" si="112"/>
        <v>42054.616655092592</v>
      </c>
      <c r="U455" t="str">
        <f t="shared" si="113"/>
        <v>FALSE</v>
      </c>
      <c r="V455" s="18">
        <f t="shared" si="114"/>
        <v>2</v>
      </c>
      <c r="W455">
        <f t="shared" si="115"/>
        <v>2</v>
      </c>
      <c r="X455">
        <v>1</v>
      </c>
      <c r="Y455">
        <f t="shared" si="116"/>
        <v>94875</v>
      </c>
      <c r="Z455">
        <f t="shared" si="117"/>
        <v>26</v>
      </c>
    </row>
    <row r="456" spans="1:26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 t="b">
        <v>0</v>
      </c>
      <c r="L456">
        <v>5</v>
      </c>
      <c r="M456" t="b">
        <v>0</v>
      </c>
      <c r="N456" t="s">
        <v>8270</v>
      </c>
      <c r="O456" s="15">
        <f t="shared" si="109"/>
        <v>0.82000000000000006</v>
      </c>
      <c r="P456" s="15">
        <f t="shared" si="110"/>
        <v>16.399999999999999</v>
      </c>
      <c r="Q456" t="s">
        <v>8308</v>
      </c>
      <c r="R456" t="s">
        <v>8309</v>
      </c>
      <c r="S456" s="8">
        <f t="shared" si="111"/>
        <v>41938.508923611109</v>
      </c>
      <c r="T456" s="11">
        <f t="shared" si="112"/>
        <v>41969.343055555553</v>
      </c>
      <c r="U456" t="str">
        <f t="shared" si="113"/>
        <v>FALSE</v>
      </c>
      <c r="V456" s="18">
        <f t="shared" si="114"/>
        <v>2</v>
      </c>
      <c r="W456">
        <f t="shared" si="115"/>
        <v>2</v>
      </c>
      <c r="X456">
        <v>1</v>
      </c>
      <c r="Y456">
        <f t="shared" si="116"/>
        <v>10000</v>
      </c>
      <c r="Z456">
        <f t="shared" si="117"/>
        <v>82</v>
      </c>
    </row>
    <row r="457" spans="1:26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 t="b">
        <v>0</v>
      </c>
      <c r="L457">
        <v>2</v>
      </c>
      <c r="M457" t="b">
        <v>0</v>
      </c>
      <c r="N457" t="s">
        <v>8270</v>
      </c>
      <c r="O457" s="15">
        <f t="shared" si="109"/>
        <v>6.9230769230769221E-2</v>
      </c>
      <c r="P457" s="15">
        <f t="shared" si="110"/>
        <v>22.5</v>
      </c>
      <c r="Q457" t="s">
        <v>8308</v>
      </c>
      <c r="R457" t="s">
        <v>8309</v>
      </c>
      <c r="S457" s="8">
        <f t="shared" si="111"/>
        <v>40970.794236111105</v>
      </c>
      <c r="T457" s="11">
        <f t="shared" si="112"/>
        <v>41015.813194444439</v>
      </c>
      <c r="U457" t="str">
        <f t="shared" si="113"/>
        <v>FALSE</v>
      </c>
      <c r="V457" s="18">
        <f t="shared" si="114"/>
        <v>2</v>
      </c>
      <c r="W457">
        <f t="shared" si="115"/>
        <v>2</v>
      </c>
      <c r="X457">
        <v>1</v>
      </c>
      <c r="Y457">
        <f t="shared" si="116"/>
        <v>65000</v>
      </c>
      <c r="Z457">
        <f t="shared" si="117"/>
        <v>45</v>
      </c>
    </row>
    <row r="458" spans="1:26" ht="115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 t="b">
        <v>0</v>
      </c>
      <c r="L458">
        <v>3</v>
      </c>
      <c r="M458" t="b">
        <v>0</v>
      </c>
      <c r="N458" t="s">
        <v>8270</v>
      </c>
      <c r="O458" s="15">
        <f t="shared" si="109"/>
        <v>0.68631863186318631</v>
      </c>
      <c r="P458" s="15">
        <f t="shared" si="110"/>
        <v>20.333333333333332</v>
      </c>
      <c r="Q458" t="s">
        <v>8308</v>
      </c>
      <c r="R458" t="s">
        <v>8309</v>
      </c>
      <c r="S458" s="8">
        <f t="shared" si="111"/>
        <v>41547.486122685179</v>
      </c>
      <c r="T458" s="11">
        <f t="shared" si="112"/>
        <v>41568.957638888889</v>
      </c>
      <c r="U458" t="str">
        <f t="shared" si="113"/>
        <v>FALSE</v>
      </c>
      <c r="V458" s="18">
        <f t="shared" si="114"/>
        <v>2</v>
      </c>
      <c r="W458">
        <f t="shared" si="115"/>
        <v>2</v>
      </c>
      <c r="X458">
        <v>1</v>
      </c>
      <c r="Y458">
        <f t="shared" si="116"/>
        <v>8888</v>
      </c>
      <c r="Z458">
        <f t="shared" si="117"/>
        <v>61</v>
      </c>
    </row>
    <row r="459" spans="1:26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 t="b">
        <v>0</v>
      </c>
      <c r="L459">
        <v>0</v>
      </c>
      <c r="M459" t="b">
        <v>0</v>
      </c>
      <c r="N459" t="s">
        <v>8270</v>
      </c>
      <c r="O459" s="15">
        <f t="shared" si="109"/>
        <v>0</v>
      </c>
      <c r="P459" s="15">
        <f t="shared" si="110"/>
        <v>0</v>
      </c>
      <c r="Q459" t="s">
        <v>8308</v>
      </c>
      <c r="R459" t="s">
        <v>8309</v>
      </c>
      <c r="S459" s="8">
        <f t="shared" si="111"/>
        <v>41837.559166666666</v>
      </c>
      <c r="T459" s="11">
        <f t="shared" si="112"/>
        <v>41867.559166666666</v>
      </c>
      <c r="U459" t="str">
        <f t="shared" si="113"/>
        <v>FALSE</v>
      </c>
      <c r="V459" s="18">
        <f t="shared" si="114"/>
        <v>2</v>
      </c>
      <c r="W459">
        <f t="shared" si="115"/>
        <v>2</v>
      </c>
      <c r="X459">
        <f>0.76</f>
        <v>0.76</v>
      </c>
      <c r="Y459">
        <f>D459*X459</f>
        <v>15200</v>
      </c>
      <c r="Z459">
        <f t="shared" ref="Z459:Z471" si="118">E459*$X459</f>
        <v>0</v>
      </c>
    </row>
    <row r="460" spans="1:26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 t="b">
        <v>0</v>
      </c>
      <c r="L460">
        <v>49</v>
      </c>
      <c r="M460" t="b">
        <v>0</v>
      </c>
      <c r="N460" t="s">
        <v>8270</v>
      </c>
      <c r="O460" s="15">
        <f t="shared" si="109"/>
        <v>8.2100000000000009</v>
      </c>
      <c r="P460" s="15">
        <f t="shared" si="110"/>
        <v>16.755102040816325</v>
      </c>
      <c r="Q460" t="s">
        <v>8308</v>
      </c>
      <c r="R460" t="s">
        <v>8309</v>
      </c>
      <c r="S460" s="8">
        <f t="shared" si="111"/>
        <v>41378.491435185184</v>
      </c>
      <c r="T460" s="11">
        <f t="shared" si="112"/>
        <v>41408.491435185184</v>
      </c>
      <c r="U460" t="str">
        <f t="shared" si="113"/>
        <v>FALSE</v>
      </c>
      <c r="V460" s="18">
        <f t="shared" si="114"/>
        <v>2</v>
      </c>
      <c r="W460">
        <f t="shared" si="115"/>
        <v>2</v>
      </c>
      <c r="X460">
        <v>1.28</v>
      </c>
      <c r="Y460">
        <f>D460*X460</f>
        <v>12800</v>
      </c>
      <c r="Z460">
        <f t="shared" si="118"/>
        <v>1050.8800000000001</v>
      </c>
    </row>
    <row r="461" spans="1:26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 t="b">
        <v>0</v>
      </c>
      <c r="L461">
        <v>1</v>
      </c>
      <c r="M461" t="b">
        <v>0</v>
      </c>
      <c r="N461" t="s">
        <v>8270</v>
      </c>
      <c r="O461" s="15">
        <f t="shared" si="109"/>
        <v>6.4102564102564097E-2</v>
      </c>
      <c r="P461" s="15">
        <f t="shared" si="110"/>
        <v>25</v>
      </c>
      <c r="Q461" t="s">
        <v>8308</v>
      </c>
      <c r="R461" t="s">
        <v>8309</v>
      </c>
      <c r="S461" s="8">
        <f t="shared" si="111"/>
        <v>40800.432025462964</v>
      </c>
      <c r="T461" s="11">
        <f t="shared" si="112"/>
        <v>40860.473692129628</v>
      </c>
      <c r="U461" t="str">
        <f t="shared" si="113"/>
        <v>FALSE</v>
      </c>
      <c r="V461" s="18">
        <f t="shared" si="114"/>
        <v>2</v>
      </c>
      <c r="W461">
        <f t="shared" si="115"/>
        <v>2</v>
      </c>
      <c r="X461">
        <v>1</v>
      </c>
      <c r="Y461">
        <f>D461*$X461</f>
        <v>39000</v>
      </c>
      <c r="Z461">
        <f t="shared" si="118"/>
        <v>25</v>
      </c>
    </row>
    <row r="462" spans="1:26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 t="b">
        <v>0</v>
      </c>
      <c r="L462">
        <v>2</v>
      </c>
      <c r="M462" t="b">
        <v>0</v>
      </c>
      <c r="N462" t="s">
        <v>8270</v>
      </c>
      <c r="O462" s="15">
        <f t="shared" si="109"/>
        <v>0.29411764705882354</v>
      </c>
      <c r="P462" s="15">
        <f t="shared" si="110"/>
        <v>12.5</v>
      </c>
      <c r="Q462" t="s">
        <v>8308</v>
      </c>
      <c r="R462" t="s">
        <v>8309</v>
      </c>
      <c r="S462" s="8">
        <f t="shared" si="111"/>
        <v>41759.334201388883</v>
      </c>
      <c r="T462" s="11">
        <f t="shared" si="112"/>
        <v>41790.958333333328</v>
      </c>
      <c r="U462" t="str">
        <f t="shared" si="113"/>
        <v>FALSE</v>
      </c>
      <c r="V462" s="18">
        <f t="shared" si="114"/>
        <v>2</v>
      </c>
      <c r="W462">
        <f t="shared" si="115"/>
        <v>2</v>
      </c>
      <c r="X462">
        <v>1</v>
      </c>
      <c r="Y462">
        <f>D462*$X462</f>
        <v>8500</v>
      </c>
      <c r="Z462">
        <f t="shared" si="118"/>
        <v>25</v>
      </c>
    </row>
    <row r="463" spans="1:26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 t="b">
        <v>0</v>
      </c>
      <c r="L463">
        <v>0</v>
      </c>
      <c r="M463" t="b">
        <v>0</v>
      </c>
      <c r="N463" t="s">
        <v>8270</v>
      </c>
      <c r="O463" s="15">
        <f t="shared" si="109"/>
        <v>0</v>
      </c>
      <c r="P463" s="15">
        <f t="shared" si="110"/>
        <v>0</v>
      </c>
      <c r="Q463" t="s">
        <v>8308</v>
      </c>
      <c r="R463" t="s">
        <v>8309</v>
      </c>
      <c r="S463" s="8">
        <f t="shared" si="111"/>
        <v>41407.638506944444</v>
      </c>
      <c r="T463" s="11">
        <f t="shared" si="112"/>
        <v>41427.638506944444</v>
      </c>
      <c r="U463" t="str">
        <f t="shared" si="113"/>
        <v>FALSE</v>
      </c>
      <c r="V463" s="18">
        <f t="shared" si="114"/>
        <v>2</v>
      </c>
      <c r="W463">
        <f t="shared" si="115"/>
        <v>2</v>
      </c>
      <c r="X463">
        <v>1.28</v>
      </c>
      <c r="Y463">
        <f>D463*X463</f>
        <v>704</v>
      </c>
      <c r="Z463">
        <f t="shared" si="118"/>
        <v>0</v>
      </c>
    </row>
    <row r="464" spans="1:26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 t="b">
        <v>0</v>
      </c>
      <c r="L464">
        <v>0</v>
      </c>
      <c r="M464" t="b">
        <v>0</v>
      </c>
      <c r="N464" t="s">
        <v>8270</v>
      </c>
      <c r="O464" s="15">
        <f t="shared" si="109"/>
        <v>0</v>
      </c>
      <c r="P464" s="15">
        <f t="shared" si="110"/>
        <v>0</v>
      </c>
      <c r="Q464" t="s">
        <v>8308</v>
      </c>
      <c r="R464" t="s">
        <v>8309</v>
      </c>
      <c r="S464" s="8">
        <f t="shared" si="111"/>
        <v>40704.918298611112</v>
      </c>
      <c r="T464" s="11">
        <f t="shared" si="112"/>
        <v>40764.918298611105</v>
      </c>
      <c r="U464" t="str">
        <f t="shared" si="113"/>
        <v>FALSE</v>
      </c>
      <c r="V464" s="18">
        <f t="shared" si="114"/>
        <v>2</v>
      </c>
      <c r="W464">
        <f t="shared" si="115"/>
        <v>2</v>
      </c>
      <c r="X464">
        <v>1</v>
      </c>
      <c r="Y464">
        <f>D464*$X464</f>
        <v>100000</v>
      </c>
      <c r="Z464">
        <f t="shared" si="118"/>
        <v>0</v>
      </c>
    </row>
    <row r="465" spans="1:26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 t="b">
        <v>0</v>
      </c>
      <c r="L465">
        <v>11</v>
      </c>
      <c r="M465" t="b">
        <v>0</v>
      </c>
      <c r="N465" t="s">
        <v>8270</v>
      </c>
      <c r="O465" s="15">
        <f t="shared" si="109"/>
        <v>2.2727272727272729</v>
      </c>
      <c r="P465" s="15">
        <f t="shared" si="110"/>
        <v>113.63636363636364</v>
      </c>
      <c r="Q465" t="s">
        <v>8308</v>
      </c>
      <c r="R465" t="s">
        <v>8309</v>
      </c>
      <c r="S465" s="8">
        <f t="shared" si="111"/>
        <v>40750.501770833333</v>
      </c>
      <c r="T465" s="11">
        <f t="shared" si="112"/>
        <v>40810.501770833333</v>
      </c>
      <c r="U465" t="str">
        <f t="shared" si="113"/>
        <v>FALSE</v>
      </c>
      <c r="V465" s="18">
        <f t="shared" si="114"/>
        <v>2</v>
      </c>
      <c r="W465">
        <f t="shared" si="115"/>
        <v>2</v>
      </c>
      <c r="X465">
        <v>1</v>
      </c>
      <c r="Y465">
        <f>D465*$X465</f>
        <v>55000</v>
      </c>
      <c r="Z465">
        <f t="shared" si="118"/>
        <v>1250</v>
      </c>
    </row>
    <row r="466" spans="1:26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 t="b">
        <v>0</v>
      </c>
      <c r="L466">
        <v>1</v>
      </c>
      <c r="M466" t="b">
        <v>0</v>
      </c>
      <c r="N466" t="s">
        <v>8270</v>
      </c>
      <c r="O466" s="15">
        <f t="shared" si="109"/>
        <v>9.9009900990099015E-2</v>
      </c>
      <c r="P466" s="15">
        <f t="shared" si="110"/>
        <v>1</v>
      </c>
      <c r="Q466" t="s">
        <v>8308</v>
      </c>
      <c r="R466" t="s">
        <v>8309</v>
      </c>
      <c r="S466" s="8">
        <f t="shared" si="111"/>
        <v>42488.640451388892</v>
      </c>
      <c r="T466" s="11">
        <f t="shared" si="112"/>
        <v>42508.640451388885</v>
      </c>
      <c r="U466" t="str">
        <f t="shared" si="113"/>
        <v>FALSE</v>
      </c>
      <c r="V466" s="18">
        <f t="shared" si="114"/>
        <v>2</v>
      </c>
      <c r="W466">
        <f t="shared" si="115"/>
        <v>2</v>
      </c>
      <c r="X466">
        <v>1.1299999999999999</v>
      </c>
      <c r="Y466">
        <f>D466*X466</f>
        <v>1141.3</v>
      </c>
      <c r="Z466">
        <f t="shared" si="118"/>
        <v>1.1299999999999999</v>
      </c>
    </row>
    <row r="467" spans="1:26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 t="b">
        <v>0</v>
      </c>
      <c r="L467">
        <v>8</v>
      </c>
      <c r="M467" t="b">
        <v>0</v>
      </c>
      <c r="N467" t="s">
        <v>8270</v>
      </c>
      <c r="O467" s="15">
        <f t="shared" si="109"/>
        <v>26.953125</v>
      </c>
      <c r="P467" s="15">
        <f t="shared" si="110"/>
        <v>17.25</v>
      </c>
      <c r="Q467" t="s">
        <v>8308</v>
      </c>
      <c r="R467" t="s">
        <v>8309</v>
      </c>
      <c r="S467" s="8">
        <f t="shared" si="111"/>
        <v>41800.911736111106</v>
      </c>
      <c r="T467" s="11">
        <f t="shared" si="112"/>
        <v>41816.911736111106</v>
      </c>
      <c r="U467" t="str">
        <f t="shared" si="113"/>
        <v>FALSE</v>
      </c>
      <c r="V467" s="18">
        <f t="shared" si="114"/>
        <v>2</v>
      </c>
      <c r="W467">
        <f t="shared" si="115"/>
        <v>2</v>
      </c>
      <c r="X467">
        <v>1</v>
      </c>
      <c r="Y467">
        <f>D467*$X467</f>
        <v>512</v>
      </c>
      <c r="Z467">
        <f t="shared" si="118"/>
        <v>138</v>
      </c>
    </row>
    <row r="468" spans="1:26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 t="b">
        <v>0</v>
      </c>
      <c r="L468">
        <v>5</v>
      </c>
      <c r="M468" t="b">
        <v>0</v>
      </c>
      <c r="N468" t="s">
        <v>8270</v>
      </c>
      <c r="O468" s="15">
        <f t="shared" si="109"/>
        <v>0.76</v>
      </c>
      <c r="P468" s="15">
        <f t="shared" si="110"/>
        <v>15.2</v>
      </c>
      <c r="Q468" t="s">
        <v>8308</v>
      </c>
      <c r="R468" t="s">
        <v>8309</v>
      </c>
      <c r="S468" s="8">
        <f t="shared" si="111"/>
        <v>41129.734537037039</v>
      </c>
      <c r="T468" s="11">
        <f t="shared" si="112"/>
        <v>41159.734537037039</v>
      </c>
      <c r="U468" t="str">
        <f t="shared" si="113"/>
        <v>FALSE</v>
      </c>
      <c r="V468" s="18">
        <f t="shared" si="114"/>
        <v>2</v>
      </c>
      <c r="W468">
        <f t="shared" si="115"/>
        <v>2</v>
      </c>
      <c r="X468">
        <v>1</v>
      </c>
      <c r="Y468">
        <f>D468*$X468</f>
        <v>10000</v>
      </c>
      <c r="Z468">
        <f t="shared" si="118"/>
        <v>76</v>
      </c>
    </row>
    <row r="469" spans="1:26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 t="b">
        <v>0</v>
      </c>
      <c r="L469">
        <v>39</v>
      </c>
      <c r="M469" t="b">
        <v>0</v>
      </c>
      <c r="N469" t="s">
        <v>8270</v>
      </c>
      <c r="O469" s="15">
        <f t="shared" si="109"/>
        <v>21.574999999999999</v>
      </c>
      <c r="P469" s="15">
        <f t="shared" si="110"/>
        <v>110.64102564102564</v>
      </c>
      <c r="Q469" t="s">
        <v>8308</v>
      </c>
      <c r="R469" t="s">
        <v>8309</v>
      </c>
      <c r="S469" s="8">
        <f t="shared" si="111"/>
        <v>41135.471458333333</v>
      </c>
      <c r="T469" s="11">
        <f t="shared" si="112"/>
        <v>41180.471458333333</v>
      </c>
      <c r="U469" t="str">
        <f t="shared" si="113"/>
        <v>FALSE</v>
      </c>
      <c r="V469" s="18">
        <f t="shared" si="114"/>
        <v>2</v>
      </c>
      <c r="W469">
        <f t="shared" si="115"/>
        <v>2</v>
      </c>
      <c r="X469">
        <v>1</v>
      </c>
      <c r="Y469">
        <f>D469*$X469</f>
        <v>20000</v>
      </c>
      <c r="Z469">
        <f t="shared" si="118"/>
        <v>4315</v>
      </c>
    </row>
    <row r="470" spans="1:26" ht="115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 t="b">
        <v>0</v>
      </c>
      <c r="L470">
        <v>0</v>
      </c>
      <c r="M470" t="b">
        <v>0</v>
      </c>
      <c r="N470" t="s">
        <v>8270</v>
      </c>
      <c r="O470" s="15">
        <f t="shared" si="109"/>
        <v>0</v>
      </c>
      <c r="P470" s="15">
        <f t="shared" si="110"/>
        <v>0</v>
      </c>
      <c r="Q470" t="s">
        <v>8308</v>
      </c>
      <c r="R470" t="s">
        <v>8309</v>
      </c>
      <c r="S470" s="8">
        <f t="shared" si="111"/>
        <v>41040.959293981476</v>
      </c>
      <c r="T470" s="11">
        <f t="shared" si="112"/>
        <v>41100.952141203699</v>
      </c>
      <c r="U470" t="str">
        <f t="shared" si="113"/>
        <v>FALSE</v>
      </c>
      <c r="V470" s="18">
        <f t="shared" si="114"/>
        <v>2</v>
      </c>
      <c r="W470">
        <f t="shared" si="115"/>
        <v>2</v>
      </c>
      <c r="X470">
        <v>1</v>
      </c>
      <c r="Y470">
        <f>D470*$X470</f>
        <v>7500</v>
      </c>
      <c r="Z470">
        <f t="shared" si="118"/>
        <v>0</v>
      </c>
    </row>
    <row r="471" spans="1:26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 t="b">
        <v>0</v>
      </c>
      <c r="L471">
        <v>0</v>
      </c>
      <c r="M471" t="b">
        <v>0</v>
      </c>
      <c r="N471" t="s">
        <v>8270</v>
      </c>
      <c r="O471" s="15">
        <f t="shared" si="109"/>
        <v>0</v>
      </c>
      <c r="P471" s="15">
        <f t="shared" si="110"/>
        <v>0</v>
      </c>
      <c r="Q471" t="s">
        <v>8308</v>
      </c>
      <c r="R471" t="s">
        <v>8309</v>
      </c>
      <c r="S471" s="8">
        <f t="shared" si="111"/>
        <v>41827.781527777777</v>
      </c>
      <c r="T471" s="11">
        <f t="shared" si="112"/>
        <v>41887.781527777777</v>
      </c>
      <c r="U471" t="str">
        <f t="shared" si="113"/>
        <v>FALSE</v>
      </c>
      <c r="V471" s="18">
        <f t="shared" si="114"/>
        <v>2</v>
      </c>
      <c r="W471">
        <f t="shared" si="115"/>
        <v>2</v>
      </c>
      <c r="X471">
        <v>1.28</v>
      </c>
      <c r="Y471">
        <f>D471*X471</f>
        <v>7680</v>
      </c>
      <c r="Z471">
        <f t="shared" si="118"/>
        <v>0</v>
      </c>
    </row>
    <row r="472" spans="1:26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 t="b">
        <v>0</v>
      </c>
      <c r="L472">
        <v>2</v>
      </c>
      <c r="M472" t="b">
        <v>0</v>
      </c>
      <c r="N472" t="s">
        <v>8270</v>
      </c>
      <c r="O472" s="15">
        <f t="shared" si="109"/>
        <v>1.02</v>
      </c>
      <c r="P472" s="15">
        <f t="shared" si="110"/>
        <v>25.5</v>
      </c>
      <c r="Q472" t="s">
        <v>8308</v>
      </c>
      <c r="R472" t="s">
        <v>8309</v>
      </c>
      <c r="S472" s="8">
        <f t="shared" si="111"/>
        <v>41604.959363425922</v>
      </c>
      <c r="T472" s="11">
        <f t="shared" si="112"/>
        <v>41654.958333333328</v>
      </c>
      <c r="U472" t="str">
        <f t="shared" si="113"/>
        <v>FALSE</v>
      </c>
      <c r="V472" s="18">
        <f t="shared" si="114"/>
        <v>2</v>
      </c>
      <c r="W472">
        <f t="shared" si="115"/>
        <v>2</v>
      </c>
      <c r="X472">
        <v>1</v>
      </c>
      <c r="Y472">
        <f t="shared" ref="Y472:Y484" si="119">D472*$X472</f>
        <v>5000</v>
      </c>
      <c r="Z472">
        <f t="shared" ref="Z472:Z484" si="120">E472*$X472</f>
        <v>51</v>
      </c>
    </row>
    <row r="473" spans="1:26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 t="b">
        <v>0</v>
      </c>
      <c r="L473">
        <v>170</v>
      </c>
      <c r="M473" t="b">
        <v>0</v>
      </c>
      <c r="N473" t="s">
        <v>8270</v>
      </c>
      <c r="O473" s="15">
        <f t="shared" si="109"/>
        <v>11.892727272727273</v>
      </c>
      <c r="P473" s="15">
        <f t="shared" si="110"/>
        <v>38.476470588235294</v>
      </c>
      <c r="Q473" t="s">
        <v>8308</v>
      </c>
      <c r="R473" t="s">
        <v>8309</v>
      </c>
      <c r="S473" s="8">
        <f t="shared" si="111"/>
        <v>41703.513645833329</v>
      </c>
      <c r="T473" s="11">
        <f t="shared" si="112"/>
        <v>41748.471979166665</v>
      </c>
      <c r="U473" t="str">
        <f t="shared" si="113"/>
        <v>FALSE</v>
      </c>
      <c r="V473" s="18">
        <f t="shared" si="114"/>
        <v>2</v>
      </c>
      <c r="W473">
        <f t="shared" si="115"/>
        <v>2</v>
      </c>
      <c r="X473">
        <v>1</v>
      </c>
      <c r="Y473">
        <f t="shared" si="119"/>
        <v>55000</v>
      </c>
      <c r="Z473">
        <f t="shared" si="120"/>
        <v>6541</v>
      </c>
    </row>
    <row r="474" spans="1:26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 t="b">
        <v>0</v>
      </c>
      <c r="L474">
        <v>5</v>
      </c>
      <c r="M474" t="b">
        <v>0</v>
      </c>
      <c r="N474" t="s">
        <v>8270</v>
      </c>
      <c r="O474" s="15">
        <f t="shared" si="109"/>
        <v>17.625</v>
      </c>
      <c r="P474" s="15">
        <f t="shared" si="110"/>
        <v>28.2</v>
      </c>
      <c r="Q474" t="s">
        <v>8308</v>
      </c>
      <c r="R474" t="s">
        <v>8309</v>
      </c>
      <c r="S474" s="8">
        <f t="shared" si="111"/>
        <v>41844.714328703703</v>
      </c>
      <c r="T474" s="11">
        <f t="shared" si="112"/>
        <v>41874.714328703703</v>
      </c>
      <c r="U474" t="str">
        <f t="shared" si="113"/>
        <v>FALSE</v>
      </c>
      <c r="V474" s="18">
        <f t="shared" si="114"/>
        <v>2</v>
      </c>
      <c r="W474">
        <f t="shared" si="115"/>
        <v>2</v>
      </c>
      <c r="X474">
        <v>1</v>
      </c>
      <c r="Y474">
        <f t="shared" si="119"/>
        <v>800</v>
      </c>
      <c r="Z474">
        <f t="shared" si="120"/>
        <v>141</v>
      </c>
    </row>
    <row r="475" spans="1:26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 t="b">
        <v>0</v>
      </c>
      <c r="L475">
        <v>14</v>
      </c>
      <c r="M475" t="b">
        <v>0</v>
      </c>
      <c r="N475" t="s">
        <v>8270</v>
      </c>
      <c r="O475" s="15">
        <f t="shared" si="109"/>
        <v>2.87</v>
      </c>
      <c r="P475" s="15">
        <f t="shared" si="110"/>
        <v>61.5</v>
      </c>
      <c r="Q475" t="s">
        <v>8308</v>
      </c>
      <c r="R475" t="s">
        <v>8309</v>
      </c>
      <c r="S475" s="8">
        <f t="shared" si="111"/>
        <v>41869.489803240736</v>
      </c>
      <c r="T475" s="11">
        <f t="shared" si="112"/>
        <v>41899.489803240736</v>
      </c>
      <c r="U475" t="str">
        <f t="shared" si="113"/>
        <v>FALSE</v>
      </c>
      <c r="V475" s="18">
        <f t="shared" si="114"/>
        <v>2</v>
      </c>
      <c r="W475">
        <f t="shared" si="115"/>
        <v>2</v>
      </c>
      <c r="X475">
        <v>1</v>
      </c>
      <c r="Y475">
        <f t="shared" si="119"/>
        <v>30000</v>
      </c>
      <c r="Z475">
        <f t="shared" si="120"/>
        <v>861</v>
      </c>
    </row>
    <row r="476" spans="1:26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 t="b">
        <v>0</v>
      </c>
      <c r="L476">
        <v>1</v>
      </c>
      <c r="M476" t="b">
        <v>0</v>
      </c>
      <c r="N476" t="s">
        <v>8270</v>
      </c>
      <c r="O476" s="15">
        <f t="shared" si="109"/>
        <v>3.0303030303030304E-2</v>
      </c>
      <c r="P476" s="15">
        <f t="shared" si="110"/>
        <v>1</v>
      </c>
      <c r="Q476" t="s">
        <v>8308</v>
      </c>
      <c r="R476" t="s">
        <v>8309</v>
      </c>
      <c r="S476" s="8">
        <f t="shared" si="111"/>
        <v>42753.120706018519</v>
      </c>
      <c r="T476" s="11">
        <f t="shared" si="112"/>
        <v>42783.120706018519</v>
      </c>
      <c r="U476" t="str">
        <f t="shared" si="113"/>
        <v>FALSE</v>
      </c>
      <c r="V476" s="18">
        <f t="shared" si="114"/>
        <v>2</v>
      </c>
      <c r="W476">
        <f t="shared" si="115"/>
        <v>2</v>
      </c>
      <c r="X476">
        <v>1</v>
      </c>
      <c r="Y476">
        <f t="shared" si="119"/>
        <v>3300</v>
      </c>
      <c r="Z476">
        <f t="shared" si="120"/>
        <v>1</v>
      </c>
    </row>
    <row r="477" spans="1:26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 t="b">
        <v>0</v>
      </c>
      <c r="L477">
        <v>0</v>
      </c>
      <c r="M477" t="b">
        <v>0</v>
      </c>
      <c r="N477" t="s">
        <v>8270</v>
      </c>
      <c r="O477" s="15">
        <f t="shared" si="109"/>
        <v>0</v>
      </c>
      <c r="P477" s="15">
        <f t="shared" si="110"/>
        <v>0</v>
      </c>
      <c r="Q477" t="s">
        <v>8308</v>
      </c>
      <c r="R477" t="s">
        <v>8309</v>
      </c>
      <c r="S477" s="8">
        <f t="shared" si="111"/>
        <v>42099.877812500003</v>
      </c>
      <c r="T477" s="11">
        <f t="shared" si="112"/>
        <v>42129.877812500003</v>
      </c>
      <c r="U477" t="str">
        <f t="shared" si="113"/>
        <v>FALSE</v>
      </c>
      <c r="V477" s="18">
        <f t="shared" si="114"/>
        <v>2</v>
      </c>
      <c r="W477">
        <f t="shared" si="115"/>
        <v>2</v>
      </c>
      <c r="X477">
        <v>1</v>
      </c>
      <c r="Y477">
        <f t="shared" si="119"/>
        <v>2000</v>
      </c>
      <c r="Z477">
        <f t="shared" si="120"/>
        <v>0</v>
      </c>
    </row>
    <row r="478" spans="1:26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 t="b">
        <v>0</v>
      </c>
      <c r="L478">
        <v>124</v>
      </c>
      <c r="M478" t="b">
        <v>0</v>
      </c>
      <c r="N478" t="s">
        <v>8270</v>
      </c>
      <c r="O478" s="15">
        <f t="shared" si="109"/>
        <v>2.230268181818182</v>
      </c>
      <c r="P478" s="15">
        <f t="shared" si="110"/>
        <v>39.569274193548388</v>
      </c>
      <c r="Q478" t="s">
        <v>8308</v>
      </c>
      <c r="R478" t="s">
        <v>8309</v>
      </c>
      <c r="S478" s="8">
        <f t="shared" si="111"/>
        <v>41757.76667824074</v>
      </c>
      <c r="T478" s="11">
        <f t="shared" si="112"/>
        <v>41792.957638888889</v>
      </c>
      <c r="U478" t="str">
        <f t="shared" si="113"/>
        <v>FALSE</v>
      </c>
      <c r="V478" s="18">
        <f t="shared" si="114"/>
        <v>2</v>
      </c>
      <c r="W478">
        <f t="shared" si="115"/>
        <v>2</v>
      </c>
      <c r="X478">
        <v>1</v>
      </c>
      <c r="Y478">
        <f t="shared" si="119"/>
        <v>220000</v>
      </c>
      <c r="Z478">
        <f t="shared" si="120"/>
        <v>4906.59</v>
      </c>
    </row>
    <row r="479" spans="1:26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 t="b">
        <v>0</v>
      </c>
      <c r="L479">
        <v>0</v>
      </c>
      <c r="M479" t="b">
        <v>0</v>
      </c>
      <c r="N479" t="s">
        <v>8270</v>
      </c>
      <c r="O479" s="15">
        <f t="shared" si="109"/>
        <v>0</v>
      </c>
      <c r="P479" s="15">
        <f t="shared" si="110"/>
        <v>0</v>
      </c>
      <c r="Q479" t="s">
        <v>8308</v>
      </c>
      <c r="R479" t="s">
        <v>8309</v>
      </c>
      <c r="S479" s="8">
        <f t="shared" si="111"/>
        <v>40987.626550925925</v>
      </c>
      <c r="T479" s="11">
        <f t="shared" si="112"/>
        <v>41047.626550925925</v>
      </c>
      <c r="U479" t="str">
        <f t="shared" si="113"/>
        <v>FALSE</v>
      </c>
      <c r="V479" s="18">
        <f t="shared" si="114"/>
        <v>2</v>
      </c>
      <c r="W479">
        <f t="shared" si="115"/>
        <v>2</v>
      </c>
      <c r="X479">
        <v>1</v>
      </c>
      <c r="Y479">
        <f t="shared" si="119"/>
        <v>1500</v>
      </c>
      <c r="Z479">
        <f t="shared" si="120"/>
        <v>0</v>
      </c>
    </row>
    <row r="480" spans="1:26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 t="b">
        <v>0</v>
      </c>
      <c r="L480">
        <v>0</v>
      </c>
      <c r="M480" t="b">
        <v>0</v>
      </c>
      <c r="N480" t="s">
        <v>8270</v>
      </c>
      <c r="O480" s="15">
        <f t="shared" si="109"/>
        <v>0</v>
      </c>
      <c r="P480" s="15">
        <f t="shared" si="110"/>
        <v>0</v>
      </c>
      <c r="Q480" t="s">
        <v>8308</v>
      </c>
      <c r="R480" t="s">
        <v>8309</v>
      </c>
      <c r="S480" s="8">
        <f t="shared" si="111"/>
        <v>42065.702650462961</v>
      </c>
      <c r="T480" s="11">
        <f t="shared" si="112"/>
        <v>42095.660983796297</v>
      </c>
      <c r="U480" t="str">
        <f t="shared" si="113"/>
        <v>FALSE</v>
      </c>
      <c r="V480" s="18">
        <f t="shared" si="114"/>
        <v>2</v>
      </c>
      <c r="W480">
        <f t="shared" si="115"/>
        <v>2</v>
      </c>
      <c r="X480">
        <v>1</v>
      </c>
      <c r="Y480">
        <f t="shared" si="119"/>
        <v>10000</v>
      </c>
      <c r="Z480">
        <f t="shared" si="120"/>
        <v>0</v>
      </c>
    </row>
    <row r="481" spans="1:26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 t="b">
        <v>0</v>
      </c>
      <c r="L481">
        <v>55</v>
      </c>
      <c r="M481" t="b">
        <v>0</v>
      </c>
      <c r="N481" t="s">
        <v>8270</v>
      </c>
      <c r="O481" s="15">
        <f t="shared" si="109"/>
        <v>32.56</v>
      </c>
      <c r="P481" s="15">
        <f t="shared" si="110"/>
        <v>88.8</v>
      </c>
      <c r="Q481" t="s">
        <v>8308</v>
      </c>
      <c r="R481" t="s">
        <v>8309</v>
      </c>
      <c r="S481" s="8">
        <f t="shared" si="111"/>
        <v>41904.199479166666</v>
      </c>
      <c r="T481" s="11">
        <f t="shared" si="112"/>
        <v>41964.24114583333</v>
      </c>
      <c r="U481" t="str">
        <f t="shared" si="113"/>
        <v>FALSE</v>
      </c>
      <c r="V481" s="18">
        <f t="shared" si="114"/>
        <v>2</v>
      </c>
      <c r="W481">
        <f t="shared" si="115"/>
        <v>2</v>
      </c>
      <c r="X481">
        <v>1</v>
      </c>
      <c r="Y481">
        <f t="shared" si="119"/>
        <v>15000</v>
      </c>
      <c r="Z481">
        <f t="shared" si="120"/>
        <v>4884</v>
      </c>
    </row>
    <row r="482" spans="1:26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 t="b">
        <v>0</v>
      </c>
      <c r="L482">
        <v>140</v>
      </c>
      <c r="M482" t="b">
        <v>0</v>
      </c>
      <c r="N482" t="s">
        <v>8270</v>
      </c>
      <c r="O482" s="15">
        <f t="shared" si="109"/>
        <v>19.41</v>
      </c>
      <c r="P482" s="15">
        <f t="shared" si="110"/>
        <v>55.457142857142856</v>
      </c>
      <c r="Q482" t="s">
        <v>8308</v>
      </c>
      <c r="R482" t="s">
        <v>8309</v>
      </c>
      <c r="S482" s="8">
        <f t="shared" si="111"/>
        <v>41465.291840277772</v>
      </c>
      <c r="T482" s="11">
        <f t="shared" si="112"/>
        <v>41495.29184027778</v>
      </c>
      <c r="U482" t="str">
        <f t="shared" si="113"/>
        <v>FALSE</v>
      </c>
      <c r="V482" s="18">
        <f t="shared" si="114"/>
        <v>2</v>
      </c>
      <c r="W482">
        <f t="shared" si="115"/>
        <v>2</v>
      </c>
      <c r="X482">
        <v>1</v>
      </c>
      <c r="Y482">
        <f t="shared" si="119"/>
        <v>40000</v>
      </c>
      <c r="Z482">
        <f t="shared" si="120"/>
        <v>7764</v>
      </c>
    </row>
    <row r="483" spans="1:26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 t="b">
        <v>0</v>
      </c>
      <c r="L483">
        <v>21</v>
      </c>
      <c r="M483" t="b">
        <v>0</v>
      </c>
      <c r="N483" t="s">
        <v>8270</v>
      </c>
      <c r="O483" s="15">
        <f t="shared" si="109"/>
        <v>6.1</v>
      </c>
      <c r="P483" s="15">
        <f t="shared" si="110"/>
        <v>87.142857142857139</v>
      </c>
      <c r="Q483" t="s">
        <v>8308</v>
      </c>
      <c r="R483" t="s">
        <v>8309</v>
      </c>
      <c r="S483" s="8">
        <f t="shared" si="111"/>
        <v>41162.46399305555</v>
      </c>
      <c r="T483" s="11">
        <f t="shared" si="112"/>
        <v>41192.46399305555</v>
      </c>
      <c r="U483" t="str">
        <f t="shared" si="113"/>
        <v>FALSE</v>
      </c>
      <c r="V483" s="18">
        <f t="shared" si="114"/>
        <v>2</v>
      </c>
      <c r="W483">
        <f t="shared" si="115"/>
        <v>2</v>
      </c>
      <c r="X483">
        <v>1</v>
      </c>
      <c r="Y483">
        <f t="shared" si="119"/>
        <v>30000</v>
      </c>
      <c r="Z483">
        <f t="shared" si="120"/>
        <v>1830</v>
      </c>
    </row>
    <row r="484" spans="1:26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 t="b">
        <v>0</v>
      </c>
      <c r="L484">
        <v>1</v>
      </c>
      <c r="M484" t="b">
        <v>0</v>
      </c>
      <c r="N484" t="s">
        <v>8270</v>
      </c>
      <c r="O484" s="15">
        <f t="shared" si="109"/>
        <v>0.1</v>
      </c>
      <c r="P484" s="15">
        <f t="shared" si="110"/>
        <v>10</v>
      </c>
      <c r="Q484" t="s">
        <v>8308</v>
      </c>
      <c r="R484" t="s">
        <v>8309</v>
      </c>
      <c r="S484" s="8">
        <f t="shared" si="111"/>
        <v>42447.68854166667</v>
      </c>
      <c r="T484" s="11">
        <f t="shared" si="112"/>
        <v>42474.398611111108</v>
      </c>
      <c r="U484" t="str">
        <f t="shared" si="113"/>
        <v>FALSE</v>
      </c>
      <c r="V484" s="18">
        <f t="shared" si="114"/>
        <v>2</v>
      </c>
      <c r="W484">
        <f t="shared" si="115"/>
        <v>2</v>
      </c>
      <c r="X484">
        <v>1</v>
      </c>
      <c r="Y484">
        <f t="shared" si="119"/>
        <v>10000</v>
      </c>
      <c r="Z484">
        <f t="shared" si="120"/>
        <v>10</v>
      </c>
    </row>
    <row r="485" spans="1:26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 t="b">
        <v>0</v>
      </c>
      <c r="L485">
        <v>147</v>
      </c>
      <c r="M485" t="b">
        <v>0</v>
      </c>
      <c r="N485" t="s">
        <v>8270</v>
      </c>
      <c r="O485" s="15">
        <f t="shared" si="109"/>
        <v>50.2</v>
      </c>
      <c r="P485" s="15">
        <f t="shared" si="110"/>
        <v>51.224489795918366</v>
      </c>
      <c r="Q485" t="s">
        <v>8308</v>
      </c>
      <c r="R485" t="s">
        <v>8309</v>
      </c>
      <c r="S485" s="8">
        <f t="shared" si="111"/>
        <v>41242.989259259259</v>
      </c>
      <c r="T485" s="11">
        <f t="shared" si="112"/>
        <v>41302.989259259259</v>
      </c>
      <c r="U485" t="str">
        <f t="shared" si="113"/>
        <v>FALSE</v>
      </c>
      <c r="V485" s="18">
        <f t="shared" si="114"/>
        <v>2</v>
      </c>
      <c r="W485">
        <f t="shared" si="115"/>
        <v>2</v>
      </c>
      <c r="X485">
        <v>1.28</v>
      </c>
      <c r="Y485">
        <f>D485*X485</f>
        <v>19200</v>
      </c>
      <c r="Z485">
        <f>E485*$X485</f>
        <v>9638.4</v>
      </c>
    </row>
    <row r="486" spans="1:26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 t="b">
        <v>0</v>
      </c>
      <c r="L486">
        <v>11</v>
      </c>
      <c r="M486" t="b">
        <v>0</v>
      </c>
      <c r="N486" t="s">
        <v>8270</v>
      </c>
      <c r="O486" s="15">
        <f t="shared" si="109"/>
        <v>0.18625</v>
      </c>
      <c r="P486" s="15">
        <f t="shared" si="110"/>
        <v>13.545454545454545</v>
      </c>
      <c r="Q486" t="s">
        <v>8308</v>
      </c>
      <c r="R486" t="s">
        <v>8309</v>
      </c>
      <c r="S486" s="8">
        <f t="shared" si="111"/>
        <v>42272.731157407405</v>
      </c>
      <c r="T486" s="11">
        <f t="shared" si="112"/>
        <v>42313.772824074076</v>
      </c>
      <c r="U486" t="str">
        <f t="shared" si="113"/>
        <v>FALSE</v>
      </c>
      <c r="V486" s="18">
        <f t="shared" si="114"/>
        <v>2</v>
      </c>
      <c r="W486">
        <f t="shared" si="115"/>
        <v>2</v>
      </c>
      <c r="X486">
        <v>1.28</v>
      </c>
      <c r="Y486">
        <f>D486*X486</f>
        <v>102400</v>
      </c>
      <c r="Z486">
        <f>E486*$X486</f>
        <v>190.72</v>
      </c>
    </row>
    <row r="487" spans="1:26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 t="b">
        <v>0</v>
      </c>
      <c r="L487">
        <v>125</v>
      </c>
      <c r="M487" t="b">
        <v>0</v>
      </c>
      <c r="N487" t="s">
        <v>8270</v>
      </c>
      <c r="O487" s="15">
        <f t="shared" si="109"/>
        <v>21.906971229845084</v>
      </c>
      <c r="P487" s="15">
        <f t="shared" si="110"/>
        <v>66.520080000000007</v>
      </c>
      <c r="Q487" t="s">
        <v>8308</v>
      </c>
      <c r="R487" t="s">
        <v>8309</v>
      </c>
      <c r="S487" s="8">
        <f t="shared" si="111"/>
        <v>41381.297442129624</v>
      </c>
      <c r="T487" s="11">
        <f t="shared" si="112"/>
        <v>41411.297442129631</v>
      </c>
      <c r="U487" t="str">
        <f t="shared" si="113"/>
        <v>FALSE</v>
      </c>
      <c r="V487" s="18">
        <f t="shared" si="114"/>
        <v>2</v>
      </c>
      <c r="W487">
        <f t="shared" si="115"/>
        <v>2</v>
      </c>
      <c r="X487">
        <v>1.28</v>
      </c>
      <c r="Y487">
        <f>D487*X487</f>
        <v>48583.68</v>
      </c>
      <c r="Z487">
        <f>E487*$X487</f>
        <v>10643.212800000001</v>
      </c>
    </row>
    <row r="488" spans="1:26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 t="b">
        <v>0</v>
      </c>
      <c r="L488">
        <v>1</v>
      </c>
      <c r="M488" t="b">
        <v>0</v>
      </c>
      <c r="N488" t="s">
        <v>8270</v>
      </c>
      <c r="O488" s="15">
        <f t="shared" si="109"/>
        <v>9.0909090909090905E-3</v>
      </c>
      <c r="P488" s="15">
        <f t="shared" si="110"/>
        <v>50</v>
      </c>
      <c r="Q488" t="s">
        <v>8308</v>
      </c>
      <c r="R488" t="s">
        <v>8309</v>
      </c>
      <c r="S488" s="8">
        <f t="shared" si="111"/>
        <v>41761.734247685185</v>
      </c>
      <c r="T488" s="11">
        <f t="shared" si="112"/>
        <v>41791.734247685185</v>
      </c>
      <c r="U488" t="str">
        <f t="shared" si="113"/>
        <v>FALSE</v>
      </c>
      <c r="V488" s="18">
        <f t="shared" si="114"/>
        <v>2</v>
      </c>
      <c r="W488">
        <f t="shared" si="115"/>
        <v>2</v>
      </c>
      <c r="X488">
        <v>0.72</v>
      </c>
      <c r="Y488">
        <f>D488*X488</f>
        <v>396000</v>
      </c>
    </row>
    <row r="489" spans="1:26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 t="b">
        <v>0</v>
      </c>
      <c r="L489">
        <v>0</v>
      </c>
      <c r="M489" t="b">
        <v>0</v>
      </c>
      <c r="N489" t="s">
        <v>8270</v>
      </c>
      <c r="O489" s="15">
        <f t="shared" si="109"/>
        <v>0</v>
      </c>
      <c r="P489" s="15">
        <f t="shared" si="110"/>
        <v>0</v>
      </c>
      <c r="Q489" t="s">
        <v>8308</v>
      </c>
      <c r="R489" t="s">
        <v>8309</v>
      </c>
      <c r="S489" s="8">
        <f t="shared" si="111"/>
        <v>42669.386504629627</v>
      </c>
      <c r="T489" s="11">
        <f t="shared" si="112"/>
        <v>42729.428171296291</v>
      </c>
      <c r="U489" t="str">
        <f t="shared" si="113"/>
        <v>FALSE</v>
      </c>
      <c r="V489" s="18">
        <f t="shared" si="114"/>
        <v>2</v>
      </c>
      <c r="W489">
        <f t="shared" si="115"/>
        <v>2</v>
      </c>
      <c r="X489">
        <f>0.76</f>
        <v>0.76</v>
      </c>
      <c r="Y489">
        <f>D489*X489</f>
        <v>38000</v>
      </c>
      <c r="Z489">
        <f t="shared" ref="Z489:Z495" si="121">E489*$X489</f>
        <v>0</v>
      </c>
    </row>
    <row r="490" spans="1:26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 t="b">
        <v>0</v>
      </c>
      <c r="L490">
        <v>0</v>
      </c>
      <c r="M490" t="b">
        <v>0</v>
      </c>
      <c r="N490" t="s">
        <v>8270</v>
      </c>
      <c r="O490" s="15">
        <f t="shared" si="109"/>
        <v>0</v>
      </c>
      <c r="P490" s="15">
        <f t="shared" si="110"/>
        <v>0</v>
      </c>
      <c r="Q490" t="s">
        <v>8308</v>
      </c>
      <c r="R490" t="s">
        <v>8309</v>
      </c>
      <c r="S490" s="8">
        <f t="shared" si="111"/>
        <v>42713.84606481481</v>
      </c>
      <c r="T490" s="11">
        <f t="shared" si="112"/>
        <v>42743.84606481481</v>
      </c>
      <c r="U490" t="str">
        <f t="shared" si="113"/>
        <v>FALSE</v>
      </c>
      <c r="V490" s="18">
        <f t="shared" si="114"/>
        <v>2</v>
      </c>
      <c r="W490">
        <f t="shared" si="115"/>
        <v>2</v>
      </c>
      <c r="X490">
        <v>1</v>
      </c>
      <c r="Y490">
        <f>D490*$X490</f>
        <v>12000</v>
      </c>
      <c r="Z490">
        <f t="shared" si="121"/>
        <v>0</v>
      </c>
    </row>
    <row r="491" spans="1:26" ht="100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 t="b">
        <v>0</v>
      </c>
      <c r="L491">
        <v>3</v>
      </c>
      <c r="M491" t="b">
        <v>0</v>
      </c>
      <c r="N491" t="s">
        <v>8270</v>
      </c>
      <c r="O491" s="15">
        <f t="shared" si="109"/>
        <v>0.28667813379201834</v>
      </c>
      <c r="P491" s="15">
        <f t="shared" si="110"/>
        <v>71.666666666666671</v>
      </c>
      <c r="Q491" t="s">
        <v>8308</v>
      </c>
      <c r="R491" t="s">
        <v>8309</v>
      </c>
      <c r="S491" s="8">
        <f t="shared" si="111"/>
        <v>40882.273333333331</v>
      </c>
      <c r="T491" s="11">
        <f t="shared" si="112"/>
        <v>40913.272916666661</v>
      </c>
      <c r="U491" t="str">
        <f t="shared" si="113"/>
        <v>FALSE</v>
      </c>
      <c r="V491" s="18">
        <f t="shared" si="114"/>
        <v>2</v>
      </c>
      <c r="W491">
        <f t="shared" si="115"/>
        <v>2</v>
      </c>
      <c r="X491">
        <v>1</v>
      </c>
      <c r="Y491">
        <f>D491*$X491</f>
        <v>74997</v>
      </c>
      <c r="Z491">
        <f t="shared" si="121"/>
        <v>215</v>
      </c>
    </row>
    <row r="492" spans="1:26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 t="b">
        <v>0</v>
      </c>
      <c r="L492">
        <v>0</v>
      </c>
      <c r="M492" t="b">
        <v>0</v>
      </c>
      <c r="N492" t="s">
        <v>8270</v>
      </c>
      <c r="O492" s="15">
        <f t="shared" si="109"/>
        <v>0</v>
      </c>
      <c r="P492" s="15">
        <f t="shared" si="110"/>
        <v>0</v>
      </c>
      <c r="Q492" t="s">
        <v>8308</v>
      </c>
      <c r="R492" t="s">
        <v>8309</v>
      </c>
      <c r="S492" s="8">
        <f t="shared" si="111"/>
        <v>41113.760243055556</v>
      </c>
      <c r="T492" s="11">
        <f t="shared" si="112"/>
        <v>41143.760243055549</v>
      </c>
      <c r="U492" t="str">
        <f t="shared" si="113"/>
        <v>FALSE</v>
      </c>
      <c r="V492" s="18">
        <f t="shared" si="114"/>
        <v>2</v>
      </c>
      <c r="W492">
        <f t="shared" si="115"/>
        <v>2</v>
      </c>
      <c r="X492">
        <v>1</v>
      </c>
      <c r="Y492">
        <f>D492*$X492</f>
        <v>1000</v>
      </c>
      <c r="Z492">
        <f t="shared" si="121"/>
        <v>0</v>
      </c>
    </row>
    <row r="493" spans="1:26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 t="b">
        <v>0</v>
      </c>
      <c r="L493">
        <v>0</v>
      </c>
      <c r="M493" t="b">
        <v>0</v>
      </c>
      <c r="N493" t="s">
        <v>8270</v>
      </c>
      <c r="O493" s="15">
        <f t="shared" si="109"/>
        <v>0</v>
      </c>
      <c r="P493" s="15">
        <f t="shared" si="110"/>
        <v>0</v>
      </c>
      <c r="Q493" t="s">
        <v>8308</v>
      </c>
      <c r="R493" t="s">
        <v>8309</v>
      </c>
      <c r="S493" s="8">
        <f t="shared" si="111"/>
        <v>42366.774293981485</v>
      </c>
      <c r="T493" s="11">
        <f t="shared" si="112"/>
        <v>42396.774293981478</v>
      </c>
      <c r="U493" t="str">
        <f t="shared" si="113"/>
        <v>FALSE</v>
      </c>
      <c r="V493" s="18">
        <f t="shared" si="114"/>
        <v>2</v>
      </c>
      <c r="W493">
        <f t="shared" si="115"/>
        <v>2</v>
      </c>
      <c r="X493">
        <v>1</v>
      </c>
      <c r="Y493">
        <f>D493*$X493</f>
        <v>10000</v>
      </c>
      <c r="Z493">
        <f t="shared" si="121"/>
        <v>0</v>
      </c>
    </row>
    <row r="494" spans="1:26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 t="b">
        <v>0</v>
      </c>
      <c r="L494">
        <v>0</v>
      </c>
      <c r="M494" t="b">
        <v>0</v>
      </c>
      <c r="N494" t="s">
        <v>8270</v>
      </c>
      <c r="O494" s="15">
        <f t="shared" si="109"/>
        <v>0</v>
      </c>
      <c r="P494" s="15">
        <f t="shared" si="110"/>
        <v>0</v>
      </c>
      <c r="Q494" t="s">
        <v>8308</v>
      </c>
      <c r="R494" t="s">
        <v>8309</v>
      </c>
      <c r="S494" s="8">
        <f t="shared" si="111"/>
        <v>42595.826736111114</v>
      </c>
      <c r="T494" s="11">
        <f t="shared" si="112"/>
        <v>42655.826736111114</v>
      </c>
      <c r="U494" t="str">
        <f t="shared" si="113"/>
        <v>FALSE</v>
      </c>
      <c r="V494" s="18">
        <f t="shared" si="114"/>
        <v>2</v>
      </c>
      <c r="W494">
        <f t="shared" si="115"/>
        <v>2</v>
      </c>
      <c r="X494">
        <v>0.11</v>
      </c>
      <c r="Y494">
        <f>D494*$X494</f>
        <v>1100000</v>
      </c>
      <c r="Z494">
        <f t="shared" si="121"/>
        <v>0</v>
      </c>
    </row>
    <row r="495" spans="1:26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 t="b">
        <v>0</v>
      </c>
      <c r="L495">
        <v>0</v>
      </c>
      <c r="M495" t="b">
        <v>0</v>
      </c>
      <c r="N495" t="s">
        <v>8270</v>
      </c>
      <c r="O495" s="15">
        <f t="shared" si="109"/>
        <v>0</v>
      </c>
      <c r="P495" s="15">
        <f t="shared" si="110"/>
        <v>0</v>
      </c>
      <c r="Q495" t="s">
        <v>8308</v>
      </c>
      <c r="R495" t="s">
        <v>8309</v>
      </c>
      <c r="S495" s="8">
        <f t="shared" si="111"/>
        <v>42114.517800925918</v>
      </c>
      <c r="T495" s="11">
        <f t="shared" si="112"/>
        <v>42144.517800925925</v>
      </c>
      <c r="U495" t="str">
        <f t="shared" si="113"/>
        <v>FALSE</v>
      </c>
      <c r="V495" s="18">
        <f t="shared" si="114"/>
        <v>2</v>
      </c>
      <c r="W495">
        <f t="shared" si="115"/>
        <v>2</v>
      </c>
      <c r="X495">
        <v>1.28</v>
      </c>
      <c r="Y495">
        <f>D495*X495</f>
        <v>38400</v>
      </c>
      <c r="Z495">
        <f t="shared" si="121"/>
        <v>0</v>
      </c>
    </row>
    <row r="496" spans="1:26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 t="b">
        <v>0</v>
      </c>
      <c r="L496">
        <v>3</v>
      </c>
      <c r="M496" t="b">
        <v>0</v>
      </c>
      <c r="N496" t="s">
        <v>8270</v>
      </c>
      <c r="O496" s="15">
        <f t="shared" si="109"/>
        <v>0.155</v>
      </c>
      <c r="P496" s="15">
        <f t="shared" si="110"/>
        <v>10.333333333333334</v>
      </c>
      <c r="Q496" t="s">
        <v>8308</v>
      </c>
      <c r="R496" t="s">
        <v>8309</v>
      </c>
      <c r="S496" s="8">
        <f t="shared" si="111"/>
        <v>41799.62228009259</v>
      </c>
      <c r="T496" s="11">
        <f t="shared" si="112"/>
        <v>41822.916666666664</v>
      </c>
      <c r="U496" t="str">
        <f t="shared" si="113"/>
        <v>FALSE</v>
      </c>
      <c r="V496" s="18">
        <f t="shared" si="114"/>
        <v>2</v>
      </c>
      <c r="W496">
        <f t="shared" si="115"/>
        <v>2</v>
      </c>
      <c r="X496">
        <v>1</v>
      </c>
      <c r="Y496">
        <f t="shared" ref="Y496:Y504" si="122">D496*$X496</f>
        <v>20000</v>
      </c>
      <c r="Z496">
        <f t="shared" ref="Z496:Z504" si="123">E496*$X496</f>
        <v>31</v>
      </c>
    </row>
    <row r="497" spans="1:26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 t="b">
        <v>0</v>
      </c>
      <c r="L497">
        <v>0</v>
      </c>
      <c r="M497" t="b">
        <v>0</v>
      </c>
      <c r="N497" t="s">
        <v>8270</v>
      </c>
      <c r="O497" s="15">
        <f t="shared" si="109"/>
        <v>0</v>
      </c>
      <c r="P497" s="15">
        <f t="shared" si="110"/>
        <v>0</v>
      </c>
      <c r="Q497" t="s">
        <v>8308</v>
      </c>
      <c r="R497" t="s">
        <v>8309</v>
      </c>
      <c r="S497" s="8">
        <f t="shared" si="111"/>
        <v>42171.619270833333</v>
      </c>
      <c r="T497" s="11">
        <f t="shared" si="112"/>
        <v>42201.619270833333</v>
      </c>
      <c r="U497" t="str">
        <f t="shared" si="113"/>
        <v>FALSE</v>
      </c>
      <c r="V497" s="18">
        <f t="shared" si="114"/>
        <v>2</v>
      </c>
      <c r="W497">
        <f t="shared" si="115"/>
        <v>2</v>
      </c>
      <c r="X497">
        <v>1</v>
      </c>
      <c r="Y497">
        <f t="shared" si="122"/>
        <v>7000</v>
      </c>
      <c r="Z497">
        <f t="shared" si="123"/>
        <v>0</v>
      </c>
    </row>
    <row r="498" spans="1:26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 t="b">
        <v>0</v>
      </c>
      <c r="L498">
        <v>1</v>
      </c>
      <c r="M498" t="b">
        <v>0</v>
      </c>
      <c r="N498" t="s">
        <v>8270</v>
      </c>
      <c r="O498" s="15">
        <f t="shared" si="109"/>
        <v>1.6666666666666668E-3</v>
      </c>
      <c r="P498" s="15">
        <f t="shared" si="110"/>
        <v>1</v>
      </c>
      <c r="Q498" t="s">
        <v>8308</v>
      </c>
      <c r="R498" t="s">
        <v>8309</v>
      </c>
      <c r="S498" s="8">
        <f t="shared" si="111"/>
        <v>41620.723078703704</v>
      </c>
      <c r="T498" s="11">
        <f t="shared" si="112"/>
        <v>41680.723078703704</v>
      </c>
      <c r="U498" t="str">
        <f t="shared" si="113"/>
        <v>FALSE</v>
      </c>
      <c r="V498" s="18">
        <f t="shared" si="114"/>
        <v>2</v>
      </c>
      <c r="W498">
        <f t="shared" si="115"/>
        <v>2</v>
      </c>
      <c r="X498">
        <v>1</v>
      </c>
      <c r="Y498">
        <f t="shared" si="122"/>
        <v>60000</v>
      </c>
      <c r="Z498">
        <f t="shared" si="123"/>
        <v>1</v>
      </c>
    </row>
    <row r="499" spans="1:26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 t="b">
        <v>0</v>
      </c>
      <c r="L499">
        <v>3</v>
      </c>
      <c r="M499" t="b">
        <v>0</v>
      </c>
      <c r="N499" t="s">
        <v>8270</v>
      </c>
      <c r="O499" s="15">
        <f t="shared" si="109"/>
        <v>0.6696428571428571</v>
      </c>
      <c r="P499" s="15">
        <f t="shared" si="110"/>
        <v>10</v>
      </c>
      <c r="Q499" t="s">
        <v>8308</v>
      </c>
      <c r="R499" t="s">
        <v>8309</v>
      </c>
      <c r="S499" s="8">
        <f t="shared" si="111"/>
        <v>41944.829456018517</v>
      </c>
      <c r="T499" s="11">
        <f t="shared" si="112"/>
        <v>41997.999999999993</v>
      </c>
      <c r="U499" t="str">
        <f t="shared" si="113"/>
        <v>FALSE</v>
      </c>
      <c r="V499" s="18">
        <f t="shared" si="114"/>
        <v>2</v>
      </c>
      <c r="W499">
        <f t="shared" si="115"/>
        <v>2</v>
      </c>
      <c r="X499">
        <v>1</v>
      </c>
      <c r="Y499">
        <f t="shared" si="122"/>
        <v>4480</v>
      </c>
      <c r="Z499">
        <f t="shared" si="123"/>
        <v>30</v>
      </c>
    </row>
    <row r="500" spans="1:26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 t="b">
        <v>0</v>
      </c>
      <c r="L500">
        <v>22</v>
      </c>
      <c r="M500" t="b">
        <v>0</v>
      </c>
      <c r="N500" t="s">
        <v>8270</v>
      </c>
      <c r="O500" s="15">
        <f t="shared" si="109"/>
        <v>4.5985132395404564</v>
      </c>
      <c r="P500" s="15">
        <f t="shared" si="110"/>
        <v>136.09090909090909</v>
      </c>
      <c r="Q500" t="s">
        <v>8308</v>
      </c>
      <c r="R500" t="s">
        <v>8309</v>
      </c>
      <c r="S500" s="8">
        <f t="shared" si="111"/>
        <v>40858.553807870368</v>
      </c>
      <c r="T500" s="11">
        <f t="shared" si="112"/>
        <v>40900.553807870368</v>
      </c>
      <c r="U500" t="str">
        <f t="shared" si="113"/>
        <v>FALSE</v>
      </c>
      <c r="V500" s="18">
        <f t="shared" si="114"/>
        <v>2</v>
      </c>
      <c r="W500">
        <f t="shared" si="115"/>
        <v>2</v>
      </c>
      <c r="X500">
        <v>1</v>
      </c>
      <c r="Y500">
        <f t="shared" si="122"/>
        <v>65108</v>
      </c>
      <c r="Z500">
        <f t="shared" si="123"/>
        <v>2994</v>
      </c>
    </row>
    <row r="501" spans="1:26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 t="b">
        <v>0</v>
      </c>
      <c r="L501">
        <v>26</v>
      </c>
      <c r="M501" t="b">
        <v>0</v>
      </c>
      <c r="N501" t="s">
        <v>8270</v>
      </c>
      <c r="O501" s="15">
        <f t="shared" si="109"/>
        <v>9.5500000000000007</v>
      </c>
      <c r="P501" s="15">
        <f t="shared" si="110"/>
        <v>73.461538461538467</v>
      </c>
      <c r="Q501" t="s">
        <v>8308</v>
      </c>
      <c r="R501" t="s">
        <v>8309</v>
      </c>
      <c r="S501" s="8">
        <f t="shared" si="111"/>
        <v>40043.687129629623</v>
      </c>
      <c r="T501" s="11">
        <f t="shared" si="112"/>
        <v>40098.665972222218</v>
      </c>
      <c r="U501" t="str">
        <f t="shared" si="113"/>
        <v>FALSE</v>
      </c>
      <c r="V501" s="18">
        <f t="shared" si="114"/>
        <v>2</v>
      </c>
      <c r="W501">
        <f t="shared" si="115"/>
        <v>2</v>
      </c>
      <c r="X501">
        <v>1</v>
      </c>
      <c r="Y501">
        <f t="shared" si="122"/>
        <v>20000</v>
      </c>
      <c r="Z501">
        <f t="shared" si="123"/>
        <v>1910</v>
      </c>
    </row>
    <row r="502" spans="1:26" ht="129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 t="b">
        <v>0</v>
      </c>
      <c r="L502">
        <v>4</v>
      </c>
      <c r="M502" t="b">
        <v>0</v>
      </c>
      <c r="N502" t="s">
        <v>8270</v>
      </c>
      <c r="O502" s="15">
        <f t="shared" si="109"/>
        <v>3.3076923076923079</v>
      </c>
      <c r="P502" s="15">
        <f t="shared" si="110"/>
        <v>53.75</v>
      </c>
      <c r="Q502" t="s">
        <v>8308</v>
      </c>
      <c r="R502" t="s">
        <v>8309</v>
      </c>
      <c r="S502" s="8">
        <f t="shared" si="111"/>
        <v>40247.677673611113</v>
      </c>
      <c r="T502" s="11">
        <f t="shared" si="112"/>
        <v>40306.719444444439</v>
      </c>
      <c r="U502" t="str">
        <f t="shared" si="113"/>
        <v>FALSE</v>
      </c>
      <c r="V502" s="18">
        <f t="shared" si="114"/>
        <v>2</v>
      </c>
      <c r="W502">
        <f t="shared" si="115"/>
        <v>2</v>
      </c>
      <c r="X502">
        <v>1</v>
      </c>
      <c r="Y502">
        <f t="shared" si="122"/>
        <v>6500</v>
      </c>
      <c r="Z502">
        <f t="shared" si="123"/>
        <v>215</v>
      </c>
    </row>
    <row r="503" spans="1:26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 t="b">
        <v>0</v>
      </c>
      <c r="L503">
        <v>0</v>
      </c>
      <c r="M503" t="b">
        <v>0</v>
      </c>
      <c r="N503" t="s">
        <v>8270</v>
      </c>
      <c r="O503" s="15">
        <f t="shared" si="109"/>
        <v>0</v>
      </c>
      <c r="P503" s="15">
        <f t="shared" si="110"/>
        <v>0</v>
      </c>
      <c r="Q503" t="s">
        <v>8308</v>
      </c>
      <c r="R503" t="s">
        <v>8309</v>
      </c>
      <c r="S503" s="8">
        <f t="shared" si="111"/>
        <v>40703.026053240741</v>
      </c>
      <c r="T503" s="11">
        <f t="shared" si="112"/>
        <v>40733.026053240741</v>
      </c>
      <c r="U503" t="str">
        <f t="shared" si="113"/>
        <v>FALSE</v>
      </c>
      <c r="V503" s="18">
        <f t="shared" si="114"/>
        <v>2</v>
      </c>
      <c r="W503">
        <f t="shared" si="115"/>
        <v>2</v>
      </c>
      <c r="X503">
        <v>1</v>
      </c>
      <c r="Y503">
        <f t="shared" si="122"/>
        <v>10000</v>
      </c>
      <c r="Z503">
        <f t="shared" si="123"/>
        <v>0</v>
      </c>
    </row>
    <row r="504" spans="1:26" ht="115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 t="b">
        <v>0</v>
      </c>
      <c r="L504">
        <v>4</v>
      </c>
      <c r="M504" t="b">
        <v>0</v>
      </c>
      <c r="N504" t="s">
        <v>8270</v>
      </c>
      <c r="O504" s="15">
        <f t="shared" si="109"/>
        <v>1.1499999999999999</v>
      </c>
      <c r="P504" s="15">
        <f t="shared" si="110"/>
        <v>57.5</v>
      </c>
      <c r="Q504" t="s">
        <v>8308</v>
      </c>
      <c r="R504" t="s">
        <v>8309</v>
      </c>
      <c r="S504" s="8">
        <f t="shared" si="111"/>
        <v>40956.345196759255</v>
      </c>
      <c r="T504" s="11">
        <f t="shared" si="112"/>
        <v>40986.303530092591</v>
      </c>
      <c r="U504" t="str">
        <f t="shared" si="113"/>
        <v>FALSE</v>
      </c>
      <c r="V504" s="18">
        <f t="shared" si="114"/>
        <v>2</v>
      </c>
      <c r="W504">
        <f t="shared" si="115"/>
        <v>2</v>
      </c>
      <c r="X504">
        <v>1</v>
      </c>
      <c r="Y504">
        <f t="shared" si="122"/>
        <v>20000</v>
      </c>
      <c r="Z504">
        <f t="shared" si="123"/>
        <v>230</v>
      </c>
    </row>
    <row r="505" spans="1:26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 t="b">
        <v>0</v>
      </c>
      <c r="L505">
        <v>9</v>
      </c>
      <c r="M505" t="b">
        <v>0</v>
      </c>
      <c r="N505" t="s">
        <v>8270</v>
      </c>
      <c r="O505" s="15">
        <f t="shared" si="109"/>
        <v>1.7538461538461538</v>
      </c>
      <c r="P505" s="15">
        <f t="shared" si="110"/>
        <v>12.666666666666666</v>
      </c>
      <c r="Q505" t="s">
        <v>8308</v>
      </c>
      <c r="R505" t="s">
        <v>8309</v>
      </c>
      <c r="S505" s="8">
        <f t="shared" si="111"/>
        <v>41991.318321759252</v>
      </c>
      <c r="T505" s="11">
        <f t="shared" si="112"/>
        <v>42021.318321759252</v>
      </c>
      <c r="U505" t="str">
        <f t="shared" si="113"/>
        <v>FALSE</v>
      </c>
      <c r="V505" s="18">
        <f t="shared" si="114"/>
        <v>2</v>
      </c>
      <c r="W505">
        <f t="shared" si="115"/>
        <v>2</v>
      </c>
      <c r="X505">
        <v>1.28</v>
      </c>
      <c r="Y505">
        <f>D505*X505</f>
        <v>8320</v>
      </c>
      <c r="Z505">
        <f t="shared" ref="Z505:Z544" si="124">E505*$X505</f>
        <v>145.92000000000002</v>
      </c>
    </row>
    <row r="506" spans="1:26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 t="b">
        <v>0</v>
      </c>
      <c r="L506">
        <v>5</v>
      </c>
      <c r="M506" t="b">
        <v>0</v>
      </c>
      <c r="N506" t="s">
        <v>8270</v>
      </c>
      <c r="O506" s="15">
        <f t="shared" si="109"/>
        <v>1.3673469387755102</v>
      </c>
      <c r="P506" s="15">
        <f t="shared" si="110"/>
        <v>67</v>
      </c>
      <c r="Q506" t="s">
        <v>8308</v>
      </c>
      <c r="R506" t="s">
        <v>8309</v>
      </c>
      <c r="S506" s="8">
        <f t="shared" si="111"/>
        <v>40949.775312499994</v>
      </c>
      <c r="T506" s="11">
        <f t="shared" si="112"/>
        <v>41009.73364583333</v>
      </c>
      <c r="U506" t="str">
        <f t="shared" si="113"/>
        <v>FALSE</v>
      </c>
      <c r="V506" s="18">
        <f t="shared" si="114"/>
        <v>2</v>
      </c>
      <c r="W506">
        <f t="shared" si="115"/>
        <v>2</v>
      </c>
      <c r="X506">
        <v>1</v>
      </c>
      <c r="Y506">
        <f>D506*$X506</f>
        <v>24500</v>
      </c>
      <c r="Z506">
        <f t="shared" si="124"/>
        <v>335</v>
      </c>
    </row>
    <row r="507" spans="1:26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 t="b">
        <v>0</v>
      </c>
      <c r="L507">
        <v>14</v>
      </c>
      <c r="M507" t="b">
        <v>0</v>
      </c>
      <c r="N507" t="s">
        <v>8270</v>
      </c>
      <c r="O507" s="15">
        <f t="shared" si="109"/>
        <v>0.43333333333333329</v>
      </c>
      <c r="P507" s="15">
        <f t="shared" si="110"/>
        <v>3.7142857142857144</v>
      </c>
      <c r="Q507" t="s">
        <v>8308</v>
      </c>
      <c r="R507" t="s">
        <v>8309</v>
      </c>
      <c r="S507" s="8">
        <f t="shared" si="111"/>
        <v>42317.889884259253</v>
      </c>
      <c r="T507" s="11">
        <f t="shared" si="112"/>
        <v>42362.889884259253</v>
      </c>
      <c r="U507" t="str">
        <f t="shared" si="113"/>
        <v>FALSE</v>
      </c>
      <c r="V507" s="18">
        <f t="shared" si="114"/>
        <v>2</v>
      </c>
      <c r="W507">
        <f t="shared" si="115"/>
        <v>2</v>
      </c>
      <c r="X507">
        <v>1</v>
      </c>
      <c r="Y507">
        <f>D507*$X507</f>
        <v>12000</v>
      </c>
      <c r="Z507">
        <f t="shared" si="124"/>
        <v>52</v>
      </c>
    </row>
    <row r="508" spans="1:26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 t="b">
        <v>0</v>
      </c>
      <c r="L508">
        <v>1</v>
      </c>
      <c r="M508" t="b">
        <v>0</v>
      </c>
      <c r="N508" t="s">
        <v>8270</v>
      </c>
      <c r="O508" s="15">
        <f t="shared" si="109"/>
        <v>0.125</v>
      </c>
      <c r="P508" s="15">
        <f t="shared" si="110"/>
        <v>250</v>
      </c>
      <c r="Q508" t="s">
        <v>8308</v>
      </c>
      <c r="R508" t="s">
        <v>8309</v>
      </c>
      <c r="S508" s="8">
        <f t="shared" si="111"/>
        <v>41466.343981481477</v>
      </c>
      <c r="T508" s="11">
        <f t="shared" si="112"/>
        <v>41496.343981481477</v>
      </c>
      <c r="U508" t="str">
        <f t="shared" si="113"/>
        <v>FALSE</v>
      </c>
      <c r="V508" s="18">
        <f t="shared" si="114"/>
        <v>2</v>
      </c>
      <c r="W508">
        <f t="shared" si="115"/>
        <v>2</v>
      </c>
      <c r="X508">
        <v>1</v>
      </c>
      <c r="Y508">
        <f>D508*$X508</f>
        <v>200000</v>
      </c>
      <c r="Z508">
        <f t="shared" si="124"/>
        <v>250</v>
      </c>
    </row>
    <row r="509" spans="1:26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 t="b">
        <v>0</v>
      </c>
      <c r="L509">
        <v>10</v>
      </c>
      <c r="M509" t="b">
        <v>0</v>
      </c>
      <c r="N509" t="s">
        <v>8270</v>
      </c>
      <c r="O509" s="15">
        <f t="shared" si="109"/>
        <v>3.2</v>
      </c>
      <c r="P509" s="15">
        <f t="shared" si="110"/>
        <v>64</v>
      </c>
      <c r="Q509" t="s">
        <v>8308</v>
      </c>
      <c r="R509" t="s">
        <v>8309</v>
      </c>
      <c r="S509" s="8">
        <f t="shared" si="111"/>
        <v>41156.750659722216</v>
      </c>
      <c r="T509" s="11">
        <f t="shared" si="112"/>
        <v>41201.750659722216</v>
      </c>
      <c r="U509" t="str">
        <f t="shared" si="113"/>
        <v>FALSE</v>
      </c>
      <c r="V509" s="18">
        <f t="shared" si="114"/>
        <v>2</v>
      </c>
      <c r="W509">
        <f t="shared" si="115"/>
        <v>2</v>
      </c>
      <c r="X509">
        <v>1</v>
      </c>
      <c r="Y509">
        <f>D509*$X509</f>
        <v>20000</v>
      </c>
      <c r="Z509">
        <f t="shared" si="124"/>
        <v>640</v>
      </c>
    </row>
    <row r="510" spans="1:26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 t="b">
        <v>0</v>
      </c>
      <c r="L510">
        <v>3</v>
      </c>
      <c r="M510" t="b">
        <v>0</v>
      </c>
      <c r="N510" t="s">
        <v>8270</v>
      </c>
      <c r="O510" s="15">
        <f t="shared" si="109"/>
        <v>0.8</v>
      </c>
      <c r="P510" s="15">
        <f t="shared" si="110"/>
        <v>133.33333333333334</v>
      </c>
      <c r="Q510" t="s">
        <v>8308</v>
      </c>
      <c r="R510" t="s">
        <v>8309</v>
      </c>
      <c r="S510" s="8">
        <f t="shared" si="111"/>
        <v>40994.815983796296</v>
      </c>
      <c r="T510" s="11">
        <f t="shared" si="112"/>
        <v>41054.384722222218</v>
      </c>
      <c r="U510" t="str">
        <f t="shared" si="113"/>
        <v>FALSE</v>
      </c>
      <c r="V510" s="18">
        <f t="shared" si="114"/>
        <v>2</v>
      </c>
      <c r="W510">
        <f t="shared" si="115"/>
        <v>2</v>
      </c>
      <c r="X510">
        <v>1</v>
      </c>
      <c r="Y510">
        <f>D510*$X510</f>
        <v>50000</v>
      </c>
      <c r="Z510">
        <f t="shared" si="124"/>
        <v>400</v>
      </c>
    </row>
    <row r="511" spans="1:26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 t="b">
        <v>0</v>
      </c>
      <c r="L511">
        <v>1</v>
      </c>
      <c r="M511" t="b">
        <v>0</v>
      </c>
      <c r="N511" t="s">
        <v>8270</v>
      </c>
      <c r="O511" s="15">
        <f t="shared" si="109"/>
        <v>0.2</v>
      </c>
      <c r="P511" s="15">
        <f t="shared" si="110"/>
        <v>10</v>
      </c>
      <c r="Q511" t="s">
        <v>8308</v>
      </c>
      <c r="R511" t="s">
        <v>8309</v>
      </c>
      <c r="S511" s="8">
        <f t="shared" si="111"/>
        <v>42153.423263888886</v>
      </c>
      <c r="T511" s="11">
        <f t="shared" si="112"/>
        <v>42183.423263888886</v>
      </c>
      <c r="U511" t="str">
        <f t="shared" si="113"/>
        <v>FALSE</v>
      </c>
      <c r="V511" s="18">
        <f t="shared" si="114"/>
        <v>2</v>
      </c>
      <c r="W511">
        <f t="shared" si="115"/>
        <v>2</v>
      </c>
      <c r="X511">
        <v>1.28</v>
      </c>
      <c r="Y511">
        <f>D511*X511</f>
        <v>6400</v>
      </c>
      <c r="Z511">
        <f t="shared" si="124"/>
        <v>12.8</v>
      </c>
    </row>
    <row r="512" spans="1:26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 t="b">
        <v>0</v>
      </c>
      <c r="L512">
        <v>0</v>
      </c>
      <c r="M512" t="b">
        <v>0</v>
      </c>
      <c r="N512" t="s">
        <v>8270</v>
      </c>
      <c r="O512" s="15">
        <f t="shared" si="109"/>
        <v>0</v>
      </c>
      <c r="P512" s="15">
        <f t="shared" si="110"/>
        <v>0</v>
      </c>
      <c r="Q512" t="s">
        <v>8308</v>
      </c>
      <c r="R512" t="s">
        <v>8309</v>
      </c>
      <c r="S512" s="8">
        <f t="shared" si="111"/>
        <v>42399.968043981477</v>
      </c>
      <c r="T512" s="11">
        <f t="shared" si="112"/>
        <v>42429.968043981477</v>
      </c>
      <c r="U512" t="str">
        <f t="shared" si="113"/>
        <v>FALSE</v>
      </c>
      <c r="V512" s="18">
        <f t="shared" si="114"/>
        <v>2</v>
      </c>
      <c r="W512">
        <f t="shared" si="115"/>
        <v>2</v>
      </c>
      <c r="X512">
        <v>1</v>
      </c>
      <c r="Y512">
        <f>D512*$X512</f>
        <v>14000</v>
      </c>
      <c r="Z512">
        <f t="shared" si="124"/>
        <v>0</v>
      </c>
    </row>
    <row r="513" spans="1:26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 t="b">
        <v>0</v>
      </c>
      <c r="L513">
        <v>5</v>
      </c>
      <c r="M513" t="b">
        <v>0</v>
      </c>
      <c r="N513" t="s">
        <v>8270</v>
      </c>
      <c r="O513" s="15">
        <f t="shared" si="109"/>
        <v>3</v>
      </c>
      <c r="P513" s="15">
        <f t="shared" si="110"/>
        <v>30</v>
      </c>
      <c r="Q513" t="s">
        <v>8308</v>
      </c>
      <c r="R513" t="s">
        <v>8309</v>
      </c>
      <c r="S513" s="8">
        <f t="shared" si="111"/>
        <v>41340.09469907407</v>
      </c>
      <c r="T513" s="11">
        <f t="shared" si="112"/>
        <v>41370.053032407406</v>
      </c>
      <c r="U513" t="str">
        <f t="shared" si="113"/>
        <v>FALSE</v>
      </c>
      <c r="V513" s="18">
        <f t="shared" si="114"/>
        <v>2</v>
      </c>
      <c r="W513">
        <f t="shared" si="115"/>
        <v>2</v>
      </c>
      <c r="X513">
        <v>1</v>
      </c>
      <c r="Y513">
        <f>D513*$X513</f>
        <v>5000</v>
      </c>
      <c r="Z513">
        <f t="shared" si="124"/>
        <v>150</v>
      </c>
    </row>
    <row r="514" spans="1:26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 t="b">
        <v>0</v>
      </c>
      <c r="L514">
        <v>2</v>
      </c>
      <c r="M514" t="b">
        <v>0</v>
      </c>
      <c r="N514" t="s">
        <v>8270</v>
      </c>
      <c r="O514" s="15">
        <f t="shared" si="109"/>
        <v>0.13749999999999998</v>
      </c>
      <c r="P514" s="15">
        <f t="shared" si="110"/>
        <v>5.5</v>
      </c>
      <c r="Q514" t="s">
        <v>8308</v>
      </c>
      <c r="R514" t="s">
        <v>8309</v>
      </c>
      <c r="S514" s="8">
        <f t="shared" si="111"/>
        <v>42649.533877314818</v>
      </c>
      <c r="T514" s="11">
        <f t="shared" si="112"/>
        <v>42694.575543981475</v>
      </c>
      <c r="U514" t="str">
        <f t="shared" si="113"/>
        <v>FALSE</v>
      </c>
      <c r="V514" s="18">
        <f t="shared" si="114"/>
        <v>2</v>
      </c>
      <c r="W514">
        <f t="shared" si="115"/>
        <v>2</v>
      </c>
      <c r="X514">
        <v>1</v>
      </c>
      <c r="Y514">
        <f>D514*$X514</f>
        <v>8000</v>
      </c>
      <c r="Z514">
        <f t="shared" si="124"/>
        <v>11</v>
      </c>
    </row>
    <row r="515" spans="1:26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 t="b">
        <v>0</v>
      </c>
      <c r="L515">
        <v>68</v>
      </c>
      <c r="M515" t="b">
        <v>0</v>
      </c>
      <c r="N515" t="s">
        <v>8270</v>
      </c>
      <c r="O515" s="15">
        <f t="shared" ref="O515:O578" si="125">(E515/D515)*100</f>
        <v>13.923999999999999</v>
      </c>
      <c r="P515" s="15">
        <f t="shared" ref="P515:P578" si="126">IFERROR(E515/L515,0)</f>
        <v>102.38235294117646</v>
      </c>
      <c r="Q515" t="s">
        <v>8308</v>
      </c>
      <c r="R515" t="s">
        <v>8309</v>
      </c>
      <c r="S515" s="8">
        <f t="shared" ref="S515:S578" si="127">(((J515/60)/60)/24)+DATE(1970,1,1)+(-5/24)</f>
        <v>42552.445659722223</v>
      </c>
      <c r="T515" s="11">
        <f t="shared" ref="T515:T578" si="128">(I515/86400)+25569+(-5/24)</f>
        <v>42597.083333333336</v>
      </c>
      <c r="U515" t="str">
        <f t="shared" ref="U515:U578" si="129">TRIM(K515)</f>
        <v>FALSE</v>
      </c>
      <c r="V515" s="18">
        <f t="shared" ref="V515:V578" si="130">IF(U515="TRUE", 1, 2)</f>
        <v>2</v>
      </c>
      <c r="W515">
        <f t="shared" ref="W515:W578" si="131">IF(F515="successful", 1,  IF(F515= "failed", 2, IF(F515="canceled", 3, 4)))</f>
        <v>2</v>
      </c>
      <c r="X515">
        <v>1</v>
      </c>
      <c r="Y515">
        <f>D515*$X515</f>
        <v>50000</v>
      </c>
      <c r="Z515">
        <f t="shared" si="124"/>
        <v>6962</v>
      </c>
    </row>
    <row r="516" spans="1:26" ht="100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 t="b">
        <v>0</v>
      </c>
      <c r="L516">
        <v>3</v>
      </c>
      <c r="M516" t="b">
        <v>0</v>
      </c>
      <c r="N516" t="s">
        <v>8270</v>
      </c>
      <c r="O516" s="15">
        <f t="shared" si="125"/>
        <v>3.3333333333333335</v>
      </c>
      <c r="P516" s="15">
        <f t="shared" si="126"/>
        <v>16.666666666666668</v>
      </c>
      <c r="Q516" t="s">
        <v>8308</v>
      </c>
      <c r="R516" t="s">
        <v>8309</v>
      </c>
      <c r="S516" s="8">
        <f t="shared" si="127"/>
        <v>41830.405636574069</v>
      </c>
      <c r="T516" s="11">
        <f t="shared" si="128"/>
        <v>41860.405636574069</v>
      </c>
      <c r="U516" t="str">
        <f t="shared" si="129"/>
        <v>FALSE</v>
      </c>
      <c r="V516" s="18">
        <f t="shared" si="130"/>
        <v>2</v>
      </c>
      <c r="W516">
        <f t="shared" si="131"/>
        <v>2</v>
      </c>
      <c r="X516">
        <f>0.76</f>
        <v>0.76</v>
      </c>
      <c r="Y516">
        <f>D516*X516</f>
        <v>1140</v>
      </c>
      <c r="Z516">
        <f t="shared" si="124"/>
        <v>38</v>
      </c>
    </row>
    <row r="517" spans="1:26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 t="b">
        <v>0</v>
      </c>
      <c r="L517">
        <v>34</v>
      </c>
      <c r="M517" t="b">
        <v>0</v>
      </c>
      <c r="N517" t="s">
        <v>8270</v>
      </c>
      <c r="O517" s="15">
        <f t="shared" si="125"/>
        <v>25.41340206185567</v>
      </c>
      <c r="P517" s="15">
        <f t="shared" si="126"/>
        <v>725.02941176470586</v>
      </c>
      <c r="Q517" t="s">
        <v>8308</v>
      </c>
      <c r="R517" t="s">
        <v>8309</v>
      </c>
      <c r="S517" s="8">
        <f t="shared" si="127"/>
        <v>42327.282418981478</v>
      </c>
      <c r="T517" s="11">
        <f t="shared" si="128"/>
        <v>42367.282418981478</v>
      </c>
      <c r="U517" t="str">
        <f t="shared" si="129"/>
        <v>FALSE</v>
      </c>
      <c r="V517" s="18">
        <f t="shared" si="130"/>
        <v>2</v>
      </c>
      <c r="W517">
        <f t="shared" si="131"/>
        <v>2</v>
      </c>
      <c r="X517">
        <v>1</v>
      </c>
      <c r="Y517">
        <f>D517*$X517</f>
        <v>97000</v>
      </c>
      <c r="Z517">
        <f t="shared" si="124"/>
        <v>24651</v>
      </c>
    </row>
    <row r="518" spans="1:26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 t="b">
        <v>0</v>
      </c>
      <c r="L518">
        <v>0</v>
      </c>
      <c r="M518" t="b">
        <v>0</v>
      </c>
      <c r="N518" t="s">
        <v>8270</v>
      </c>
      <c r="O518" s="15">
        <f t="shared" si="125"/>
        <v>0</v>
      </c>
      <c r="P518" s="15">
        <f t="shared" si="126"/>
        <v>0</v>
      </c>
      <c r="Q518" t="s">
        <v>8308</v>
      </c>
      <c r="R518" t="s">
        <v>8309</v>
      </c>
      <c r="S518" s="8">
        <f t="shared" si="127"/>
        <v>42091.570370370369</v>
      </c>
      <c r="T518" s="11">
        <f t="shared" si="128"/>
        <v>42151.570370370369</v>
      </c>
      <c r="U518" t="str">
        <f t="shared" si="129"/>
        <v>FALSE</v>
      </c>
      <c r="V518" s="18">
        <f t="shared" si="130"/>
        <v>2</v>
      </c>
      <c r="W518">
        <f t="shared" si="131"/>
        <v>2</v>
      </c>
      <c r="X518">
        <v>1.28</v>
      </c>
      <c r="Y518">
        <f>D518*X518</f>
        <v>6400</v>
      </c>
      <c r="Z518">
        <f t="shared" si="124"/>
        <v>0</v>
      </c>
    </row>
    <row r="519" spans="1:26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 t="b">
        <v>0</v>
      </c>
      <c r="L519">
        <v>3</v>
      </c>
      <c r="M519" t="b">
        <v>0</v>
      </c>
      <c r="N519" t="s">
        <v>8270</v>
      </c>
      <c r="O519" s="15">
        <f t="shared" si="125"/>
        <v>1.3666666666666667</v>
      </c>
      <c r="P519" s="15">
        <f t="shared" si="126"/>
        <v>68.333333333333329</v>
      </c>
      <c r="Q519" t="s">
        <v>8308</v>
      </c>
      <c r="R519" t="s">
        <v>8309</v>
      </c>
      <c r="S519" s="8">
        <f t="shared" si="127"/>
        <v>42738.406956018516</v>
      </c>
      <c r="T519" s="11">
        <f t="shared" si="128"/>
        <v>42768.406956018516</v>
      </c>
      <c r="U519" t="str">
        <f t="shared" si="129"/>
        <v>FALSE</v>
      </c>
      <c r="V519" s="18">
        <f t="shared" si="130"/>
        <v>2</v>
      </c>
      <c r="W519">
        <f t="shared" si="131"/>
        <v>2</v>
      </c>
      <c r="X519">
        <v>1</v>
      </c>
      <c r="Y519">
        <f>D519*$X519</f>
        <v>15000</v>
      </c>
      <c r="Z519">
        <f t="shared" si="124"/>
        <v>205</v>
      </c>
    </row>
    <row r="520" spans="1:26" ht="115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 t="b">
        <v>0</v>
      </c>
      <c r="L520">
        <v>0</v>
      </c>
      <c r="M520" t="b">
        <v>0</v>
      </c>
      <c r="N520" t="s">
        <v>8270</v>
      </c>
      <c r="O520" s="15">
        <f t="shared" si="125"/>
        <v>0</v>
      </c>
      <c r="P520" s="15">
        <f t="shared" si="126"/>
        <v>0</v>
      </c>
      <c r="Q520" t="s">
        <v>8308</v>
      </c>
      <c r="R520" t="s">
        <v>8309</v>
      </c>
      <c r="S520" s="8">
        <f t="shared" si="127"/>
        <v>42223.407685185179</v>
      </c>
      <c r="T520" s="11">
        <f t="shared" si="128"/>
        <v>42253.406944444439</v>
      </c>
      <c r="U520" t="str">
        <f t="shared" si="129"/>
        <v>FALSE</v>
      </c>
      <c r="V520" s="18">
        <f t="shared" si="130"/>
        <v>2</v>
      </c>
      <c r="W520">
        <f t="shared" si="131"/>
        <v>2</v>
      </c>
      <c r="X520">
        <v>1</v>
      </c>
      <c r="Y520">
        <f>D520*$X520</f>
        <v>7175</v>
      </c>
      <c r="Z520">
        <f t="shared" si="124"/>
        <v>0</v>
      </c>
    </row>
    <row r="521" spans="1:26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 t="b">
        <v>0</v>
      </c>
      <c r="L521">
        <v>70</v>
      </c>
      <c r="M521" t="b">
        <v>0</v>
      </c>
      <c r="N521" t="s">
        <v>8270</v>
      </c>
      <c r="O521" s="15">
        <f t="shared" si="125"/>
        <v>22.881426547787683</v>
      </c>
      <c r="P521" s="15">
        <f t="shared" si="126"/>
        <v>39.228571428571428</v>
      </c>
      <c r="Q521" t="s">
        <v>8308</v>
      </c>
      <c r="R521" t="s">
        <v>8309</v>
      </c>
      <c r="S521" s="8">
        <f t="shared" si="127"/>
        <v>41218.183113425926</v>
      </c>
      <c r="T521" s="11">
        <f t="shared" si="128"/>
        <v>41248.183113425919</v>
      </c>
      <c r="U521" t="str">
        <f t="shared" si="129"/>
        <v>FALSE</v>
      </c>
      <c r="V521" s="18">
        <f t="shared" si="130"/>
        <v>2</v>
      </c>
      <c r="W521">
        <f t="shared" si="131"/>
        <v>2</v>
      </c>
      <c r="X521">
        <v>1</v>
      </c>
      <c r="Y521">
        <f>D521*$X521</f>
        <v>12001</v>
      </c>
      <c r="Z521">
        <f t="shared" si="124"/>
        <v>2746</v>
      </c>
    </row>
    <row r="522" spans="1:26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 t="b">
        <v>0</v>
      </c>
      <c r="L522">
        <v>34</v>
      </c>
      <c r="M522" t="b">
        <v>1</v>
      </c>
      <c r="N522" t="s">
        <v>8271</v>
      </c>
      <c r="O522" s="15">
        <f t="shared" si="125"/>
        <v>102.1</v>
      </c>
      <c r="P522" s="15">
        <f t="shared" si="126"/>
        <v>150.14705882352942</v>
      </c>
      <c r="Q522" t="s">
        <v>8328</v>
      </c>
      <c r="R522" t="s">
        <v>8329</v>
      </c>
      <c r="S522" s="8">
        <f t="shared" si="127"/>
        <v>42318.493761574071</v>
      </c>
      <c r="T522" s="11">
        <f t="shared" si="128"/>
        <v>42348.493761574071</v>
      </c>
      <c r="U522" t="str">
        <f t="shared" si="129"/>
        <v>FALSE</v>
      </c>
      <c r="V522" s="18">
        <f t="shared" si="130"/>
        <v>2</v>
      </c>
      <c r="W522">
        <f t="shared" si="131"/>
        <v>1</v>
      </c>
      <c r="X522">
        <v>1.28</v>
      </c>
      <c r="Y522">
        <f>D522*X522</f>
        <v>6400</v>
      </c>
      <c r="Z522">
        <f t="shared" si="124"/>
        <v>6534.4000000000005</v>
      </c>
    </row>
    <row r="523" spans="1:26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 t="b">
        <v>0</v>
      </c>
      <c r="L523">
        <v>56</v>
      </c>
      <c r="M523" t="b">
        <v>1</v>
      </c>
      <c r="N523" t="s">
        <v>8271</v>
      </c>
      <c r="O523" s="15">
        <f t="shared" si="125"/>
        <v>104.64</v>
      </c>
      <c r="P523" s="15">
        <f t="shared" si="126"/>
        <v>93.428571428571431</v>
      </c>
      <c r="Q523" t="s">
        <v>8328</v>
      </c>
      <c r="R523" t="s">
        <v>8329</v>
      </c>
      <c r="S523" s="8">
        <f t="shared" si="127"/>
        <v>42645.884479166663</v>
      </c>
      <c r="T523" s="11">
        <f t="shared" si="128"/>
        <v>42674.999305555553</v>
      </c>
      <c r="U523" t="str">
        <f t="shared" si="129"/>
        <v>FALSE</v>
      </c>
      <c r="V523" s="18">
        <f t="shared" si="130"/>
        <v>2</v>
      </c>
      <c r="W523">
        <f t="shared" si="131"/>
        <v>1</v>
      </c>
      <c r="X523">
        <v>1</v>
      </c>
      <c r="Y523">
        <f>D523*$X523</f>
        <v>5000</v>
      </c>
      <c r="Z523">
        <f t="shared" si="124"/>
        <v>5232</v>
      </c>
    </row>
    <row r="524" spans="1:26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 t="b">
        <v>0</v>
      </c>
      <c r="L524">
        <v>31</v>
      </c>
      <c r="M524" t="b">
        <v>1</v>
      </c>
      <c r="N524" t="s">
        <v>8271</v>
      </c>
      <c r="O524" s="15">
        <f t="shared" si="125"/>
        <v>114.66666666666667</v>
      </c>
      <c r="P524" s="15">
        <f t="shared" si="126"/>
        <v>110.96774193548387</v>
      </c>
      <c r="Q524" t="s">
        <v>8328</v>
      </c>
      <c r="R524" t="s">
        <v>8329</v>
      </c>
      <c r="S524" s="8">
        <f t="shared" si="127"/>
        <v>42429.832465277774</v>
      </c>
      <c r="T524" s="11">
        <f t="shared" si="128"/>
        <v>42449.790798611109</v>
      </c>
      <c r="U524" t="str">
        <f t="shared" si="129"/>
        <v>FALSE</v>
      </c>
      <c r="V524" s="18">
        <f t="shared" si="130"/>
        <v>2</v>
      </c>
      <c r="W524">
        <f t="shared" si="131"/>
        <v>1</v>
      </c>
      <c r="X524">
        <v>1</v>
      </c>
      <c r="Y524">
        <f>D524*$X524</f>
        <v>3000</v>
      </c>
      <c r="Z524">
        <f t="shared" si="124"/>
        <v>3440</v>
      </c>
    </row>
    <row r="525" spans="1:26" ht="115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 t="b">
        <v>0</v>
      </c>
      <c r="L525">
        <v>84</v>
      </c>
      <c r="M525" t="b">
        <v>1</v>
      </c>
      <c r="N525" t="s">
        <v>8271</v>
      </c>
      <c r="O525" s="15">
        <f t="shared" si="125"/>
        <v>120.6</v>
      </c>
      <c r="P525" s="15">
        <f t="shared" si="126"/>
        <v>71.785714285714292</v>
      </c>
      <c r="Q525" t="s">
        <v>8328</v>
      </c>
      <c r="R525" t="s">
        <v>8329</v>
      </c>
      <c r="S525" s="8">
        <f t="shared" si="127"/>
        <v>42237.924490740734</v>
      </c>
      <c r="T525" s="11">
        <f t="shared" si="128"/>
        <v>42267.924490740734</v>
      </c>
      <c r="U525" t="str">
        <f t="shared" si="129"/>
        <v>FALSE</v>
      </c>
      <c r="V525" s="18">
        <f t="shared" si="130"/>
        <v>2</v>
      </c>
      <c r="W525">
        <f t="shared" si="131"/>
        <v>1</v>
      </c>
      <c r="X525">
        <v>1</v>
      </c>
      <c r="Y525">
        <f>D525*$X525</f>
        <v>5000</v>
      </c>
      <c r="Z525">
        <f t="shared" si="124"/>
        <v>6030</v>
      </c>
    </row>
    <row r="526" spans="1:26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 t="b">
        <v>0</v>
      </c>
      <c r="L526">
        <v>130</v>
      </c>
      <c r="M526" t="b">
        <v>1</v>
      </c>
      <c r="N526" t="s">
        <v>8271</v>
      </c>
      <c r="O526" s="15">
        <f t="shared" si="125"/>
        <v>108.67285714285715</v>
      </c>
      <c r="P526" s="15">
        <f t="shared" si="126"/>
        <v>29.258076923076924</v>
      </c>
      <c r="Q526" t="s">
        <v>8328</v>
      </c>
      <c r="R526" t="s">
        <v>8329</v>
      </c>
      <c r="S526" s="8">
        <f t="shared" si="127"/>
        <v>42492.508900462963</v>
      </c>
      <c r="T526" s="11">
        <f t="shared" si="128"/>
        <v>42522.508900462963</v>
      </c>
      <c r="U526" t="str">
        <f t="shared" si="129"/>
        <v>FALSE</v>
      </c>
      <c r="V526" s="18">
        <f t="shared" si="130"/>
        <v>2</v>
      </c>
      <c r="W526">
        <f t="shared" si="131"/>
        <v>1</v>
      </c>
      <c r="X526">
        <v>1.28</v>
      </c>
      <c r="Y526">
        <f>D526*X526</f>
        <v>4480</v>
      </c>
      <c r="Z526">
        <f t="shared" si="124"/>
        <v>4868.5440000000008</v>
      </c>
    </row>
    <row r="527" spans="1:26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 t="b">
        <v>0</v>
      </c>
      <c r="L527">
        <v>12</v>
      </c>
      <c r="M527" t="b">
        <v>1</v>
      </c>
      <c r="N527" t="s">
        <v>8271</v>
      </c>
      <c r="O527" s="15">
        <f t="shared" si="125"/>
        <v>100</v>
      </c>
      <c r="P527" s="15">
        <f t="shared" si="126"/>
        <v>1000</v>
      </c>
      <c r="Q527" t="s">
        <v>8328</v>
      </c>
      <c r="R527" t="s">
        <v>8329</v>
      </c>
      <c r="S527" s="8">
        <f t="shared" si="127"/>
        <v>41850.192604166667</v>
      </c>
      <c r="T527" s="11">
        <f t="shared" si="128"/>
        <v>41895.192604166667</v>
      </c>
      <c r="U527" t="str">
        <f t="shared" si="129"/>
        <v>FALSE</v>
      </c>
      <c r="V527" s="18">
        <f t="shared" si="130"/>
        <v>2</v>
      </c>
      <c r="W527">
        <f t="shared" si="131"/>
        <v>1</v>
      </c>
      <c r="X527">
        <v>1</v>
      </c>
      <c r="Y527">
        <f>D527*$X527</f>
        <v>12000</v>
      </c>
      <c r="Z527">
        <f t="shared" si="124"/>
        <v>12000</v>
      </c>
    </row>
    <row r="528" spans="1:26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 t="b">
        <v>0</v>
      </c>
      <c r="L528">
        <v>23</v>
      </c>
      <c r="M528" t="b">
        <v>1</v>
      </c>
      <c r="N528" t="s">
        <v>8271</v>
      </c>
      <c r="O528" s="15">
        <f t="shared" si="125"/>
        <v>113.99999999999999</v>
      </c>
      <c r="P528" s="15">
        <f t="shared" si="126"/>
        <v>74.347826086956516</v>
      </c>
      <c r="Q528" t="s">
        <v>8328</v>
      </c>
      <c r="R528" t="s">
        <v>8329</v>
      </c>
      <c r="S528" s="8">
        <f t="shared" si="127"/>
        <v>42192.383611111109</v>
      </c>
      <c r="T528" s="11">
        <f t="shared" si="128"/>
        <v>42223.499999999993</v>
      </c>
      <c r="U528" t="str">
        <f t="shared" si="129"/>
        <v>FALSE</v>
      </c>
      <c r="V528" s="18">
        <f t="shared" si="130"/>
        <v>2</v>
      </c>
      <c r="W528">
        <f t="shared" si="131"/>
        <v>1</v>
      </c>
      <c r="X528">
        <v>1.28</v>
      </c>
      <c r="Y528">
        <f>D528*X528</f>
        <v>1920</v>
      </c>
      <c r="Z528">
        <f t="shared" si="124"/>
        <v>2188.8000000000002</v>
      </c>
    </row>
    <row r="529" spans="1:26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 t="b">
        <v>0</v>
      </c>
      <c r="L529">
        <v>158</v>
      </c>
      <c r="M529" t="b">
        <v>1</v>
      </c>
      <c r="N529" t="s">
        <v>8271</v>
      </c>
      <c r="O529" s="15">
        <f t="shared" si="125"/>
        <v>100.85</v>
      </c>
      <c r="P529" s="15">
        <f t="shared" si="126"/>
        <v>63.829113924050631</v>
      </c>
      <c r="Q529" t="s">
        <v>8328</v>
      </c>
      <c r="R529" t="s">
        <v>8329</v>
      </c>
      <c r="S529" s="8">
        <f t="shared" si="127"/>
        <v>42752.997291666667</v>
      </c>
      <c r="T529" s="11">
        <f t="shared" si="128"/>
        <v>42783.461805555555</v>
      </c>
      <c r="U529" t="str">
        <f t="shared" si="129"/>
        <v>FALSE</v>
      </c>
      <c r="V529" s="18">
        <f t="shared" si="130"/>
        <v>2</v>
      </c>
      <c r="W529">
        <f t="shared" si="131"/>
        <v>1</v>
      </c>
      <c r="X529">
        <v>1</v>
      </c>
      <c r="Y529">
        <f>D529*$X529</f>
        <v>10000</v>
      </c>
      <c r="Z529">
        <f t="shared" si="124"/>
        <v>10085</v>
      </c>
    </row>
    <row r="530" spans="1:26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 t="b">
        <v>0</v>
      </c>
      <c r="L530">
        <v>30</v>
      </c>
      <c r="M530" t="b">
        <v>1</v>
      </c>
      <c r="N530" t="s">
        <v>8271</v>
      </c>
      <c r="O530" s="15">
        <f t="shared" si="125"/>
        <v>115.65217391304347</v>
      </c>
      <c r="P530" s="15">
        <f t="shared" si="126"/>
        <v>44.333333333333336</v>
      </c>
      <c r="Q530" t="s">
        <v>8328</v>
      </c>
      <c r="R530" t="s">
        <v>8329</v>
      </c>
      <c r="S530" s="8">
        <f t="shared" si="127"/>
        <v>42155.71188657407</v>
      </c>
      <c r="T530" s="11">
        <f t="shared" si="128"/>
        <v>42176.680555555555</v>
      </c>
      <c r="U530" t="str">
        <f t="shared" si="129"/>
        <v>FALSE</v>
      </c>
      <c r="V530" s="18">
        <f t="shared" si="130"/>
        <v>2</v>
      </c>
      <c r="W530">
        <f t="shared" si="131"/>
        <v>1</v>
      </c>
      <c r="X530">
        <v>1</v>
      </c>
      <c r="Y530">
        <f>D530*$X530</f>
        <v>1150</v>
      </c>
      <c r="Z530">
        <f t="shared" si="124"/>
        <v>1330</v>
      </c>
    </row>
    <row r="531" spans="1:26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 t="b">
        <v>0</v>
      </c>
      <c r="L531">
        <v>18</v>
      </c>
      <c r="M531" t="b">
        <v>1</v>
      </c>
      <c r="N531" t="s">
        <v>8271</v>
      </c>
      <c r="O531" s="15">
        <f t="shared" si="125"/>
        <v>130.41666666666666</v>
      </c>
      <c r="P531" s="15">
        <f t="shared" si="126"/>
        <v>86.944444444444443</v>
      </c>
      <c r="Q531" t="s">
        <v>8328</v>
      </c>
      <c r="R531" t="s">
        <v>8329</v>
      </c>
      <c r="S531" s="8">
        <f t="shared" si="127"/>
        <v>42724.822847222218</v>
      </c>
      <c r="T531" s="11">
        <f t="shared" si="128"/>
        <v>42745.999999999993</v>
      </c>
      <c r="U531" t="str">
        <f t="shared" si="129"/>
        <v>FALSE</v>
      </c>
      <c r="V531" s="18">
        <f t="shared" si="130"/>
        <v>2</v>
      </c>
      <c r="W531">
        <f t="shared" si="131"/>
        <v>1</v>
      </c>
      <c r="X531">
        <f>0.76</f>
        <v>0.76</v>
      </c>
      <c r="Y531">
        <f>D531*X531</f>
        <v>912</v>
      </c>
      <c r="Z531">
        <f t="shared" si="124"/>
        <v>1189.4000000000001</v>
      </c>
    </row>
    <row r="532" spans="1:26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 t="b">
        <v>0</v>
      </c>
      <c r="L532">
        <v>29</v>
      </c>
      <c r="M532" t="b">
        <v>1</v>
      </c>
      <c r="N532" t="s">
        <v>8271</v>
      </c>
      <c r="O532" s="15">
        <f t="shared" si="125"/>
        <v>107.78267254038178</v>
      </c>
      <c r="P532" s="15">
        <f t="shared" si="126"/>
        <v>126.55172413793103</v>
      </c>
      <c r="Q532" t="s">
        <v>8328</v>
      </c>
      <c r="R532" t="s">
        <v>8329</v>
      </c>
      <c r="S532" s="8">
        <f t="shared" si="127"/>
        <v>42157.382731481477</v>
      </c>
      <c r="T532" s="11">
        <f t="shared" si="128"/>
        <v>42178.874999999993</v>
      </c>
      <c r="U532" t="str">
        <f t="shared" si="129"/>
        <v>FALSE</v>
      </c>
      <c r="V532" s="18">
        <f t="shared" si="130"/>
        <v>2</v>
      </c>
      <c r="W532">
        <f t="shared" si="131"/>
        <v>1</v>
      </c>
      <c r="X532">
        <v>1</v>
      </c>
      <c r="Y532">
        <f>D532*$X532</f>
        <v>3405</v>
      </c>
      <c r="Z532">
        <f t="shared" si="124"/>
        <v>3670</v>
      </c>
    </row>
    <row r="533" spans="1:26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 t="b">
        <v>0</v>
      </c>
      <c r="L533">
        <v>31</v>
      </c>
      <c r="M533" t="b">
        <v>1</v>
      </c>
      <c r="N533" t="s">
        <v>8271</v>
      </c>
      <c r="O533" s="15">
        <f t="shared" si="125"/>
        <v>100</v>
      </c>
      <c r="P533" s="15">
        <f t="shared" si="126"/>
        <v>129.03225806451613</v>
      </c>
      <c r="Q533" t="s">
        <v>8328</v>
      </c>
      <c r="R533" t="s">
        <v>8329</v>
      </c>
      <c r="S533" s="8">
        <f t="shared" si="127"/>
        <v>42675.856817129628</v>
      </c>
      <c r="T533" s="11">
        <f t="shared" si="128"/>
        <v>42721.082638888889</v>
      </c>
      <c r="U533" t="str">
        <f t="shared" si="129"/>
        <v>FALSE</v>
      </c>
      <c r="V533" s="18">
        <f t="shared" si="130"/>
        <v>2</v>
      </c>
      <c r="W533">
        <f t="shared" si="131"/>
        <v>1</v>
      </c>
      <c r="X533">
        <v>1</v>
      </c>
      <c r="Y533">
        <f>D533*$X533</f>
        <v>4000</v>
      </c>
      <c r="Z533">
        <f t="shared" si="124"/>
        <v>4000</v>
      </c>
    </row>
    <row r="534" spans="1:26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 t="b">
        <v>0</v>
      </c>
      <c r="L534">
        <v>173</v>
      </c>
      <c r="M534" t="b">
        <v>1</v>
      </c>
      <c r="N534" t="s">
        <v>8271</v>
      </c>
      <c r="O534" s="15">
        <f t="shared" si="125"/>
        <v>123.25</v>
      </c>
      <c r="P534" s="15">
        <f t="shared" si="126"/>
        <v>71.242774566473983</v>
      </c>
      <c r="Q534" t="s">
        <v>8328</v>
      </c>
      <c r="R534" t="s">
        <v>8329</v>
      </c>
      <c r="S534" s="8">
        <f t="shared" si="127"/>
        <v>42472.798703703702</v>
      </c>
      <c r="T534" s="11">
        <f t="shared" si="128"/>
        <v>42502.798703703702</v>
      </c>
      <c r="U534" t="str">
        <f t="shared" si="129"/>
        <v>FALSE</v>
      </c>
      <c r="V534" s="18">
        <f t="shared" si="130"/>
        <v>2</v>
      </c>
      <c r="W534">
        <f t="shared" si="131"/>
        <v>1</v>
      </c>
      <c r="X534">
        <v>1</v>
      </c>
      <c r="Y534">
        <f>D534*$X534</f>
        <v>10000</v>
      </c>
      <c r="Z534">
        <f t="shared" si="124"/>
        <v>12325</v>
      </c>
    </row>
    <row r="535" spans="1:26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 t="b">
        <v>0</v>
      </c>
      <c r="L535">
        <v>17</v>
      </c>
      <c r="M535" t="b">
        <v>1</v>
      </c>
      <c r="N535" t="s">
        <v>8271</v>
      </c>
      <c r="O535" s="15">
        <f t="shared" si="125"/>
        <v>100.2</v>
      </c>
      <c r="P535" s="15">
        <f t="shared" si="126"/>
        <v>117.88235294117646</v>
      </c>
      <c r="Q535" t="s">
        <v>8328</v>
      </c>
      <c r="R535" t="s">
        <v>8329</v>
      </c>
      <c r="S535" s="8">
        <f t="shared" si="127"/>
        <v>42482.226446759254</v>
      </c>
      <c r="T535" s="11">
        <f t="shared" si="128"/>
        <v>42506.226446759254</v>
      </c>
      <c r="U535" t="str">
        <f t="shared" si="129"/>
        <v>FALSE</v>
      </c>
      <c r="V535" s="18">
        <f t="shared" si="130"/>
        <v>2</v>
      </c>
      <c r="W535">
        <f t="shared" si="131"/>
        <v>1</v>
      </c>
      <c r="X535">
        <v>1.28</v>
      </c>
      <c r="Y535">
        <f>D535*X535</f>
        <v>2560</v>
      </c>
      <c r="Z535">
        <f t="shared" si="124"/>
        <v>2565.12</v>
      </c>
    </row>
    <row r="536" spans="1:26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 t="b">
        <v>0</v>
      </c>
      <c r="L536">
        <v>48</v>
      </c>
      <c r="M536" t="b">
        <v>1</v>
      </c>
      <c r="N536" t="s">
        <v>8271</v>
      </c>
      <c r="O536" s="15">
        <f t="shared" si="125"/>
        <v>104.66666666666666</v>
      </c>
      <c r="P536" s="15">
        <f t="shared" si="126"/>
        <v>327.08333333333331</v>
      </c>
      <c r="Q536" t="s">
        <v>8328</v>
      </c>
      <c r="R536" t="s">
        <v>8329</v>
      </c>
      <c r="S536" s="8">
        <f t="shared" si="127"/>
        <v>42270.602662037032</v>
      </c>
      <c r="T536" s="11">
        <f t="shared" si="128"/>
        <v>42309.749999999993</v>
      </c>
      <c r="U536" t="str">
        <f t="shared" si="129"/>
        <v>FALSE</v>
      </c>
      <c r="V536" s="18">
        <f t="shared" si="130"/>
        <v>2</v>
      </c>
      <c r="W536">
        <f t="shared" si="131"/>
        <v>1</v>
      </c>
      <c r="X536">
        <v>0.12</v>
      </c>
      <c r="Y536">
        <f>D536*$X536</f>
        <v>1800</v>
      </c>
      <c r="Z536">
        <f t="shared" si="124"/>
        <v>1884</v>
      </c>
    </row>
    <row r="537" spans="1:26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 t="b">
        <v>0</v>
      </c>
      <c r="L537">
        <v>59</v>
      </c>
      <c r="M537" t="b">
        <v>1</v>
      </c>
      <c r="N537" t="s">
        <v>8271</v>
      </c>
      <c r="O537" s="15">
        <f t="shared" si="125"/>
        <v>102.49999999999999</v>
      </c>
      <c r="P537" s="15">
        <f t="shared" si="126"/>
        <v>34.745762711864408</v>
      </c>
      <c r="Q537" t="s">
        <v>8328</v>
      </c>
      <c r="R537" t="s">
        <v>8329</v>
      </c>
      <c r="S537" s="8">
        <f t="shared" si="127"/>
        <v>42711.336863425917</v>
      </c>
      <c r="T537" s="11">
        <f t="shared" si="128"/>
        <v>42741.336863425924</v>
      </c>
      <c r="U537" t="str">
        <f t="shared" si="129"/>
        <v>FALSE</v>
      </c>
      <c r="V537" s="18">
        <f t="shared" si="130"/>
        <v>2</v>
      </c>
      <c r="W537">
        <f t="shared" si="131"/>
        <v>1</v>
      </c>
      <c r="X537">
        <v>1.28</v>
      </c>
      <c r="Y537">
        <f>D537*X537</f>
        <v>2560</v>
      </c>
      <c r="Z537">
        <f t="shared" si="124"/>
        <v>2624</v>
      </c>
    </row>
    <row r="538" spans="1:26" ht="129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 t="b">
        <v>0</v>
      </c>
      <c r="L538">
        <v>39</v>
      </c>
      <c r="M538" t="b">
        <v>1</v>
      </c>
      <c r="N538" t="s">
        <v>8271</v>
      </c>
      <c r="O538" s="15">
        <f t="shared" si="125"/>
        <v>118.25757575757576</v>
      </c>
      <c r="P538" s="15">
        <f t="shared" si="126"/>
        <v>100.06410256410257</v>
      </c>
      <c r="Q538" t="s">
        <v>8328</v>
      </c>
      <c r="R538" t="s">
        <v>8329</v>
      </c>
      <c r="S538" s="8">
        <f t="shared" si="127"/>
        <v>42179.136655092596</v>
      </c>
      <c r="T538" s="11">
        <f t="shared" si="128"/>
        <v>42219.541666666664</v>
      </c>
      <c r="U538" t="str">
        <f t="shared" si="129"/>
        <v>FALSE</v>
      </c>
      <c r="V538" s="18">
        <f t="shared" si="130"/>
        <v>2</v>
      </c>
      <c r="W538">
        <f t="shared" si="131"/>
        <v>1</v>
      </c>
      <c r="X538">
        <v>1.28</v>
      </c>
      <c r="Y538">
        <f>D538*X538</f>
        <v>4224</v>
      </c>
      <c r="Z538">
        <f t="shared" si="124"/>
        <v>4995.2</v>
      </c>
    </row>
    <row r="539" spans="1:26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 t="b">
        <v>0</v>
      </c>
      <c r="L539">
        <v>59</v>
      </c>
      <c r="M539" t="b">
        <v>1</v>
      </c>
      <c r="N539" t="s">
        <v>8271</v>
      </c>
      <c r="O539" s="15">
        <f t="shared" si="125"/>
        <v>120.5</v>
      </c>
      <c r="P539" s="15">
        <f t="shared" si="126"/>
        <v>40.847457627118644</v>
      </c>
      <c r="Q539" t="s">
        <v>8328</v>
      </c>
      <c r="R539" t="s">
        <v>8329</v>
      </c>
      <c r="S539" s="8">
        <f t="shared" si="127"/>
        <v>42282.560081018521</v>
      </c>
      <c r="T539" s="11">
        <f t="shared" si="128"/>
        <v>42312.601747685178</v>
      </c>
      <c r="U539" t="str">
        <f t="shared" si="129"/>
        <v>FALSE</v>
      </c>
      <c r="V539" s="18">
        <f t="shared" si="130"/>
        <v>2</v>
      </c>
      <c r="W539">
        <f t="shared" si="131"/>
        <v>1</v>
      </c>
      <c r="X539">
        <v>1</v>
      </c>
      <c r="Y539">
        <f>D539*$X539</f>
        <v>2000</v>
      </c>
      <c r="Z539">
        <f t="shared" si="124"/>
        <v>2410</v>
      </c>
    </row>
    <row r="540" spans="1:26" ht="115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 t="b">
        <v>0</v>
      </c>
      <c r="L540">
        <v>60</v>
      </c>
      <c r="M540" t="b">
        <v>1</v>
      </c>
      <c r="N540" t="s">
        <v>8271</v>
      </c>
      <c r="O540" s="15">
        <f t="shared" si="125"/>
        <v>302.42</v>
      </c>
      <c r="P540" s="15">
        <f t="shared" si="126"/>
        <v>252.01666666666668</v>
      </c>
      <c r="Q540" t="s">
        <v>8328</v>
      </c>
      <c r="R540" t="s">
        <v>8329</v>
      </c>
      <c r="S540" s="8">
        <f t="shared" si="127"/>
        <v>42473.586377314808</v>
      </c>
      <c r="T540" s="11">
        <f t="shared" si="128"/>
        <v>42503.586377314808</v>
      </c>
      <c r="U540" t="str">
        <f t="shared" si="129"/>
        <v>FALSE</v>
      </c>
      <c r="V540" s="18">
        <f t="shared" si="130"/>
        <v>2</v>
      </c>
      <c r="W540">
        <f t="shared" si="131"/>
        <v>1</v>
      </c>
      <c r="X540">
        <v>1</v>
      </c>
      <c r="Y540">
        <f>D540*$X540</f>
        <v>5000</v>
      </c>
      <c r="Z540">
        <f t="shared" si="124"/>
        <v>15121</v>
      </c>
    </row>
    <row r="541" spans="1:26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 t="b">
        <v>0</v>
      </c>
      <c r="L541">
        <v>20</v>
      </c>
      <c r="M541" t="b">
        <v>1</v>
      </c>
      <c r="N541" t="s">
        <v>8271</v>
      </c>
      <c r="O541" s="15">
        <f t="shared" si="125"/>
        <v>100.64400000000001</v>
      </c>
      <c r="P541" s="15">
        <f t="shared" si="126"/>
        <v>25.161000000000001</v>
      </c>
      <c r="Q541" t="s">
        <v>8328</v>
      </c>
      <c r="R541" t="s">
        <v>8329</v>
      </c>
      <c r="S541" s="8">
        <f t="shared" si="127"/>
        <v>42534.841516203705</v>
      </c>
      <c r="T541" s="11">
        <f t="shared" si="128"/>
        <v>42555.841516203705</v>
      </c>
      <c r="U541" t="str">
        <f t="shared" si="129"/>
        <v>FALSE</v>
      </c>
      <c r="V541" s="18">
        <f t="shared" si="130"/>
        <v>2</v>
      </c>
      <c r="W541">
        <f t="shared" si="131"/>
        <v>1</v>
      </c>
      <c r="X541">
        <v>1.28</v>
      </c>
      <c r="Y541">
        <f>D541*X541</f>
        <v>640</v>
      </c>
      <c r="Z541">
        <f t="shared" si="124"/>
        <v>644.12160000000006</v>
      </c>
    </row>
    <row r="542" spans="1:26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 t="b">
        <v>0</v>
      </c>
      <c r="L542">
        <v>1</v>
      </c>
      <c r="M542" t="b">
        <v>0</v>
      </c>
      <c r="N542" t="s">
        <v>8272</v>
      </c>
      <c r="O542" s="15">
        <f t="shared" si="125"/>
        <v>6.6666666666666671E-3</v>
      </c>
      <c r="P542" s="15">
        <f t="shared" si="126"/>
        <v>1</v>
      </c>
      <c r="Q542" t="s">
        <v>8330</v>
      </c>
      <c r="R542" t="s">
        <v>8331</v>
      </c>
      <c r="S542" s="8">
        <f t="shared" si="127"/>
        <v>42009.608865740738</v>
      </c>
      <c r="T542" s="11">
        <f t="shared" si="128"/>
        <v>42039.608865740738</v>
      </c>
      <c r="U542" t="str">
        <f t="shared" si="129"/>
        <v>FALSE</v>
      </c>
      <c r="V542" s="18">
        <f t="shared" si="130"/>
        <v>2</v>
      </c>
      <c r="W542">
        <f t="shared" si="131"/>
        <v>2</v>
      </c>
      <c r="X542">
        <v>1</v>
      </c>
      <c r="Y542">
        <f>D542*$X542</f>
        <v>15000</v>
      </c>
      <c r="Z542">
        <f t="shared" si="124"/>
        <v>1</v>
      </c>
    </row>
    <row r="543" spans="1:26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 t="b">
        <v>0</v>
      </c>
      <c r="L543">
        <v>1</v>
      </c>
      <c r="M543" t="b">
        <v>0</v>
      </c>
      <c r="N543" t="s">
        <v>8272</v>
      </c>
      <c r="O543" s="15">
        <f t="shared" si="125"/>
        <v>0.55555555555555558</v>
      </c>
      <c r="P543" s="15">
        <f t="shared" si="126"/>
        <v>25</v>
      </c>
      <c r="Q543" t="s">
        <v>8330</v>
      </c>
      <c r="R543" t="s">
        <v>8331</v>
      </c>
      <c r="S543" s="8">
        <f t="shared" si="127"/>
        <v>42275.838356481479</v>
      </c>
      <c r="T543" s="11">
        <f t="shared" si="128"/>
        <v>42305.838356481479</v>
      </c>
      <c r="U543" t="str">
        <f t="shared" si="129"/>
        <v>FALSE</v>
      </c>
      <c r="V543" s="18">
        <f t="shared" si="130"/>
        <v>2</v>
      </c>
      <c r="W543">
        <f t="shared" si="131"/>
        <v>2</v>
      </c>
      <c r="X543">
        <v>1</v>
      </c>
      <c r="Y543">
        <f>D543*$X543</f>
        <v>4500</v>
      </c>
      <c r="Z543">
        <f t="shared" si="124"/>
        <v>25</v>
      </c>
    </row>
    <row r="544" spans="1:26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 t="b">
        <v>0</v>
      </c>
      <c r="L544">
        <v>1</v>
      </c>
      <c r="M544" t="b">
        <v>0</v>
      </c>
      <c r="N544" t="s">
        <v>8272</v>
      </c>
      <c r="O544" s="15">
        <f t="shared" si="125"/>
        <v>3.9999999999999996E-4</v>
      </c>
      <c r="P544" s="15">
        <f t="shared" si="126"/>
        <v>1</v>
      </c>
      <c r="Q544" t="s">
        <v>8330</v>
      </c>
      <c r="R544" t="s">
        <v>8331</v>
      </c>
      <c r="S544" s="8">
        <f t="shared" si="127"/>
        <v>42433.529120370367</v>
      </c>
      <c r="T544" s="11">
        <f t="shared" si="128"/>
        <v>42493.487453703703</v>
      </c>
      <c r="U544" t="str">
        <f t="shared" si="129"/>
        <v>FALSE</v>
      </c>
      <c r="V544" s="18">
        <f t="shared" si="130"/>
        <v>2</v>
      </c>
      <c r="W544">
        <f t="shared" si="131"/>
        <v>2</v>
      </c>
      <c r="X544">
        <v>1</v>
      </c>
      <c r="Y544">
        <f>D544*$X544</f>
        <v>250000</v>
      </c>
      <c r="Z544">
        <f t="shared" si="124"/>
        <v>1</v>
      </c>
    </row>
    <row r="545" spans="1:26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 t="b">
        <v>0</v>
      </c>
      <c r="L545">
        <v>2</v>
      </c>
      <c r="M545" t="b">
        <v>0</v>
      </c>
      <c r="N545" t="s">
        <v>8272</v>
      </c>
      <c r="O545" s="15">
        <f t="shared" si="125"/>
        <v>0.31818181818181818</v>
      </c>
      <c r="P545" s="15">
        <f t="shared" si="126"/>
        <v>35</v>
      </c>
      <c r="Q545" t="s">
        <v>8330</v>
      </c>
      <c r="R545" t="s">
        <v>8331</v>
      </c>
      <c r="S545" s="8">
        <f t="shared" si="127"/>
        <v>41913.88381944444</v>
      </c>
      <c r="T545" s="11">
        <f t="shared" si="128"/>
        <v>41943.88381944444</v>
      </c>
      <c r="U545" t="str">
        <f t="shared" si="129"/>
        <v>FALSE</v>
      </c>
      <c r="V545" s="18">
        <f t="shared" si="130"/>
        <v>2</v>
      </c>
      <c r="W545">
        <f t="shared" si="131"/>
        <v>2</v>
      </c>
      <c r="X545">
        <v>0.72</v>
      </c>
      <c r="Y545">
        <f>D545*X545</f>
        <v>15840</v>
      </c>
    </row>
    <row r="546" spans="1:26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 t="b">
        <v>0</v>
      </c>
      <c r="L546">
        <v>2</v>
      </c>
      <c r="M546" t="b">
        <v>0</v>
      </c>
      <c r="N546" t="s">
        <v>8272</v>
      </c>
      <c r="O546" s="15">
        <f t="shared" si="125"/>
        <v>1.2</v>
      </c>
      <c r="P546" s="15">
        <f t="shared" si="126"/>
        <v>3</v>
      </c>
      <c r="Q546" t="s">
        <v>8330</v>
      </c>
      <c r="R546" t="s">
        <v>8331</v>
      </c>
      <c r="S546" s="8">
        <f t="shared" si="127"/>
        <v>42525.448611111111</v>
      </c>
      <c r="T546" s="11">
        <f t="shared" si="128"/>
        <v>42555.448611111111</v>
      </c>
      <c r="U546" t="str">
        <f t="shared" si="129"/>
        <v>FALSE</v>
      </c>
      <c r="V546" s="18">
        <f t="shared" si="130"/>
        <v>2</v>
      </c>
      <c r="W546">
        <f t="shared" si="131"/>
        <v>2</v>
      </c>
      <c r="X546">
        <v>1</v>
      </c>
      <c r="Y546">
        <f>D546*$X546</f>
        <v>500</v>
      </c>
      <c r="Z546">
        <f>E546*$X546</f>
        <v>6</v>
      </c>
    </row>
    <row r="547" spans="1:26" ht="115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 t="b">
        <v>0</v>
      </c>
      <c r="L547">
        <v>34</v>
      </c>
      <c r="M547" t="b">
        <v>0</v>
      </c>
      <c r="N547" t="s">
        <v>8272</v>
      </c>
      <c r="O547" s="15">
        <f t="shared" si="125"/>
        <v>27.383999999999997</v>
      </c>
      <c r="P547" s="15">
        <f t="shared" si="126"/>
        <v>402.70588235294116</v>
      </c>
      <c r="Q547" t="s">
        <v>8330</v>
      </c>
      <c r="R547" t="s">
        <v>8331</v>
      </c>
      <c r="S547" s="8">
        <f t="shared" si="127"/>
        <v>42283.38413194444</v>
      </c>
      <c r="T547" s="11">
        <f t="shared" si="128"/>
        <v>42323.425798611112</v>
      </c>
      <c r="U547" t="str">
        <f t="shared" si="129"/>
        <v>FALSE</v>
      </c>
      <c r="V547" s="18">
        <f t="shared" si="130"/>
        <v>2</v>
      </c>
      <c r="W547">
        <f t="shared" si="131"/>
        <v>2</v>
      </c>
      <c r="X547">
        <v>1.1299999999999999</v>
      </c>
      <c r="Y547">
        <f>D547*X547</f>
        <v>56499.999999999993</v>
      </c>
      <c r="Z547">
        <f t="shared" ref="Z547:Z564" si="132">E547*$X547</f>
        <v>15471.96</v>
      </c>
    </row>
    <row r="548" spans="1:26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 t="b">
        <v>0</v>
      </c>
      <c r="L548">
        <v>2</v>
      </c>
      <c r="M548" t="b">
        <v>0</v>
      </c>
      <c r="N548" t="s">
        <v>8272</v>
      </c>
      <c r="O548" s="15">
        <f t="shared" si="125"/>
        <v>8.666666666666667E-2</v>
      </c>
      <c r="P548" s="15">
        <f t="shared" si="126"/>
        <v>26</v>
      </c>
      <c r="Q548" t="s">
        <v>8330</v>
      </c>
      <c r="R548" t="s">
        <v>8331</v>
      </c>
      <c r="S548" s="8">
        <f t="shared" si="127"/>
        <v>42249.459664351853</v>
      </c>
      <c r="T548" s="11">
        <f t="shared" si="128"/>
        <v>42294.459664351853</v>
      </c>
      <c r="U548" t="str">
        <f t="shared" si="129"/>
        <v>FALSE</v>
      </c>
      <c r="V548" s="18">
        <f t="shared" si="130"/>
        <v>2</v>
      </c>
      <c r="W548">
        <f t="shared" si="131"/>
        <v>2</v>
      </c>
      <c r="X548">
        <v>1</v>
      </c>
      <c r="Y548">
        <f>D548*$X548</f>
        <v>60000</v>
      </c>
      <c r="Z548">
        <f t="shared" si="132"/>
        <v>52</v>
      </c>
    </row>
    <row r="549" spans="1:26" ht="115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 t="b">
        <v>0</v>
      </c>
      <c r="L549">
        <v>0</v>
      </c>
      <c r="M549" t="b">
        <v>0</v>
      </c>
      <c r="N549" t="s">
        <v>8272</v>
      </c>
      <c r="O549" s="15">
        <f t="shared" si="125"/>
        <v>0</v>
      </c>
      <c r="P549" s="15">
        <f t="shared" si="126"/>
        <v>0</v>
      </c>
      <c r="Q549" t="s">
        <v>8330</v>
      </c>
      <c r="R549" t="s">
        <v>8331</v>
      </c>
      <c r="S549" s="8">
        <f t="shared" si="127"/>
        <v>42380.488009259258</v>
      </c>
      <c r="T549" s="11">
        <f t="shared" si="128"/>
        <v>42410.488009259258</v>
      </c>
      <c r="U549" t="str">
        <f t="shared" si="129"/>
        <v>FALSE</v>
      </c>
      <c r="V549" s="18">
        <f t="shared" si="130"/>
        <v>2</v>
      </c>
      <c r="W549">
        <f t="shared" si="131"/>
        <v>2</v>
      </c>
      <c r="X549">
        <v>1.28</v>
      </c>
      <c r="Y549">
        <f>D549*X549</f>
        <v>9600</v>
      </c>
      <c r="Z549">
        <f t="shared" si="132"/>
        <v>0</v>
      </c>
    </row>
    <row r="550" spans="1:26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 t="b">
        <v>0</v>
      </c>
      <c r="L550">
        <v>1</v>
      </c>
      <c r="M550" t="b">
        <v>0</v>
      </c>
      <c r="N550" t="s">
        <v>8272</v>
      </c>
      <c r="O550" s="15">
        <f t="shared" si="125"/>
        <v>0.09</v>
      </c>
      <c r="P550" s="15">
        <f t="shared" si="126"/>
        <v>9</v>
      </c>
      <c r="Q550" t="s">
        <v>8330</v>
      </c>
      <c r="R550" t="s">
        <v>8331</v>
      </c>
      <c r="S550" s="8">
        <f t="shared" si="127"/>
        <v>42276.695</v>
      </c>
      <c r="T550" s="11">
        <f t="shared" si="128"/>
        <v>42306.695</v>
      </c>
      <c r="U550" t="str">
        <f t="shared" si="129"/>
        <v>FALSE</v>
      </c>
      <c r="V550" s="18">
        <f t="shared" si="130"/>
        <v>2</v>
      </c>
      <c r="W550">
        <f t="shared" si="131"/>
        <v>2</v>
      </c>
      <c r="X550">
        <v>1.28</v>
      </c>
      <c r="Y550">
        <f>D550*X550</f>
        <v>12800</v>
      </c>
      <c r="Z550">
        <f t="shared" si="132"/>
        <v>11.52</v>
      </c>
    </row>
    <row r="551" spans="1:26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 t="b">
        <v>0</v>
      </c>
      <c r="L551">
        <v>8</v>
      </c>
      <c r="M551" t="b">
        <v>0</v>
      </c>
      <c r="N551" t="s">
        <v>8272</v>
      </c>
      <c r="O551" s="15">
        <f t="shared" si="125"/>
        <v>2.7199999999999998</v>
      </c>
      <c r="P551" s="15">
        <f t="shared" si="126"/>
        <v>8.5</v>
      </c>
      <c r="Q551" t="s">
        <v>8330</v>
      </c>
      <c r="R551" t="s">
        <v>8331</v>
      </c>
      <c r="S551" s="8">
        <f t="shared" si="127"/>
        <v>42163.428495370368</v>
      </c>
      <c r="T551" s="11">
        <f t="shared" si="128"/>
        <v>42193.428495370368</v>
      </c>
      <c r="U551" t="str">
        <f t="shared" si="129"/>
        <v>FALSE</v>
      </c>
      <c r="V551" s="18">
        <f t="shared" si="130"/>
        <v>2</v>
      </c>
      <c r="W551">
        <f t="shared" si="131"/>
        <v>2</v>
      </c>
      <c r="X551">
        <v>1.28</v>
      </c>
      <c r="Y551">
        <f>D551*X551</f>
        <v>3200</v>
      </c>
      <c r="Z551">
        <f t="shared" si="132"/>
        <v>87.04</v>
      </c>
    </row>
    <row r="552" spans="1:26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 t="b">
        <v>0</v>
      </c>
      <c r="L552">
        <v>4</v>
      </c>
      <c r="M552" t="b">
        <v>0</v>
      </c>
      <c r="N552" t="s">
        <v>8272</v>
      </c>
      <c r="O552" s="15">
        <f t="shared" si="125"/>
        <v>0.70000000000000007</v>
      </c>
      <c r="P552" s="15">
        <f t="shared" si="126"/>
        <v>8.75</v>
      </c>
      <c r="Q552" t="s">
        <v>8330</v>
      </c>
      <c r="R552" t="s">
        <v>8331</v>
      </c>
      <c r="S552" s="8">
        <f t="shared" si="127"/>
        <v>42753.47042824074</v>
      </c>
      <c r="T552" s="11">
        <f t="shared" si="128"/>
        <v>42765.999999999993</v>
      </c>
      <c r="U552" t="str">
        <f t="shared" si="129"/>
        <v>FALSE</v>
      </c>
      <c r="V552" s="18">
        <f t="shared" si="130"/>
        <v>2</v>
      </c>
      <c r="W552">
        <f t="shared" si="131"/>
        <v>2</v>
      </c>
      <c r="X552">
        <f>0.76</f>
        <v>0.76</v>
      </c>
      <c r="Y552">
        <f>D552*X552</f>
        <v>3800</v>
      </c>
      <c r="Z552">
        <f t="shared" si="132"/>
        <v>26.6</v>
      </c>
    </row>
    <row r="553" spans="1:26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 t="b">
        <v>0</v>
      </c>
      <c r="L553">
        <v>28</v>
      </c>
      <c r="M553" t="b">
        <v>0</v>
      </c>
      <c r="N553" t="s">
        <v>8272</v>
      </c>
      <c r="O553" s="15">
        <f t="shared" si="125"/>
        <v>5.0413333333333332</v>
      </c>
      <c r="P553" s="15">
        <f t="shared" si="126"/>
        <v>135.03571428571428</v>
      </c>
      <c r="Q553" t="s">
        <v>8330</v>
      </c>
      <c r="R553" t="s">
        <v>8331</v>
      </c>
      <c r="S553" s="8">
        <f t="shared" si="127"/>
        <v>42173.067407407405</v>
      </c>
      <c r="T553" s="11">
        <f t="shared" si="128"/>
        <v>42217.536805555552</v>
      </c>
      <c r="U553" t="str">
        <f t="shared" si="129"/>
        <v>FALSE</v>
      </c>
      <c r="V553" s="18">
        <f t="shared" si="130"/>
        <v>2</v>
      </c>
      <c r="W553">
        <f t="shared" si="131"/>
        <v>2</v>
      </c>
      <c r="X553">
        <v>1</v>
      </c>
      <c r="Y553">
        <f>D553*$X553</f>
        <v>75000</v>
      </c>
      <c r="Z553">
        <f t="shared" si="132"/>
        <v>3781</v>
      </c>
    </row>
    <row r="554" spans="1:26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 t="b">
        <v>0</v>
      </c>
      <c r="L554">
        <v>0</v>
      </c>
      <c r="M554" t="b">
        <v>0</v>
      </c>
      <c r="N554" t="s">
        <v>8272</v>
      </c>
      <c r="O554" s="15">
        <f t="shared" si="125"/>
        <v>0</v>
      </c>
      <c r="P554" s="15">
        <f t="shared" si="126"/>
        <v>0</v>
      </c>
      <c r="Q554" t="s">
        <v>8330</v>
      </c>
      <c r="R554" t="s">
        <v>8331</v>
      </c>
      <c r="S554" s="8">
        <f t="shared" si="127"/>
        <v>42318.408518518518</v>
      </c>
      <c r="T554" s="11">
        <f t="shared" si="128"/>
        <v>42378.408518518518</v>
      </c>
      <c r="U554" t="str">
        <f t="shared" si="129"/>
        <v>FALSE</v>
      </c>
      <c r="V554" s="18">
        <f t="shared" si="130"/>
        <v>2</v>
      </c>
      <c r="W554">
        <f t="shared" si="131"/>
        <v>2</v>
      </c>
      <c r="X554">
        <f>0.76</f>
        <v>0.76</v>
      </c>
      <c r="Y554">
        <f>D554*X554</f>
        <v>34200</v>
      </c>
      <c r="Z554">
        <f t="shared" si="132"/>
        <v>0</v>
      </c>
    </row>
    <row r="555" spans="1:26" ht="100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 t="b">
        <v>0</v>
      </c>
      <c r="L555">
        <v>6</v>
      </c>
      <c r="M555" t="b">
        <v>0</v>
      </c>
      <c r="N555" t="s">
        <v>8272</v>
      </c>
      <c r="O555" s="15">
        <f t="shared" si="125"/>
        <v>0.49199999999999999</v>
      </c>
      <c r="P555" s="15">
        <f t="shared" si="126"/>
        <v>20.5</v>
      </c>
      <c r="Q555" t="s">
        <v>8330</v>
      </c>
      <c r="R555" t="s">
        <v>8331</v>
      </c>
      <c r="S555" s="8">
        <f t="shared" si="127"/>
        <v>41927.511469907404</v>
      </c>
      <c r="T555" s="11">
        <f t="shared" si="128"/>
        <v>41957.553136574068</v>
      </c>
      <c r="U555" t="str">
        <f t="shared" si="129"/>
        <v>FALSE</v>
      </c>
      <c r="V555" s="18">
        <f t="shared" si="130"/>
        <v>2</v>
      </c>
      <c r="W555">
        <f t="shared" si="131"/>
        <v>2</v>
      </c>
      <c r="X555">
        <v>1</v>
      </c>
      <c r="Y555">
        <f>D555*$X555</f>
        <v>25000</v>
      </c>
      <c r="Z555">
        <f t="shared" si="132"/>
        <v>123</v>
      </c>
    </row>
    <row r="556" spans="1:26" ht="115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 t="b">
        <v>0</v>
      </c>
      <c r="L556">
        <v>22</v>
      </c>
      <c r="M556" t="b">
        <v>0</v>
      </c>
      <c r="N556" t="s">
        <v>8272</v>
      </c>
      <c r="O556" s="15">
        <f t="shared" si="125"/>
        <v>36.589147286821706</v>
      </c>
      <c r="P556" s="15">
        <f t="shared" si="126"/>
        <v>64.36363636363636</v>
      </c>
      <c r="Q556" t="s">
        <v>8330</v>
      </c>
      <c r="R556" t="s">
        <v>8331</v>
      </c>
      <c r="S556" s="8">
        <f t="shared" si="127"/>
        <v>41901.476527777777</v>
      </c>
      <c r="T556" s="11">
        <f t="shared" si="128"/>
        <v>41931.476527777777</v>
      </c>
      <c r="U556" t="str">
        <f t="shared" si="129"/>
        <v>FALSE</v>
      </c>
      <c r="V556" s="18">
        <f t="shared" si="130"/>
        <v>2</v>
      </c>
      <c r="W556">
        <f t="shared" si="131"/>
        <v>2</v>
      </c>
      <c r="X556">
        <v>1</v>
      </c>
      <c r="Y556">
        <f>D556*$X556</f>
        <v>3870</v>
      </c>
      <c r="Z556">
        <f t="shared" si="132"/>
        <v>1416</v>
      </c>
    </row>
    <row r="557" spans="1:26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 t="b">
        <v>0</v>
      </c>
      <c r="L557">
        <v>0</v>
      </c>
      <c r="M557" t="b">
        <v>0</v>
      </c>
      <c r="N557" t="s">
        <v>8272</v>
      </c>
      <c r="O557" s="15">
        <f t="shared" si="125"/>
        <v>0</v>
      </c>
      <c r="P557" s="15">
        <f t="shared" si="126"/>
        <v>0</v>
      </c>
      <c r="Q557" t="s">
        <v>8330</v>
      </c>
      <c r="R557" t="s">
        <v>8331</v>
      </c>
      <c r="S557" s="8">
        <f t="shared" si="127"/>
        <v>42503.145173611112</v>
      </c>
      <c r="T557" s="11">
        <f t="shared" si="128"/>
        <v>42533.145173611112</v>
      </c>
      <c r="U557" t="str">
        <f t="shared" si="129"/>
        <v>FALSE</v>
      </c>
      <c r="V557" s="18">
        <f t="shared" si="130"/>
        <v>2</v>
      </c>
      <c r="W557">
        <f t="shared" si="131"/>
        <v>2</v>
      </c>
      <c r="X557">
        <v>1.28</v>
      </c>
      <c r="Y557">
        <f>D557*X557</f>
        <v>9600</v>
      </c>
      <c r="Z557">
        <f t="shared" si="132"/>
        <v>0</v>
      </c>
    </row>
    <row r="558" spans="1:26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 t="b">
        <v>0</v>
      </c>
      <c r="L558">
        <v>1</v>
      </c>
      <c r="M558" t="b">
        <v>0</v>
      </c>
      <c r="N558" t="s">
        <v>8272</v>
      </c>
      <c r="O558" s="15">
        <f t="shared" si="125"/>
        <v>2.5</v>
      </c>
      <c r="P558" s="15">
        <f t="shared" si="126"/>
        <v>200</v>
      </c>
      <c r="Q558" t="s">
        <v>8330</v>
      </c>
      <c r="R558" t="s">
        <v>8331</v>
      </c>
      <c r="S558" s="8">
        <f t="shared" si="127"/>
        <v>42345.651817129627</v>
      </c>
      <c r="T558" s="11">
        <f t="shared" si="128"/>
        <v>42375.651817129627</v>
      </c>
      <c r="U558" t="str">
        <f t="shared" si="129"/>
        <v>FALSE</v>
      </c>
      <c r="V558" s="18">
        <f t="shared" si="130"/>
        <v>2</v>
      </c>
      <c r="W558">
        <f t="shared" si="131"/>
        <v>2</v>
      </c>
      <c r="X558">
        <v>1</v>
      </c>
      <c r="Y558">
        <f>D558*$X558</f>
        <v>8000</v>
      </c>
      <c r="Z558">
        <f t="shared" si="132"/>
        <v>200</v>
      </c>
    </row>
    <row r="559" spans="1:26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 t="b">
        <v>0</v>
      </c>
      <c r="L559">
        <v>20</v>
      </c>
      <c r="M559" t="b">
        <v>0</v>
      </c>
      <c r="N559" t="s">
        <v>8272</v>
      </c>
      <c r="O559" s="15">
        <f t="shared" si="125"/>
        <v>0.91066666666666674</v>
      </c>
      <c r="P559" s="15">
        <f t="shared" si="126"/>
        <v>68.3</v>
      </c>
      <c r="Q559" t="s">
        <v>8330</v>
      </c>
      <c r="R559" t="s">
        <v>8331</v>
      </c>
      <c r="S559" s="8">
        <f t="shared" si="127"/>
        <v>42676.733831018515</v>
      </c>
      <c r="T559" s="11">
        <f t="shared" si="128"/>
        <v>42706.775497685179</v>
      </c>
      <c r="U559" t="str">
        <f t="shared" si="129"/>
        <v>FALSE</v>
      </c>
      <c r="V559" s="18">
        <f t="shared" si="130"/>
        <v>2</v>
      </c>
      <c r="W559">
        <f t="shared" si="131"/>
        <v>2</v>
      </c>
      <c r="X559">
        <v>1.1299999999999999</v>
      </c>
      <c r="Y559">
        <f>D559*X559</f>
        <v>169499.99999999997</v>
      </c>
      <c r="Z559">
        <f t="shared" si="132"/>
        <v>1543.58</v>
      </c>
    </row>
    <row r="560" spans="1:26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 t="b">
        <v>0</v>
      </c>
      <c r="L560">
        <v>0</v>
      </c>
      <c r="M560" t="b">
        <v>0</v>
      </c>
      <c r="N560" t="s">
        <v>8272</v>
      </c>
      <c r="O560" s="15">
        <f t="shared" si="125"/>
        <v>0</v>
      </c>
      <c r="P560" s="15">
        <f t="shared" si="126"/>
        <v>0</v>
      </c>
      <c r="Q560" t="s">
        <v>8330</v>
      </c>
      <c r="R560" t="s">
        <v>8331</v>
      </c>
      <c r="S560" s="8">
        <f t="shared" si="127"/>
        <v>42057.674826388888</v>
      </c>
      <c r="T560" s="11">
        <f t="shared" si="128"/>
        <v>42087.633159722223</v>
      </c>
      <c r="U560" t="str">
        <f t="shared" si="129"/>
        <v>FALSE</v>
      </c>
      <c r="V560" s="18">
        <f t="shared" si="130"/>
        <v>2</v>
      </c>
      <c r="W560">
        <f t="shared" si="131"/>
        <v>2</v>
      </c>
      <c r="X560">
        <v>1</v>
      </c>
      <c r="Y560">
        <f>D560*$X560</f>
        <v>750</v>
      </c>
      <c r="Z560">
        <f t="shared" si="132"/>
        <v>0</v>
      </c>
    </row>
    <row r="561" spans="1:26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 t="b">
        <v>0</v>
      </c>
      <c r="L561">
        <v>1</v>
      </c>
      <c r="M561" t="b">
        <v>0</v>
      </c>
      <c r="N561" t="s">
        <v>8272</v>
      </c>
      <c r="O561" s="15">
        <f t="shared" si="125"/>
        <v>2.0833333333333336E-2</v>
      </c>
      <c r="P561" s="15">
        <f t="shared" si="126"/>
        <v>50</v>
      </c>
      <c r="Q561" t="s">
        <v>8330</v>
      </c>
      <c r="R561" t="s">
        <v>8331</v>
      </c>
      <c r="S561" s="8">
        <f t="shared" si="127"/>
        <v>42321.074768518512</v>
      </c>
      <c r="T561" s="11">
        <f t="shared" si="128"/>
        <v>42351.074768518512</v>
      </c>
      <c r="U561" t="str">
        <f t="shared" si="129"/>
        <v>FALSE</v>
      </c>
      <c r="V561" s="18">
        <f t="shared" si="130"/>
        <v>2</v>
      </c>
      <c r="W561">
        <f t="shared" si="131"/>
        <v>2</v>
      </c>
      <c r="X561">
        <v>1</v>
      </c>
      <c r="Y561">
        <f>D561*$X561</f>
        <v>240000</v>
      </c>
      <c r="Z561">
        <f t="shared" si="132"/>
        <v>50</v>
      </c>
    </row>
    <row r="562" spans="1:26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 t="b">
        <v>0</v>
      </c>
      <c r="L562">
        <v>3</v>
      </c>
      <c r="M562" t="b">
        <v>0</v>
      </c>
      <c r="N562" t="s">
        <v>8272</v>
      </c>
      <c r="O562" s="15">
        <f t="shared" si="125"/>
        <v>1.2E-2</v>
      </c>
      <c r="P562" s="15">
        <f t="shared" si="126"/>
        <v>4</v>
      </c>
      <c r="Q562" t="s">
        <v>8330</v>
      </c>
      <c r="R562" t="s">
        <v>8331</v>
      </c>
      <c r="S562" s="8">
        <f t="shared" si="127"/>
        <v>41960.563020833331</v>
      </c>
      <c r="T562" s="11">
        <f t="shared" si="128"/>
        <v>41990.563020833331</v>
      </c>
      <c r="U562" t="str">
        <f t="shared" si="129"/>
        <v>FALSE</v>
      </c>
      <c r="V562" s="18">
        <f t="shared" si="130"/>
        <v>2</v>
      </c>
      <c r="W562">
        <f t="shared" si="131"/>
        <v>2</v>
      </c>
      <c r="X562">
        <f>0.76</f>
        <v>0.76</v>
      </c>
      <c r="Y562">
        <f>D562*X562</f>
        <v>76000</v>
      </c>
      <c r="Z562">
        <f t="shared" si="132"/>
        <v>9.120000000000001</v>
      </c>
    </row>
    <row r="563" spans="1:26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 t="b">
        <v>0</v>
      </c>
      <c r="L563">
        <v>2</v>
      </c>
      <c r="M563" t="b">
        <v>0</v>
      </c>
      <c r="N563" t="s">
        <v>8272</v>
      </c>
      <c r="O563" s="15">
        <f t="shared" si="125"/>
        <v>0.36666666666666664</v>
      </c>
      <c r="P563" s="15">
        <f t="shared" si="126"/>
        <v>27.5</v>
      </c>
      <c r="Q563" t="s">
        <v>8330</v>
      </c>
      <c r="R563" t="s">
        <v>8331</v>
      </c>
      <c r="S563" s="8">
        <f t="shared" si="127"/>
        <v>42268.450381944444</v>
      </c>
      <c r="T563" s="11">
        <f t="shared" si="128"/>
        <v>42303.450381944444</v>
      </c>
      <c r="U563" t="str">
        <f t="shared" si="129"/>
        <v>FALSE</v>
      </c>
      <c r="V563" s="18">
        <f t="shared" si="130"/>
        <v>2</v>
      </c>
      <c r="W563">
        <f t="shared" si="131"/>
        <v>2</v>
      </c>
      <c r="X563">
        <v>1</v>
      </c>
      <c r="Y563">
        <f>D563*$X563</f>
        <v>15000</v>
      </c>
      <c r="Z563">
        <f t="shared" si="132"/>
        <v>55</v>
      </c>
    </row>
    <row r="564" spans="1:26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 t="b">
        <v>0</v>
      </c>
      <c r="L564">
        <v>0</v>
      </c>
      <c r="M564" t="b">
        <v>0</v>
      </c>
      <c r="N564" t="s">
        <v>8272</v>
      </c>
      <c r="O564" s="15">
        <f t="shared" si="125"/>
        <v>0</v>
      </c>
      <c r="P564" s="15">
        <f t="shared" si="126"/>
        <v>0</v>
      </c>
      <c r="Q564" t="s">
        <v>8330</v>
      </c>
      <c r="R564" t="s">
        <v>8331</v>
      </c>
      <c r="S564" s="8">
        <f t="shared" si="127"/>
        <v>42692.18072916667</v>
      </c>
      <c r="T564" s="11">
        <f t="shared" si="128"/>
        <v>42722.180729166663</v>
      </c>
      <c r="U564" t="str">
        <f t="shared" si="129"/>
        <v>FALSE</v>
      </c>
      <c r="V564" s="18">
        <f t="shared" si="130"/>
        <v>2</v>
      </c>
      <c r="W564">
        <f t="shared" si="131"/>
        <v>2</v>
      </c>
      <c r="X564">
        <v>1.1299999999999999</v>
      </c>
      <c r="Y564">
        <f>D564*X564</f>
        <v>56499.999999999993</v>
      </c>
      <c r="Z564">
        <f t="shared" si="132"/>
        <v>0</v>
      </c>
    </row>
    <row r="565" spans="1:26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 t="b">
        <v>0</v>
      </c>
      <c r="L565">
        <v>2</v>
      </c>
      <c r="M565" t="b">
        <v>0</v>
      </c>
      <c r="N565" t="s">
        <v>8272</v>
      </c>
      <c r="O565" s="15">
        <f t="shared" si="125"/>
        <v>9.0666666666666659E-2</v>
      </c>
      <c r="P565" s="15">
        <f t="shared" si="126"/>
        <v>34</v>
      </c>
      <c r="Q565" t="s">
        <v>8330</v>
      </c>
      <c r="R565" t="s">
        <v>8331</v>
      </c>
      <c r="S565" s="8">
        <f t="shared" si="127"/>
        <v>42021.861655092587</v>
      </c>
      <c r="T565" s="11">
        <f t="shared" si="128"/>
        <v>42051.861655092587</v>
      </c>
      <c r="U565" t="str">
        <f t="shared" si="129"/>
        <v>FALSE</v>
      </c>
      <c r="V565" s="18">
        <f t="shared" si="130"/>
        <v>2</v>
      </c>
      <c r="W565">
        <f t="shared" si="131"/>
        <v>2</v>
      </c>
      <c r="X565">
        <v>0.72</v>
      </c>
      <c r="Y565">
        <f>D565*X565</f>
        <v>54000</v>
      </c>
    </row>
    <row r="566" spans="1:26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 t="b">
        <v>0</v>
      </c>
      <c r="L566">
        <v>1</v>
      </c>
      <c r="M566" t="b">
        <v>0</v>
      </c>
      <c r="N566" t="s">
        <v>8272</v>
      </c>
      <c r="O566" s="15">
        <f t="shared" si="125"/>
        <v>5.5555555555555558E-3</v>
      </c>
      <c r="P566" s="15">
        <f t="shared" si="126"/>
        <v>1</v>
      </c>
      <c r="Q566" t="s">
        <v>8330</v>
      </c>
      <c r="R566" t="s">
        <v>8331</v>
      </c>
      <c r="S566" s="8">
        <f t="shared" si="127"/>
        <v>42411.734664351847</v>
      </c>
      <c r="T566" s="11">
        <f t="shared" si="128"/>
        <v>42441.734664351847</v>
      </c>
      <c r="U566" t="str">
        <f t="shared" si="129"/>
        <v>FALSE</v>
      </c>
      <c r="V566" s="18">
        <f t="shared" si="130"/>
        <v>2</v>
      </c>
      <c r="W566">
        <f t="shared" si="131"/>
        <v>2</v>
      </c>
      <c r="X566">
        <v>1.1299999999999999</v>
      </c>
      <c r="Y566">
        <f>D566*X566</f>
        <v>20339.999999999996</v>
      </c>
      <c r="Z566">
        <f t="shared" ref="Z566:Z580" si="133">E566*$X566</f>
        <v>1.1299999999999999</v>
      </c>
    </row>
    <row r="567" spans="1:26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 t="b">
        <v>0</v>
      </c>
      <c r="L567">
        <v>0</v>
      </c>
      <c r="M567" t="b">
        <v>0</v>
      </c>
      <c r="N567" t="s">
        <v>8272</v>
      </c>
      <c r="O567" s="15">
        <f t="shared" si="125"/>
        <v>0</v>
      </c>
      <c r="P567" s="15">
        <f t="shared" si="126"/>
        <v>0</v>
      </c>
      <c r="Q567" t="s">
        <v>8330</v>
      </c>
      <c r="R567" t="s">
        <v>8331</v>
      </c>
      <c r="S567" s="8">
        <f t="shared" si="127"/>
        <v>42165.576956018522</v>
      </c>
      <c r="T567" s="11">
        <f t="shared" si="128"/>
        <v>42195.576956018514</v>
      </c>
      <c r="U567" t="str">
        <f t="shared" si="129"/>
        <v>FALSE</v>
      </c>
      <c r="V567" s="18">
        <f t="shared" si="130"/>
        <v>2</v>
      </c>
      <c r="W567">
        <f t="shared" si="131"/>
        <v>2</v>
      </c>
      <c r="X567">
        <v>1.28</v>
      </c>
      <c r="Y567">
        <f>D567*X567</f>
        <v>32000</v>
      </c>
      <c r="Z567">
        <f t="shared" si="133"/>
        <v>0</v>
      </c>
    </row>
    <row r="568" spans="1:26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 t="b">
        <v>0</v>
      </c>
      <c r="L568">
        <v>1</v>
      </c>
      <c r="M568" t="b">
        <v>0</v>
      </c>
      <c r="N568" t="s">
        <v>8272</v>
      </c>
      <c r="O568" s="15">
        <f t="shared" si="125"/>
        <v>0.02</v>
      </c>
      <c r="P568" s="15">
        <f t="shared" si="126"/>
        <v>1</v>
      </c>
      <c r="Q568" t="s">
        <v>8330</v>
      </c>
      <c r="R568" t="s">
        <v>8331</v>
      </c>
      <c r="S568" s="8">
        <f t="shared" si="127"/>
        <v>42535.476076388884</v>
      </c>
      <c r="T568" s="11">
        <f t="shared" si="128"/>
        <v>42565.476076388884</v>
      </c>
      <c r="U568" t="str">
        <f t="shared" si="129"/>
        <v>FALSE</v>
      </c>
      <c r="V568" s="18">
        <f t="shared" si="130"/>
        <v>2</v>
      </c>
      <c r="W568">
        <f t="shared" si="131"/>
        <v>2</v>
      </c>
      <c r="X568">
        <v>1</v>
      </c>
      <c r="Y568">
        <f>D568*$X568</f>
        <v>5000</v>
      </c>
      <c r="Z568">
        <f t="shared" si="133"/>
        <v>1</v>
      </c>
    </row>
    <row r="569" spans="1:26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 t="b">
        <v>0</v>
      </c>
      <c r="L569">
        <v>0</v>
      </c>
      <c r="M569" t="b">
        <v>0</v>
      </c>
      <c r="N569" t="s">
        <v>8272</v>
      </c>
      <c r="O569" s="15">
        <f t="shared" si="125"/>
        <v>0</v>
      </c>
      <c r="P569" s="15">
        <f t="shared" si="126"/>
        <v>0</v>
      </c>
      <c r="Q569" t="s">
        <v>8330</v>
      </c>
      <c r="R569" t="s">
        <v>8331</v>
      </c>
      <c r="S569" s="8">
        <f t="shared" si="127"/>
        <v>41975.634189814817</v>
      </c>
      <c r="T569" s="11">
        <f t="shared" si="128"/>
        <v>42005.634189814817</v>
      </c>
      <c r="U569" t="str">
        <f t="shared" si="129"/>
        <v>FALSE</v>
      </c>
      <c r="V569" s="18">
        <f t="shared" si="130"/>
        <v>2</v>
      </c>
      <c r="W569">
        <f t="shared" si="131"/>
        <v>2</v>
      </c>
      <c r="X569">
        <v>1</v>
      </c>
      <c r="Y569">
        <f>D569*$X569</f>
        <v>10000</v>
      </c>
      <c r="Z569">
        <f t="shared" si="133"/>
        <v>0</v>
      </c>
    </row>
    <row r="570" spans="1:26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 t="b">
        <v>0</v>
      </c>
      <c r="L570">
        <v>5</v>
      </c>
      <c r="M570" t="b">
        <v>0</v>
      </c>
      <c r="N570" t="s">
        <v>8272</v>
      </c>
      <c r="O570" s="15">
        <f t="shared" si="125"/>
        <v>1</v>
      </c>
      <c r="P570" s="15">
        <f t="shared" si="126"/>
        <v>49</v>
      </c>
      <c r="Q570" t="s">
        <v>8330</v>
      </c>
      <c r="R570" t="s">
        <v>8331</v>
      </c>
      <c r="S570" s="8">
        <f t="shared" si="127"/>
        <v>42348.713229166664</v>
      </c>
      <c r="T570" s="11">
        <f t="shared" si="128"/>
        <v>42385.249999999993</v>
      </c>
      <c r="U570" t="str">
        <f t="shared" si="129"/>
        <v>FALSE</v>
      </c>
      <c r="V570" s="18">
        <f t="shared" si="130"/>
        <v>2</v>
      </c>
      <c r="W570">
        <f t="shared" si="131"/>
        <v>2</v>
      </c>
      <c r="X570">
        <v>0.68</v>
      </c>
      <c r="Y570">
        <f>D570*$X570</f>
        <v>16660</v>
      </c>
      <c r="Z570">
        <f t="shared" si="133"/>
        <v>166.60000000000002</v>
      </c>
    </row>
    <row r="571" spans="1:26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 t="b">
        <v>0</v>
      </c>
      <c r="L571">
        <v>1</v>
      </c>
      <c r="M571" t="b">
        <v>0</v>
      </c>
      <c r="N571" t="s">
        <v>8272</v>
      </c>
      <c r="O571" s="15">
        <f t="shared" si="125"/>
        <v>0.8</v>
      </c>
      <c r="P571" s="15">
        <f t="shared" si="126"/>
        <v>20</v>
      </c>
      <c r="Q571" t="s">
        <v>8330</v>
      </c>
      <c r="R571" t="s">
        <v>8331</v>
      </c>
      <c r="S571" s="8">
        <f t="shared" si="127"/>
        <v>42340.639027777775</v>
      </c>
      <c r="T571" s="11">
        <f t="shared" si="128"/>
        <v>42370.639027777775</v>
      </c>
      <c r="U571" t="str">
        <f t="shared" si="129"/>
        <v>FALSE</v>
      </c>
      <c r="V571" s="18">
        <f t="shared" si="130"/>
        <v>2</v>
      </c>
      <c r="W571">
        <f t="shared" si="131"/>
        <v>2</v>
      </c>
      <c r="X571">
        <f>0.76</f>
        <v>0.76</v>
      </c>
      <c r="Y571">
        <f>D571*X571</f>
        <v>1900</v>
      </c>
      <c r="Z571">
        <f t="shared" si="133"/>
        <v>15.2</v>
      </c>
    </row>
    <row r="572" spans="1:26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 t="b">
        <v>0</v>
      </c>
      <c r="L572">
        <v>1</v>
      </c>
      <c r="M572" t="b">
        <v>0</v>
      </c>
      <c r="N572" t="s">
        <v>8272</v>
      </c>
      <c r="O572" s="15">
        <f t="shared" si="125"/>
        <v>0.16705882352941176</v>
      </c>
      <c r="P572" s="15">
        <f t="shared" si="126"/>
        <v>142</v>
      </c>
      <c r="Q572" t="s">
        <v>8330</v>
      </c>
      <c r="R572" t="s">
        <v>8331</v>
      </c>
      <c r="S572" s="8">
        <f t="shared" si="127"/>
        <v>42388.589918981481</v>
      </c>
      <c r="T572" s="11">
        <f t="shared" si="128"/>
        <v>42418.589918981474</v>
      </c>
      <c r="U572" t="str">
        <f t="shared" si="129"/>
        <v>FALSE</v>
      </c>
      <c r="V572" s="18">
        <f t="shared" si="130"/>
        <v>2</v>
      </c>
      <c r="W572">
        <f t="shared" si="131"/>
        <v>2</v>
      </c>
      <c r="X572">
        <v>1</v>
      </c>
      <c r="Y572">
        <f>D572*$X572</f>
        <v>85000</v>
      </c>
      <c r="Z572">
        <f t="shared" si="133"/>
        <v>142</v>
      </c>
    </row>
    <row r="573" spans="1:26" ht="115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 t="b">
        <v>0</v>
      </c>
      <c r="L573">
        <v>2</v>
      </c>
      <c r="M573" t="b">
        <v>0</v>
      </c>
      <c r="N573" t="s">
        <v>8272</v>
      </c>
      <c r="O573" s="15">
        <f t="shared" si="125"/>
        <v>0.42399999999999999</v>
      </c>
      <c r="P573" s="15">
        <f t="shared" si="126"/>
        <v>53</v>
      </c>
      <c r="Q573" t="s">
        <v>8330</v>
      </c>
      <c r="R573" t="s">
        <v>8331</v>
      </c>
      <c r="S573" s="8">
        <f t="shared" si="127"/>
        <v>42192.607905092591</v>
      </c>
      <c r="T573" s="11">
        <f t="shared" si="128"/>
        <v>42211.957638888889</v>
      </c>
      <c r="U573" t="str">
        <f t="shared" si="129"/>
        <v>FALSE</v>
      </c>
      <c r="V573" s="18">
        <f t="shared" si="130"/>
        <v>2</v>
      </c>
      <c r="W573">
        <f t="shared" si="131"/>
        <v>2</v>
      </c>
      <c r="X573">
        <v>1</v>
      </c>
      <c r="Y573">
        <f>D573*$X573</f>
        <v>25000</v>
      </c>
      <c r="Z573">
        <f t="shared" si="133"/>
        <v>106</v>
      </c>
    </row>
    <row r="574" spans="1:26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 t="b">
        <v>0</v>
      </c>
      <c r="L574">
        <v>0</v>
      </c>
      <c r="M574" t="b">
        <v>0</v>
      </c>
      <c r="N574" t="s">
        <v>8272</v>
      </c>
      <c r="O574" s="15">
        <f t="shared" si="125"/>
        <v>0</v>
      </c>
      <c r="P574" s="15">
        <f t="shared" si="126"/>
        <v>0</v>
      </c>
      <c r="Q574" t="s">
        <v>8330</v>
      </c>
      <c r="R574" t="s">
        <v>8331</v>
      </c>
      <c r="S574" s="8">
        <f t="shared" si="127"/>
        <v>42282.507962962954</v>
      </c>
      <c r="T574" s="11">
        <f t="shared" si="128"/>
        <v>42312.549629629626</v>
      </c>
      <c r="U574" t="str">
        <f t="shared" si="129"/>
        <v>FALSE</v>
      </c>
      <c r="V574" s="18">
        <f t="shared" si="130"/>
        <v>2</v>
      </c>
      <c r="W574">
        <f t="shared" si="131"/>
        <v>2</v>
      </c>
      <c r="X574">
        <v>1</v>
      </c>
      <c r="Y574">
        <f>D574*$X574</f>
        <v>2500</v>
      </c>
      <c r="Z574">
        <f t="shared" si="133"/>
        <v>0</v>
      </c>
    </row>
    <row r="575" spans="1:26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 t="b">
        <v>0</v>
      </c>
      <c r="L575">
        <v>9</v>
      </c>
      <c r="M575" t="b">
        <v>0</v>
      </c>
      <c r="N575" t="s">
        <v>8272</v>
      </c>
      <c r="O575" s="15">
        <f t="shared" si="125"/>
        <v>0.38925389253892539</v>
      </c>
      <c r="P575" s="15">
        <f t="shared" si="126"/>
        <v>38.444444444444443</v>
      </c>
      <c r="Q575" t="s">
        <v>8330</v>
      </c>
      <c r="R575" t="s">
        <v>8331</v>
      </c>
      <c r="S575" s="8">
        <f t="shared" si="127"/>
        <v>41962.841793981475</v>
      </c>
      <c r="T575" s="11">
        <f t="shared" si="128"/>
        <v>42021.841666666667</v>
      </c>
      <c r="U575" t="str">
        <f t="shared" si="129"/>
        <v>FALSE</v>
      </c>
      <c r="V575" s="18">
        <f t="shared" si="130"/>
        <v>2</v>
      </c>
      <c r="W575">
        <f t="shared" si="131"/>
        <v>2</v>
      </c>
      <c r="X575">
        <v>1</v>
      </c>
      <c r="Y575">
        <f>D575*$X575</f>
        <v>88888</v>
      </c>
      <c r="Z575">
        <f t="shared" si="133"/>
        <v>346</v>
      </c>
    </row>
    <row r="576" spans="1:26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 t="b">
        <v>0</v>
      </c>
      <c r="L576">
        <v>4</v>
      </c>
      <c r="M576" t="b">
        <v>0</v>
      </c>
      <c r="N576" t="s">
        <v>8272</v>
      </c>
      <c r="O576" s="15">
        <f t="shared" si="125"/>
        <v>0.7155635062611807</v>
      </c>
      <c r="P576" s="15">
        <f t="shared" si="126"/>
        <v>20</v>
      </c>
      <c r="Q576" t="s">
        <v>8330</v>
      </c>
      <c r="R576" t="s">
        <v>8331</v>
      </c>
      <c r="S576" s="8">
        <f t="shared" si="127"/>
        <v>42632.235034722216</v>
      </c>
      <c r="T576" s="11">
        <f t="shared" si="128"/>
        <v>42662.235034722216</v>
      </c>
      <c r="U576" t="str">
        <f t="shared" si="129"/>
        <v>FALSE</v>
      </c>
      <c r="V576" s="18">
        <f t="shared" si="130"/>
        <v>2</v>
      </c>
      <c r="W576">
        <f t="shared" si="131"/>
        <v>2</v>
      </c>
      <c r="X576">
        <v>1.28</v>
      </c>
      <c r="Y576">
        <f>D576*X576</f>
        <v>14310.4</v>
      </c>
      <c r="Z576">
        <f t="shared" si="133"/>
        <v>102.4</v>
      </c>
    </row>
    <row r="577" spans="1:26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 t="b">
        <v>0</v>
      </c>
      <c r="L577">
        <v>4</v>
      </c>
      <c r="M577" t="b">
        <v>0</v>
      </c>
      <c r="N577" t="s">
        <v>8272</v>
      </c>
      <c r="O577" s="15">
        <f t="shared" si="125"/>
        <v>0.43166666666666664</v>
      </c>
      <c r="P577" s="15">
        <f t="shared" si="126"/>
        <v>64.75</v>
      </c>
      <c r="Q577" t="s">
        <v>8330</v>
      </c>
      <c r="R577" t="s">
        <v>8331</v>
      </c>
      <c r="S577" s="8">
        <f t="shared" si="127"/>
        <v>42138.484293981477</v>
      </c>
      <c r="T577" s="11">
        <f t="shared" si="128"/>
        <v>42168.484293981477</v>
      </c>
      <c r="U577" t="str">
        <f t="shared" si="129"/>
        <v>FALSE</v>
      </c>
      <c r="V577" s="18">
        <f t="shared" si="130"/>
        <v>2</v>
      </c>
      <c r="W577">
        <f t="shared" si="131"/>
        <v>2</v>
      </c>
      <c r="X577">
        <v>1.1299999999999999</v>
      </c>
      <c r="Y577">
        <f>D577*X577</f>
        <v>67800</v>
      </c>
      <c r="Z577">
        <f t="shared" si="133"/>
        <v>292.66999999999996</v>
      </c>
    </row>
    <row r="578" spans="1:26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 t="b">
        <v>0</v>
      </c>
      <c r="L578">
        <v>1</v>
      </c>
      <c r="M578" t="b">
        <v>0</v>
      </c>
      <c r="N578" t="s">
        <v>8272</v>
      </c>
      <c r="O578" s="15">
        <f t="shared" si="125"/>
        <v>1.25E-3</v>
      </c>
      <c r="P578" s="15">
        <f t="shared" si="126"/>
        <v>1</v>
      </c>
      <c r="Q578" t="s">
        <v>8330</v>
      </c>
      <c r="R578" t="s">
        <v>8331</v>
      </c>
      <c r="S578" s="8">
        <f t="shared" si="127"/>
        <v>42031.263333333329</v>
      </c>
      <c r="T578" s="11">
        <f t="shared" si="128"/>
        <v>42091.221666666665</v>
      </c>
      <c r="U578" t="str">
        <f t="shared" si="129"/>
        <v>FALSE</v>
      </c>
      <c r="V578" s="18">
        <f t="shared" si="130"/>
        <v>2</v>
      </c>
      <c r="W578">
        <f t="shared" si="131"/>
        <v>2</v>
      </c>
      <c r="X578">
        <v>1</v>
      </c>
      <c r="Y578">
        <f>D578*$X578</f>
        <v>80000</v>
      </c>
      <c r="Z578">
        <f t="shared" si="133"/>
        <v>1</v>
      </c>
    </row>
    <row r="579" spans="1:26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 t="b">
        <v>0</v>
      </c>
      <c r="L579">
        <v>1</v>
      </c>
      <c r="M579" t="b">
        <v>0</v>
      </c>
      <c r="N579" t="s">
        <v>8272</v>
      </c>
      <c r="O579" s="15">
        <f t="shared" ref="O579:O642" si="134">(E579/D579)*100</f>
        <v>0.2</v>
      </c>
      <c r="P579" s="15">
        <f t="shared" ref="P579:P642" si="135">IFERROR(E579/L579,0)</f>
        <v>10</v>
      </c>
      <c r="Q579" t="s">
        <v>8330</v>
      </c>
      <c r="R579" t="s">
        <v>8331</v>
      </c>
      <c r="S579" s="8">
        <f t="shared" ref="S579:S642" si="136">(((J579/60)/60)/24)+DATE(1970,1,1)+(-5/24)</f>
        <v>42450.380810185183</v>
      </c>
      <c r="T579" s="11">
        <f t="shared" ref="T579:T642" si="137">(I579/86400)+25569+(-5/24)</f>
        <v>42510.380810185183</v>
      </c>
      <c r="U579" t="str">
        <f t="shared" ref="U579:U642" si="138">TRIM(K579)</f>
        <v>FALSE</v>
      </c>
      <c r="V579" s="18">
        <f t="shared" ref="V579:V642" si="139">IF(U579="TRUE", 1, 2)</f>
        <v>2</v>
      </c>
      <c r="W579">
        <f t="shared" ref="W579:W642" si="140">IF(F579="successful", 1,  IF(F579= "failed", 2, IF(F579="canceled", 3, 4)))</f>
        <v>2</v>
      </c>
      <c r="X579">
        <v>1</v>
      </c>
      <c r="Y579">
        <f>D579*$X579</f>
        <v>5000</v>
      </c>
      <c r="Z579">
        <f t="shared" si="133"/>
        <v>10</v>
      </c>
    </row>
    <row r="580" spans="1:26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 t="b">
        <v>0</v>
      </c>
      <c r="L580">
        <v>7</v>
      </c>
      <c r="M580" t="b">
        <v>0</v>
      </c>
      <c r="N580" t="s">
        <v>8272</v>
      </c>
      <c r="O580" s="15">
        <f t="shared" si="134"/>
        <v>1.12E-2</v>
      </c>
      <c r="P580" s="15">
        <f t="shared" si="135"/>
        <v>2</v>
      </c>
      <c r="Q580" t="s">
        <v>8330</v>
      </c>
      <c r="R580" t="s">
        <v>8331</v>
      </c>
      <c r="S580" s="8">
        <f t="shared" si="136"/>
        <v>42230.370289351849</v>
      </c>
      <c r="T580" s="11">
        <f t="shared" si="137"/>
        <v>42254.370289351849</v>
      </c>
      <c r="U580" t="str">
        <f t="shared" si="138"/>
        <v>FALSE</v>
      </c>
      <c r="V580" s="18">
        <f t="shared" si="139"/>
        <v>2</v>
      </c>
      <c r="W580">
        <f t="shared" si="140"/>
        <v>2</v>
      </c>
      <c r="X580">
        <v>1.28</v>
      </c>
      <c r="Y580">
        <f>D580*X580</f>
        <v>160000</v>
      </c>
      <c r="Z580">
        <f t="shared" si="133"/>
        <v>17.920000000000002</v>
      </c>
    </row>
    <row r="581" spans="1:26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 t="b">
        <v>0</v>
      </c>
      <c r="L581">
        <v>5</v>
      </c>
      <c r="M581" t="b">
        <v>0</v>
      </c>
      <c r="N581" t="s">
        <v>8272</v>
      </c>
      <c r="O581" s="15">
        <f t="shared" si="134"/>
        <v>1.4583333333333333</v>
      </c>
      <c r="P581" s="15">
        <f t="shared" si="135"/>
        <v>35</v>
      </c>
      <c r="Q581" t="s">
        <v>8330</v>
      </c>
      <c r="R581" t="s">
        <v>8331</v>
      </c>
      <c r="S581" s="8">
        <f t="shared" si="136"/>
        <v>41968.643784722219</v>
      </c>
      <c r="T581" s="11">
        <f t="shared" si="137"/>
        <v>41998.643784722219</v>
      </c>
      <c r="U581" t="str">
        <f t="shared" si="138"/>
        <v>FALSE</v>
      </c>
      <c r="V581" s="18">
        <f t="shared" si="139"/>
        <v>2</v>
      </c>
      <c r="W581">
        <f t="shared" si="140"/>
        <v>2</v>
      </c>
      <c r="X581">
        <v>1</v>
      </c>
      <c r="Y581">
        <f t="shared" ref="Y581:Y586" si="141">D581*$X581</f>
        <v>12000</v>
      </c>
      <c r="Z581">
        <f t="shared" ref="Z581:Z586" si="142">E581*$X581</f>
        <v>175</v>
      </c>
    </row>
    <row r="582" spans="1:26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 t="b">
        <v>0</v>
      </c>
      <c r="L582">
        <v>1</v>
      </c>
      <c r="M582" t="b">
        <v>0</v>
      </c>
      <c r="N582" t="s">
        <v>8272</v>
      </c>
      <c r="O582" s="15">
        <f t="shared" si="134"/>
        <v>3.3333333333333333E-2</v>
      </c>
      <c r="P582" s="15">
        <f t="shared" si="135"/>
        <v>1</v>
      </c>
      <c r="Q582" t="s">
        <v>8330</v>
      </c>
      <c r="R582" t="s">
        <v>8331</v>
      </c>
      <c r="S582" s="8">
        <f t="shared" si="136"/>
        <v>42605.699849537035</v>
      </c>
      <c r="T582" s="11">
        <f t="shared" si="137"/>
        <v>42635.699849537035</v>
      </c>
      <c r="U582" t="str">
        <f t="shared" si="138"/>
        <v>FALSE</v>
      </c>
      <c r="V582" s="18">
        <f t="shared" si="139"/>
        <v>2</v>
      </c>
      <c r="W582">
        <f t="shared" si="140"/>
        <v>2</v>
      </c>
      <c r="X582">
        <v>1</v>
      </c>
      <c r="Y582">
        <f t="shared" si="141"/>
        <v>3000</v>
      </c>
      <c r="Z582">
        <f t="shared" si="142"/>
        <v>1</v>
      </c>
    </row>
    <row r="583" spans="1:26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 t="b">
        <v>0</v>
      </c>
      <c r="L583">
        <v>0</v>
      </c>
      <c r="M583" t="b">
        <v>0</v>
      </c>
      <c r="N583" t="s">
        <v>8272</v>
      </c>
      <c r="O583" s="15">
        <f t="shared" si="134"/>
        <v>0</v>
      </c>
      <c r="P583" s="15">
        <f t="shared" si="135"/>
        <v>0</v>
      </c>
      <c r="Q583" t="s">
        <v>8330</v>
      </c>
      <c r="R583" t="s">
        <v>8331</v>
      </c>
      <c r="S583" s="8">
        <f t="shared" si="136"/>
        <v>42187.804444444446</v>
      </c>
      <c r="T583" s="11">
        <f t="shared" si="137"/>
        <v>42217.804444444446</v>
      </c>
      <c r="U583" t="str">
        <f t="shared" si="138"/>
        <v>FALSE</v>
      </c>
      <c r="V583" s="18">
        <f t="shared" si="139"/>
        <v>2</v>
      </c>
      <c r="W583">
        <f t="shared" si="140"/>
        <v>2</v>
      </c>
      <c r="X583">
        <v>1</v>
      </c>
      <c r="Y583">
        <f t="shared" si="141"/>
        <v>400</v>
      </c>
      <c r="Z583">
        <f t="shared" si="142"/>
        <v>0</v>
      </c>
    </row>
    <row r="584" spans="1:26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 t="b">
        <v>0</v>
      </c>
      <c r="L584">
        <v>0</v>
      </c>
      <c r="M584" t="b">
        <v>0</v>
      </c>
      <c r="N584" t="s">
        <v>8272</v>
      </c>
      <c r="O584" s="15">
        <f t="shared" si="134"/>
        <v>0</v>
      </c>
      <c r="P584" s="15">
        <f t="shared" si="135"/>
        <v>0</v>
      </c>
      <c r="Q584" t="s">
        <v>8330</v>
      </c>
      <c r="R584" t="s">
        <v>8331</v>
      </c>
      <c r="S584" s="8">
        <f t="shared" si="136"/>
        <v>42055.531469907401</v>
      </c>
      <c r="T584" s="11">
        <f t="shared" si="137"/>
        <v>42078.541666666664</v>
      </c>
      <c r="U584" t="str">
        <f t="shared" si="138"/>
        <v>FALSE</v>
      </c>
      <c r="V584" s="18">
        <f t="shared" si="139"/>
        <v>2</v>
      </c>
      <c r="W584">
        <f t="shared" si="140"/>
        <v>2</v>
      </c>
      <c r="X584">
        <v>1</v>
      </c>
      <c r="Y584">
        <f t="shared" si="141"/>
        <v>100000</v>
      </c>
      <c r="Z584">
        <f t="shared" si="142"/>
        <v>0</v>
      </c>
    </row>
    <row r="585" spans="1:26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 t="b">
        <v>0</v>
      </c>
      <c r="L585">
        <v>1</v>
      </c>
      <c r="M585" t="b">
        <v>0</v>
      </c>
      <c r="N585" t="s">
        <v>8272</v>
      </c>
      <c r="O585" s="15">
        <f t="shared" si="134"/>
        <v>1.1111111111111112E-2</v>
      </c>
      <c r="P585" s="15">
        <f t="shared" si="135"/>
        <v>1</v>
      </c>
      <c r="Q585" t="s">
        <v>8330</v>
      </c>
      <c r="R585" t="s">
        <v>8331</v>
      </c>
      <c r="S585" s="8">
        <f t="shared" si="136"/>
        <v>42052.730173611104</v>
      </c>
      <c r="T585" s="11">
        <f t="shared" si="137"/>
        <v>42082.688506944447</v>
      </c>
      <c r="U585" t="str">
        <f t="shared" si="138"/>
        <v>FALSE</v>
      </c>
      <c r="V585" s="18">
        <f t="shared" si="139"/>
        <v>2</v>
      </c>
      <c r="W585">
        <f t="shared" si="140"/>
        <v>2</v>
      </c>
      <c r="X585">
        <v>1</v>
      </c>
      <c r="Y585">
        <f t="shared" si="141"/>
        <v>9000</v>
      </c>
      <c r="Z585">
        <f t="shared" si="142"/>
        <v>1</v>
      </c>
    </row>
    <row r="586" spans="1:26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 t="b">
        <v>0</v>
      </c>
      <c r="L586">
        <v>2</v>
      </c>
      <c r="M586" t="b">
        <v>0</v>
      </c>
      <c r="N586" t="s">
        <v>8272</v>
      </c>
      <c r="O586" s="15">
        <f t="shared" si="134"/>
        <v>1</v>
      </c>
      <c r="P586" s="15">
        <f t="shared" si="135"/>
        <v>5</v>
      </c>
      <c r="Q586" t="s">
        <v>8330</v>
      </c>
      <c r="R586" t="s">
        <v>8331</v>
      </c>
      <c r="S586" s="8">
        <f t="shared" si="136"/>
        <v>42049.508287037032</v>
      </c>
      <c r="T586" s="11">
        <f t="shared" si="137"/>
        <v>42079.466620370367</v>
      </c>
      <c r="U586" t="str">
        <f t="shared" si="138"/>
        <v>FALSE</v>
      </c>
      <c r="V586" s="18">
        <f t="shared" si="139"/>
        <v>2</v>
      </c>
      <c r="W586">
        <f t="shared" si="140"/>
        <v>2</v>
      </c>
      <c r="X586">
        <v>1</v>
      </c>
      <c r="Y586">
        <f t="shared" si="141"/>
        <v>1000</v>
      </c>
      <c r="Z586">
        <f t="shared" si="142"/>
        <v>10</v>
      </c>
    </row>
    <row r="587" spans="1:26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 t="b">
        <v>0</v>
      </c>
      <c r="L587">
        <v>0</v>
      </c>
      <c r="M587" t="b">
        <v>0</v>
      </c>
      <c r="N587" t="s">
        <v>8272</v>
      </c>
      <c r="O587" s="15">
        <f t="shared" si="134"/>
        <v>0</v>
      </c>
      <c r="P587" s="15">
        <f t="shared" si="135"/>
        <v>0</v>
      </c>
      <c r="Q587" t="s">
        <v>8330</v>
      </c>
      <c r="R587" t="s">
        <v>8331</v>
      </c>
      <c r="S587" s="8">
        <f t="shared" si="136"/>
        <v>42283.182604166665</v>
      </c>
      <c r="T587" s="11">
        <f t="shared" si="137"/>
        <v>42338.791666666664</v>
      </c>
      <c r="U587" t="str">
        <f t="shared" si="138"/>
        <v>FALSE</v>
      </c>
      <c r="V587" s="18">
        <f t="shared" si="139"/>
        <v>2</v>
      </c>
      <c r="W587">
        <f t="shared" si="140"/>
        <v>2</v>
      </c>
      <c r="X587">
        <v>1.28</v>
      </c>
      <c r="Y587">
        <f>D587*X587</f>
        <v>11520</v>
      </c>
      <c r="Z587">
        <f t="shared" ref="Z587:Z595" si="143">E587*$X587</f>
        <v>0</v>
      </c>
    </row>
    <row r="588" spans="1:26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 t="b">
        <v>0</v>
      </c>
      <c r="L588">
        <v>4</v>
      </c>
      <c r="M588" t="b">
        <v>0</v>
      </c>
      <c r="N588" t="s">
        <v>8272</v>
      </c>
      <c r="O588" s="15">
        <f t="shared" si="134"/>
        <v>0.55999999999999994</v>
      </c>
      <c r="P588" s="15">
        <f t="shared" si="135"/>
        <v>14</v>
      </c>
      <c r="Q588" t="s">
        <v>8330</v>
      </c>
      <c r="R588" t="s">
        <v>8331</v>
      </c>
      <c r="S588" s="8">
        <f t="shared" si="136"/>
        <v>42020.645914351851</v>
      </c>
      <c r="T588" s="11">
        <f t="shared" si="137"/>
        <v>42050.645914351851</v>
      </c>
      <c r="U588" t="str">
        <f t="shared" si="138"/>
        <v>FALSE</v>
      </c>
      <c r="V588" s="18">
        <f t="shared" si="139"/>
        <v>2</v>
      </c>
      <c r="W588">
        <f t="shared" si="140"/>
        <v>2</v>
      </c>
      <c r="X588">
        <v>1</v>
      </c>
      <c r="Y588">
        <f>D588*$X588</f>
        <v>10000</v>
      </c>
      <c r="Z588">
        <f t="shared" si="143"/>
        <v>56</v>
      </c>
    </row>
    <row r="589" spans="1:26" ht="129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 t="b">
        <v>0</v>
      </c>
      <c r="L589">
        <v>7</v>
      </c>
      <c r="M589" t="b">
        <v>0</v>
      </c>
      <c r="N589" t="s">
        <v>8272</v>
      </c>
      <c r="O589" s="15">
        <f t="shared" si="134"/>
        <v>9.0833333333333339</v>
      </c>
      <c r="P589" s="15">
        <f t="shared" si="135"/>
        <v>389.28571428571428</v>
      </c>
      <c r="Q589" t="s">
        <v>8330</v>
      </c>
      <c r="R589" t="s">
        <v>8331</v>
      </c>
      <c r="S589" s="8">
        <f t="shared" si="136"/>
        <v>42080.548993055556</v>
      </c>
      <c r="T589" s="11">
        <f t="shared" si="137"/>
        <v>42110.548993055556</v>
      </c>
      <c r="U589" t="str">
        <f t="shared" si="138"/>
        <v>FALSE</v>
      </c>
      <c r="V589" s="18">
        <f t="shared" si="139"/>
        <v>2</v>
      </c>
      <c r="W589">
        <f t="shared" si="140"/>
        <v>2</v>
      </c>
      <c r="X589">
        <f>0.76</f>
        <v>0.76</v>
      </c>
      <c r="Y589">
        <f>D589*X589</f>
        <v>22800</v>
      </c>
      <c r="Z589">
        <f t="shared" si="143"/>
        <v>2071</v>
      </c>
    </row>
    <row r="590" spans="1:26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 t="b">
        <v>0</v>
      </c>
      <c r="L590">
        <v>2</v>
      </c>
      <c r="M590" t="b">
        <v>0</v>
      </c>
      <c r="N590" t="s">
        <v>8272</v>
      </c>
      <c r="O590" s="15">
        <f t="shared" si="134"/>
        <v>3.3444444444444441</v>
      </c>
      <c r="P590" s="15">
        <f t="shared" si="135"/>
        <v>150.5</v>
      </c>
      <c r="Q590" t="s">
        <v>8330</v>
      </c>
      <c r="R590" t="s">
        <v>8331</v>
      </c>
      <c r="S590" s="8">
        <f t="shared" si="136"/>
        <v>42631.56118055556</v>
      </c>
      <c r="T590" s="11">
        <f t="shared" si="137"/>
        <v>42691.602847222217</v>
      </c>
      <c r="U590" t="str">
        <f t="shared" si="138"/>
        <v>FALSE</v>
      </c>
      <c r="V590" s="18">
        <f t="shared" si="139"/>
        <v>2</v>
      </c>
      <c r="W590">
        <f t="shared" si="140"/>
        <v>2</v>
      </c>
      <c r="X590">
        <v>1.1299999999999999</v>
      </c>
      <c r="Y590">
        <f>D590*X590</f>
        <v>10169.999999999998</v>
      </c>
      <c r="Z590">
        <f t="shared" si="143"/>
        <v>340.13</v>
      </c>
    </row>
    <row r="591" spans="1:26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 t="b">
        <v>0</v>
      </c>
      <c r="L591">
        <v>1</v>
      </c>
      <c r="M591" t="b">
        <v>0</v>
      </c>
      <c r="N591" t="s">
        <v>8272</v>
      </c>
      <c r="O591" s="15">
        <f t="shared" si="134"/>
        <v>1.3333333333333334E-2</v>
      </c>
      <c r="P591" s="15">
        <f t="shared" si="135"/>
        <v>1</v>
      </c>
      <c r="Q591" t="s">
        <v>8330</v>
      </c>
      <c r="R591" t="s">
        <v>8331</v>
      </c>
      <c r="S591" s="8">
        <f t="shared" si="136"/>
        <v>42178.406238425923</v>
      </c>
      <c r="T591" s="11">
        <f t="shared" si="137"/>
        <v>42193.406238425923</v>
      </c>
      <c r="U591" t="str">
        <f t="shared" si="138"/>
        <v>FALSE</v>
      </c>
      <c r="V591" s="18">
        <f t="shared" si="139"/>
        <v>2</v>
      </c>
      <c r="W591">
        <f t="shared" si="140"/>
        <v>2</v>
      </c>
      <c r="X591">
        <v>1</v>
      </c>
      <c r="Y591">
        <f>D591*$X591</f>
        <v>7500</v>
      </c>
      <c r="Z591">
        <f t="shared" si="143"/>
        <v>1</v>
      </c>
    </row>
    <row r="592" spans="1:26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 t="b">
        <v>0</v>
      </c>
      <c r="L592">
        <v>9</v>
      </c>
      <c r="M592" t="b">
        <v>0</v>
      </c>
      <c r="N592" t="s">
        <v>8272</v>
      </c>
      <c r="O592" s="15">
        <f t="shared" si="134"/>
        <v>4.46</v>
      </c>
      <c r="P592" s="15">
        <f t="shared" si="135"/>
        <v>24.777777777777779</v>
      </c>
      <c r="Q592" t="s">
        <v>8330</v>
      </c>
      <c r="R592" t="s">
        <v>8331</v>
      </c>
      <c r="S592" s="8">
        <f t="shared" si="136"/>
        <v>42377.34642361111</v>
      </c>
      <c r="T592" s="11">
        <f t="shared" si="137"/>
        <v>42408.334027777775</v>
      </c>
      <c r="U592" t="str">
        <f t="shared" si="138"/>
        <v>FALSE</v>
      </c>
      <c r="V592" s="18">
        <f t="shared" si="139"/>
        <v>2</v>
      </c>
      <c r="W592">
        <f t="shared" si="140"/>
        <v>2</v>
      </c>
      <c r="X592">
        <v>1.28</v>
      </c>
      <c r="Y592">
        <f>D592*X592</f>
        <v>6400</v>
      </c>
      <c r="Z592">
        <f t="shared" si="143"/>
        <v>285.44</v>
      </c>
    </row>
    <row r="593" spans="1:26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 t="b">
        <v>0</v>
      </c>
      <c r="L593">
        <v>2</v>
      </c>
      <c r="M593" t="b">
        <v>0</v>
      </c>
      <c r="N593" t="s">
        <v>8272</v>
      </c>
      <c r="O593" s="15">
        <f t="shared" si="134"/>
        <v>6.0999999999999999E-2</v>
      </c>
      <c r="P593" s="15">
        <f t="shared" si="135"/>
        <v>30.5</v>
      </c>
      <c r="Q593" t="s">
        <v>8330</v>
      </c>
      <c r="R593" t="s">
        <v>8331</v>
      </c>
      <c r="S593" s="8">
        <f t="shared" si="136"/>
        <v>42177.334837962961</v>
      </c>
      <c r="T593" s="11">
        <f t="shared" si="137"/>
        <v>42207.334837962961</v>
      </c>
      <c r="U593" t="str">
        <f t="shared" si="138"/>
        <v>FALSE</v>
      </c>
      <c r="V593" s="18">
        <f t="shared" si="139"/>
        <v>2</v>
      </c>
      <c r="W593">
        <f t="shared" si="140"/>
        <v>2</v>
      </c>
      <c r="X593">
        <v>1</v>
      </c>
      <c r="Y593">
        <f>D593*$X593</f>
        <v>100000</v>
      </c>
      <c r="Z593">
        <f t="shared" si="143"/>
        <v>61</v>
      </c>
    </row>
    <row r="594" spans="1:26" ht="115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 t="b">
        <v>0</v>
      </c>
      <c r="L594">
        <v>1</v>
      </c>
      <c r="M594" t="b">
        <v>0</v>
      </c>
      <c r="N594" t="s">
        <v>8272</v>
      </c>
      <c r="O594" s="15">
        <f t="shared" si="134"/>
        <v>3.3333333333333335</v>
      </c>
      <c r="P594" s="15">
        <f t="shared" si="135"/>
        <v>250</v>
      </c>
      <c r="Q594" t="s">
        <v>8330</v>
      </c>
      <c r="R594" t="s">
        <v>8331</v>
      </c>
      <c r="S594" s="8">
        <f t="shared" si="136"/>
        <v>41946.023842592593</v>
      </c>
      <c r="T594" s="11">
        <f t="shared" si="137"/>
        <v>41976.023842592585</v>
      </c>
      <c r="U594" t="str">
        <f t="shared" si="138"/>
        <v>FALSE</v>
      </c>
      <c r="V594" s="18">
        <f t="shared" si="139"/>
        <v>2</v>
      </c>
      <c r="W594">
        <f t="shared" si="140"/>
        <v>2</v>
      </c>
      <c r="X594">
        <v>1</v>
      </c>
      <c r="Y594">
        <f>D594*$X594</f>
        <v>7500</v>
      </c>
      <c r="Z594">
        <f t="shared" si="143"/>
        <v>250</v>
      </c>
    </row>
    <row r="595" spans="1:26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 t="b">
        <v>0</v>
      </c>
      <c r="L595">
        <v>7</v>
      </c>
      <c r="M595" t="b">
        <v>0</v>
      </c>
      <c r="N595" t="s">
        <v>8272</v>
      </c>
      <c r="O595" s="15">
        <f t="shared" si="134"/>
        <v>23</v>
      </c>
      <c r="P595" s="15">
        <f t="shared" si="135"/>
        <v>16.428571428571427</v>
      </c>
      <c r="Q595" t="s">
        <v>8330</v>
      </c>
      <c r="R595" t="s">
        <v>8331</v>
      </c>
      <c r="S595" s="8">
        <f t="shared" si="136"/>
        <v>42070.469270833331</v>
      </c>
      <c r="T595" s="11">
        <f t="shared" si="137"/>
        <v>42100.427604166667</v>
      </c>
      <c r="U595" t="str">
        <f t="shared" si="138"/>
        <v>FALSE</v>
      </c>
      <c r="V595" s="18">
        <f t="shared" si="139"/>
        <v>2</v>
      </c>
      <c r="W595">
        <f t="shared" si="140"/>
        <v>2</v>
      </c>
      <c r="X595">
        <v>1.28</v>
      </c>
      <c r="Y595">
        <f>D595*X595</f>
        <v>640</v>
      </c>
      <c r="Z595">
        <f t="shared" si="143"/>
        <v>147.20000000000002</v>
      </c>
    </row>
    <row r="596" spans="1:26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 t="b">
        <v>0</v>
      </c>
      <c r="L596">
        <v>2</v>
      </c>
      <c r="M596" t="b">
        <v>0</v>
      </c>
      <c r="N596" t="s">
        <v>8272</v>
      </c>
      <c r="O596" s="15">
        <f t="shared" si="134"/>
        <v>0.104</v>
      </c>
      <c r="P596" s="15">
        <f t="shared" si="135"/>
        <v>13</v>
      </c>
      <c r="Q596" t="s">
        <v>8330</v>
      </c>
      <c r="R596" t="s">
        <v>8331</v>
      </c>
      <c r="S596" s="8">
        <f t="shared" si="136"/>
        <v>42446.571828703702</v>
      </c>
      <c r="T596" s="11">
        <f t="shared" si="137"/>
        <v>42476.571828703702</v>
      </c>
      <c r="U596" t="str">
        <f t="shared" si="138"/>
        <v>FALSE</v>
      </c>
      <c r="V596" s="18">
        <f t="shared" si="139"/>
        <v>2</v>
      </c>
      <c r="W596">
        <f t="shared" si="140"/>
        <v>2</v>
      </c>
      <c r="X596">
        <v>1</v>
      </c>
      <c r="Y596">
        <f t="shared" ref="Y596:Y602" si="144">D596*$X596</f>
        <v>25000</v>
      </c>
      <c r="Z596">
        <f t="shared" ref="Z596:Z602" si="145">E596*$X596</f>
        <v>26</v>
      </c>
    </row>
    <row r="597" spans="1:26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 t="b">
        <v>0</v>
      </c>
      <c r="L597">
        <v>8</v>
      </c>
      <c r="M597" t="b">
        <v>0</v>
      </c>
      <c r="N597" t="s">
        <v>8272</v>
      </c>
      <c r="O597" s="15">
        <f t="shared" si="134"/>
        <v>0.42599999999999999</v>
      </c>
      <c r="P597" s="15">
        <f t="shared" si="135"/>
        <v>53.25</v>
      </c>
      <c r="Q597" t="s">
        <v>8330</v>
      </c>
      <c r="R597" t="s">
        <v>8331</v>
      </c>
      <c r="S597" s="8">
        <f t="shared" si="136"/>
        <v>42082.861550925918</v>
      </c>
      <c r="T597" s="11">
        <f t="shared" si="137"/>
        <v>42127.861550925925</v>
      </c>
      <c r="U597" t="str">
        <f t="shared" si="138"/>
        <v>FALSE</v>
      </c>
      <c r="V597" s="18">
        <f t="shared" si="139"/>
        <v>2</v>
      </c>
      <c r="W597">
        <f t="shared" si="140"/>
        <v>2</v>
      </c>
      <c r="X597">
        <v>1</v>
      </c>
      <c r="Y597">
        <f t="shared" si="144"/>
        <v>100000</v>
      </c>
      <c r="Z597">
        <f t="shared" si="145"/>
        <v>426</v>
      </c>
    </row>
    <row r="598" spans="1:26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 t="b">
        <v>0</v>
      </c>
      <c r="L598">
        <v>2</v>
      </c>
      <c r="M598" t="b">
        <v>0</v>
      </c>
      <c r="N598" t="s">
        <v>8272</v>
      </c>
      <c r="O598" s="15">
        <f t="shared" si="134"/>
        <v>0.03</v>
      </c>
      <c r="P598" s="15">
        <f t="shared" si="135"/>
        <v>3</v>
      </c>
      <c r="Q598" t="s">
        <v>8330</v>
      </c>
      <c r="R598" t="s">
        <v>8331</v>
      </c>
      <c r="S598" s="8">
        <f t="shared" si="136"/>
        <v>42646.688564814809</v>
      </c>
      <c r="T598" s="11">
        <f t="shared" si="137"/>
        <v>42676.688564814809</v>
      </c>
      <c r="U598" t="str">
        <f t="shared" si="138"/>
        <v>FALSE</v>
      </c>
      <c r="V598" s="18">
        <f t="shared" si="139"/>
        <v>2</v>
      </c>
      <c r="W598">
        <f t="shared" si="140"/>
        <v>2</v>
      </c>
      <c r="X598">
        <v>1</v>
      </c>
      <c r="Y598">
        <f t="shared" si="144"/>
        <v>20000</v>
      </c>
      <c r="Z598">
        <f t="shared" si="145"/>
        <v>6</v>
      </c>
    </row>
    <row r="599" spans="1:26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 t="b">
        <v>0</v>
      </c>
      <c r="L599">
        <v>2</v>
      </c>
      <c r="M599" t="b">
        <v>0</v>
      </c>
      <c r="N599" t="s">
        <v>8272</v>
      </c>
      <c r="O599" s="15">
        <f t="shared" si="134"/>
        <v>0.26666666666666666</v>
      </c>
      <c r="P599" s="15">
        <f t="shared" si="135"/>
        <v>10</v>
      </c>
      <c r="Q599" t="s">
        <v>8330</v>
      </c>
      <c r="R599" t="s">
        <v>8331</v>
      </c>
      <c r="S599" s="8">
        <f t="shared" si="136"/>
        <v>42545.496932870366</v>
      </c>
      <c r="T599" s="11">
        <f t="shared" si="137"/>
        <v>42582.458333333336</v>
      </c>
      <c r="U599" t="str">
        <f t="shared" si="138"/>
        <v>FALSE</v>
      </c>
      <c r="V599" s="18">
        <f t="shared" si="139"/>
        <v>2</v>
      </c>
      <c r="W599">
        <f t="shared" si="140"/>
        <v>2</v>
      </c>
      <c r="X599">
        <v>1</v>
      </c>
      <c r="Y599">
        <f t="shared" si="144"/>
        <v>7500</v>
      </c>
      <c r="Z599">
        <f t="shared" si="145"/>
        <v>20</v>
      </c>
    </row>
    <row r="600" spans="1:26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 t="b">
        <v>0</v>
      </c>
      <c r="L600">
        <v>7</v>
      </c>
      <c r="M600" t="b">
        <v>0</v>
      </c>
      <c r="N600" t="s">
        <v>8272</v>
      </c>
      <c r="O600" s="15">
        <f t="shared" si="134"/>
        <v>34</v>
      </c>
      <c r="P600" s="15">
        <f t="shared" si="135"/>
        <v>121.42857142857143</v>
      </c>
      <c r="Q600" t="s">
        <v>8330</v>
      </c>
      <c r="R600" t="s">
        <v>8331</v>
      </c>
      <c r="S600" s="8">
        <f t="shared" si="136"/>
        <v>41947.793761574074</v>
      </c>
      <c r="T600" s="11">
        <f t="shared" si="137"/>
        <v>41977.793761574074</v>
      </c>
      <c r="U600" t="str">
        <f t="shared" si="138"/>
        <v>FALSE</v>
      </c>
      <c r="V600" s="18">
        <f t="shared" si="139"/>
        <v>2</v>
      </c>
      <c r="W600">
        <f t="shared" si="140"/>
        <v>2</v>
      </c>
      <c r="X600">
        <v>1</v>
      </c>
      <c r="Y600">
        <f t="shared" si="144"/>
        <v>2500</v>
      </c>
      <c r="Z600">
        <f t="shared" si="145"/>
        <v>850</v>
      </c>
    </row>
    <row r="601" spans="1:26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 t="b">
        <v>0</v>
      </c>
      <c r="L601">
        <v>2</v>
      </c>
      <c r="M601" t="b">
        <v>0</v>
      </c>
      <c r="N601" t="s">
        <v>8272</v>
      </c>
      <c r="O601" s="15">
        <f t="shared" si="134"/>
        <v>6.2E-2</v>
      </c>
      <c r="P601" s="15">
        <f t="shared" si="135"/>
        <v>15.5</v>
      </c>
      <c r="Q601" t="s">
        <v>8330</v>
      </c>
      <c r="R601" t="s">
        <v>8331</v>
      </c>
      <c r="S601" s="8">
        <f t="shared" si="136"/>
        <v>42047.604189814818</v>
      </c>
      <c r="T601" s="11">
        <f t="shared" si="137"/>
        <v>42071.427777777775</v>
      </c>
      <c r="U601" t="str">
        <f t="shared" si="138"/>
        <v>FALSE</v>
      </c>
      <c r="V601" s="18">
        <f t="shared" si="139"/>
        <v>2</v>
      </c>
      <c r="W601">
        <f t="shared" si="140"/>
        <v>2</v>
      </c>
      <c r="X601">
        <v>1</v>
      </c>
      <c r="Y601">
        <f t="shared" si="144"/>
        <v>50000</v>
      </c>
      <c r="Z601">
        <f t="shared" si="145"/>
        <v>31</v>
      </c>
    </row>
    <row r="602" spans="1:26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 t="b">
        <v>0</v>
      </c>
      <c r="L602">
        <v>1</v>
      </c>
      <c r="M602" t="b">
        <v>0</v>
      </c>
      <c r="N602" t="s">
        <v>8272</v>
      </c>
      <c r="O602" s="15">
        <f t="shared" si="134"/>
        <v>2</v>
      </c>
      <c r="P602" s="15">
        <f t="shared" si="135"/>
        <v>100</v>
      </c>
      <c r="Q602" t="s">
        <v>8330</v>
      </c>
      <c r="R602" t="s">
        <v>8331</v>
      </c>
      <c r="S602" s="8">
        <f t="shared" si="136"/>
        <v>42073.589837962958</v>
      </c>
      <c r="T602" s="11">
        <f t="shared" si="137"/>
        <v>42133.589837962958</v>
      </c>
      <c r="U602" t="str">
        <f t="shared" si="138"/>
        <v>FALSE</v>
      </c>
      <c r="V602" s="18">
        <f t="shared" si="139"/>
        <v>2</v>
      </c>
      <c r="W602">
        <f t="shared" si="140"/>
        <v>3</v>
      </c>
      <c r="X602">
        <v>1</v>
      </c>
      <c r="Y602">
        <f t="shared" si="144"/>
        <v>5000</v>
      </c>
      <c r="Z602">
        <f t="shared" si="145"/>
        <v>100</v>
      </c>
    </row>
    <row r="603" spans="1:26" ht="115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 t="b">
        <v>0</v>
      </c>
      <c r="L603">
        <v>6</v>
      </c>
      <c r="M603" t="b">
        <v>0</v>
      </c>
      <c r="N603" t="s">
        <v>8272</v>
      </c>
      <c r="O603" s="15">
        <f t="shared" si="134"/>
        <v>1.4000000000000001</v>
      </c>
      <c r="P603" s="15">
        <f t="shared" si="135"/>
        <v>23.333333333333332</v>
      </c>
      <c r="Q603" t="s">
        <v>8330</v>
      </c>
      <c r="R603" t="s">
        <v>8331</v>
      </c>
      <c r="S603" s="8">
        <f t="shared" si="136"/>
        <v>41969.64975694444</v>
      </c>
      <c r="T603" s="11">
        <f t="shared" si="137"/>
        <v>41999.64975694444</v>
      </c>
      <c r="U603" t="str">
        <f t="shared" si="138"/>
        <v>FALSE</v>
      </c>
      <c r="V603" s="18">
        <f t="shared" si="139"/>
        <v>2</v>
      </c>
      <c r="W603">
        <f t="shared" si="140"/>
        <v>3</v>
      </c>
      <c r="X603">
        <f>0.76</f>
        <v>0.76</v>
      </c>
      <c r="Y603">
        <f>D603*X603</f>
        <v>7600</v>
      </c>
      <c r="Z603">
        <f t="shared" ref="Z603:Z624" si="146">E603*$X603</f>
        <v>106.4</v>
      </c>
    </row>
    <row r="604" spans="1:26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 t="b">
        <v>0</v>
      </c>
      <c r="L604">
        <v>0</v>
      </c>
      <c r="M604" t="b">
        <v>0</v>
      </c>
      <c r="N604" t="s">
        <v>8272</v>
      </c>
      <c r="O604" s="15">
        <f t="shared" si="134"/>
        <v>0</v>
      </c>
      <c r="P604" s="15">
        <f t="shared" si="135"/>
        <v>0</v>
      </c>
      <c r="Q604" t="s">
        <v>8330</v>
      </c>
      <c r="R604" t="s">
        <v>8331</v>
      </c>
      <c r="S604" s="8">
        <f t="shared" si="136"/>
        <v>42143.585821759254</v>
      </c>
      <c r="T604" s="11">
        <f t="shared" si="137"/>
        <v>42173.585821759254</v>
      </c>
      <c r="U604" t="str">
        <f t="shared" si="138"/>
        <v>FALSE</v>
      </c>
      <c r="V604" s="18">
        <f t="shared" si="139"/>
        <v>2</v>
      </c>
      <c r="W604">
        <f t="shared" si="140"/>
        <v>3</v>
      </c>
      <c r="X604">
        <v>1</v>
      </c>
      <c r="Y604">
        <f>D604*$X604</f>
        <v>70000</v>
      </c>
      <c r="Z604">
        <f t="shared" si="146"/>
        <v>0</v>
      </c>
    </row>
    <row r="605" spans="1:26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 t="b">
        <v>0</v>
      </c>
      <c r="L605">
        <v>13</v>
      </c>
      <c r="M605" t="b">
        <v>0</v>
      </c>
      <c r="N605" t="s">
        <v>8272</v>
      </c>
      <c r="O605" s="15">
        <f t="shared" si="134"/>
        <v>3.9334666666666664</v>
      </c>
      <c r="P605" s="15">
        <f t="shared" si="135"/>
        <v>45.386153846153846</v>
      </c>
      <c r="Q605" t="s">
        <v>8330</v>
      </c>
      <c r="R605" t="s">
        <v>8331</v>
      </c>
      <c r="S605" s="8">
        <f t="shared" si="136"/>
        <v>41835.430821759255</v>
      </c>
      <c r="T605" s="11">
        <f t="shared" si="137"/>
        <v>41865.430821759255</v>
      </c>
      <c r="U605" t="str">
        <f t="shared" si="138"/>
        <v>FALSE</v>
      </c>
      <c r="V605" s="18">
        <f t="shared" si="139"/>
        <v>2</v>
      </c>
      <c r="W605">
        <f t="shared" si="140"/>
        <v>3</v>
      </c>
      <c r="X605">
        <v>1</v>
      </c>
      <c r="Y605">
        <f>D605*$X605</f>
        <v>15000</v>
      </c>
      <c r="Z605">
        <f t="shared" si="146"/>
        <v>590.02</v>
      </c>
    </row>
    <row r="606" spans="1:26" ht="115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 t="b">
        <v>0</v>
      </c>
      <c r="L606">
        <v>0</v>
      </c>
      <c r="M606" t="b">
        <v>0</v>
      </c>
      <c r="N606" t="s">
        <v>8272</v>
      </c>
      <c r="O606" s="15">
        <f t="shared" si="134"/>
        <v>0</v>
      </c>
      <c r="P606" s="15">
        <f t="shared" si="135"/>
        <v>0</v>
      </c>
      <c r="Q606" t="s">
        <v>8330</v>
      </c>
      <c r="R606" t="s">
        <v>8331</v>
      </c>
      <c r="S606" s="8">
        <f t="shared" si="136"/>
        <v>41848.827037037037</v>
      </c>
      <c r="T606" s="11">
        <f t="shared" si="137"/>
        <v>41878.827037037037</v>
      </c>
      <c r="U606" t="str">
        <f t="shared" si="138"/>
        <v>FALSE</v>
      </c>
      <c r="V606" s="18">
        <f t="shared" si="139"/>
        <v>2</v>
      </c>
      <c r="W606">
        <f t="shared" si="140"/>
        <v>3</v>
      </c>
      <c r="X606">
        <v>1</v>
      </c>
      <c r="Y606">
        <f>D606*$X606</f>
        <v>1500</v>
      </c>
      <c r="Z606">
        <f t="shared" si="146"/>
        <v>0</v>
      </c>
    </row>
    <row r="607" spans="1:26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 t="b">
        <v>0</v>
      </c>
      <c r="L607">
        <v>8</v>
      </c>
      <c r="M607" t="b">
        <v>0</v>
      </c>
      <c r="N607" t="s">
        <v>8272</v>
      </c>
      <c r="O607" s="15">
        <f t="shared" si="134"/>
        <v>2.62</v>
      </c>
      <c r="P607" s="15">
        <f t="shared" si="135"/>
        <v>16.375</v>
      </c>
      <c r="Q607" t="s">
        <v>8330</v>
      </c>
      <c r="R607" t="s">
        <v>8331</v>
      </c>
      <c r="S607" s="8">
        <f t="shared" si="136"/>
        <v>42194.14939814814</v>
      </c>
      <c r="T607" s="11">
        <f t="shared" si="137"/>
        <v>42239.149398148147</v>
      </c>
      <c r="U607" t="str">
        <f t="shared" si="138"/>
        <v>FALSE</v>
      </c>
      <c r="V607" s="18">
        <f t="shared" si="139"/>
        <v>2</v>
      </c>
      <c r="W607">
        <f t="shared" si="140"/>
        <v>3</v>
      </c>
      <c r="X607">
        <v>1</v>
      </c>
      <c r="Y607">
        <f>D607*$X607</f>
        <v>5000</v>
      </c>
      <c r="Z607">
        <f t="shared" si="146"/>
        <v>131</v>
      </c>
    </row>
    <row r="608" spans="1:26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 t="b">
        <v>0</v>
      </c>
      <c r="L608">
        <v>1</v>
      </c>
      <c r="M608" t="b">
        <v>0</v>
      </c>
      <c r="N608" t="s">
        <v>8272</v>
      </c>
      <c r="O608" s="15">
        <f t="shared" si="134"/>
        <v>0.2</v>
      </c>
      <c r="P608" s="15">
        <f t="shared" si="135"/>
        <v>10</v>
      </c>
      <c r="Q608" t="s">
        <v>8330</v>
      </c>
      <c r="R608" t="s">
        <v>8331</v>
      </c>
      <c r="S608" s="8">
        <f t="shared" si="136"/>
        <v>42102.442233796297</v>
      </c>
      <c r="T608" s="11">
        <f t="shared" si="137"/>
        <v>42148.416666666664</v>
      </c>
      <c r="U608" t="str">
        <f t="shared" si="138"/>
        <v>FALSE</v>
      </c>
      <c r="V608" s="18">
        <f t="shared" si="139"/>
        <v>2</v>
      </c>
      <c r="W608">
        <f t="shared" si="140"/>
        <v>3</v>
      </c>
      <c r="X608">
        <v>1.1299999999999999</v>
      </c>
      <c r="Y608">
        <f>D608*X608</f>
        <v>5649.9999999999991</v>
      </c>
      <c r="Z608">
        <f t="shared" si="146"/>
        <v>11.299999999999999</v>
      </c>
    </row>
    <row r="609" spans="1:26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 t="b">
        <v>0</v>
      </c>
      <c r="L609">
        <v>0</v>
      </c>
      <c r="M609" t="b">
        <v>0</v>
      </c>
      <c r="N609" t="s">
        <v>8272</v>
      </c>
      <c r="O609" s="15">
        <f t="shared" si="134"/>
        <v>0</v>
      </c>
      <c r="P609" s="15">
        <f t="shared" si="135"/>
        <v>0</v>
      </c>
      <c r="Q609" t="s">
        <v>8330</v>
      </c>
      <c r="R609" t="s">
        <v>8331</v>
      </c>
      <c r="S609" s="8">
        <f t="shared" si="136"/>
        <v>42300.617314814815</v>
      </c>
      <c r="T609" s="11">
        <f t="shared" si="137"/>
        <v>42330.65898148148</v>
      </c>
      <c r="U609" t="str">
        <f t="shared" si="138"/>
        <v>FALSE</v>
      </c>
      <c r="V609" s="18">
        <f t="shared" si="139"/>
        <v>2</v>
      </c>
      <c r="W609">
        <f t="shared" si="140"/>
        <v>3</v>
      </c>
      <c r="X609">
        <v>1</v>
      </c>
      <c r="Y609">
        <f>D609*$X609</f>
        <v>250</v>
      </c>
      <c r="Z609">
        <f t="shared" si="146"/>
        <v>0</v>
      </c>
    </row>
    <row r="610" spans="1:26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 t="b">
        <v>0</v>
      </c>
      <c r="L610">
        <v>5</v>
      </c>
      <c r="M610" t="b">
        <v>0</v>
      </c>
      <c r="N610" t="s">
        <v>8272</v>
      </c>
      <c r="O610" s="15">
        <f t="shared" si="134"/>
        <v>0.97400000000000009</v>
      </c>
      <c r="P610" s="15">
        <f t="shared" si="135"/>
        <v>292.2</v>
      </c>
      <c r="Q610" t="s">
        <v>8330</v>
      </c>
      <c r="R610" t="s">
        <v>8331</v>
      </c>
      <c r="S610" s="8">
        <f t="shared" si="136"/>
        <v>42140.712731481479</v>
      </c>
      <c r="T610" s="11">
        <f t="shared" si="137"/>
        <v>42170.712731481479</v>
      </c>
      <c r="U610" t="str">
        <f t="shared" si="138"/>
        <v>FALSE</v>
      </c>
      <c r="V610" s="18">
        <f t="shared" si="139"/>
        <v>2</v>
      </c>
      <c r="W610">
        <f t="shared" si="140"/>
        <v>3</v>
      </c>
      <c r="X610">
        <v>1</v>
      </c>
      <c r="Y610">
        <f>D610*$X610</f>
        <v>150000</v>
      </c>
      <c r="Z610">
        <f t="shared" si="146"/>
        <v>1461</v>
      </c>
    </row>
    <row r="611" spans="1:26" ht="115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 t="b">
        <v>0</v>
      </c>
      <c r="L611">
        <v>1</v>
      </c>
      <c r="M611" t="b">
        <v>0</v>
      </c>
      <c r="N611" t="s">
        <v>8272</v>
      </c>
      <c r="O611" s="15">
        <f t="shared" si="134"/>
        <v>0.64102564102564097</v>
      </c>
      <c r="P611" s="15">
        <f t="shared" si="135"/>
        <v>5</v>
      </c>
      <c r="Q611" t="s">
        <v>8330</v>
      </c>
      <c r="R611" t="s">
        <v>8331</v>
      </c>
      <c r="S611" s="8">
        <f t="shared" si="136"/>
        <v>42306.825740740744</v>
      </c>
      <c r="T611" s="11">
        <f t="shared" si="137"/>
        <v>42336.867407407401</v>
      </c>
      <c r="U611" t="str">
        <f t="shared" si="138"/>
        <v>FALSE</v>
      </c>
      <c r="V611" s="18">
        <f t="shared" si="139"/>
        <v>2</v>
      </c>
      <c r="W611">
        <f t="shared" si="140"/>
        <v>3</v>
      </c>
      <c r="X611">
        <v>1.28</v>
      </c>
      <c r="Y611">
        <f>D611*X611</f>
        <v>998.4</v>
      </c>
      <c r="Z611">
        <f t="shared" si="146"/>
        <v>6.4</v>
      </c>
    </row>
    <row r="612" spans="1:26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 t="b">
        <v>0</v>
      </c>
      <c r="L612">
        <v>0</v>
      </c>
      <c r="M612" t="b">
        <v>0</v>
      </c>
      <c r="N612" t="s">
        <v>8272</v>
      </c>
      <c r="O612" s="15">
        <f t="shared" si="134"/>
        <v>0</v>
      </c>
      <c r="P612" s="15">
        <f t="shared" si="135"/>
        <v>0</v>
      </c>
      <c r="Q612" t="s">
        <v>8330</v>
      </c>
      <c r="R612" t="s">
        <v>8331</v>
      </c>
      <c r="S612" s="8">
        <f t="shared" si="136"/>
        <v>42086.622523148144</v>
      </c>
      <c r="T612" s="11">
        <f t="shared" si="137"/>
        <v>42116.622523148144</v>
      </c>
      <c r="U612" t="str">
        <f t="shared" si="138"/>
        <v>FALSE</v>
      </c>
      <c r="V612" s="18">
        <f t="shared" si="139"/>
        <v>2</v>
      </c>
      <c r="W612">
        <f t="shared" si="140"/>
        <v>3</v>
      </c>
      <c r="X612">
        <v>1</v>
      </c>
      <c r="Y612">
        <f>D612*$X612</f>
        <v>13803</v>
      </c>
      <c r="Z612">
        <f t="shared" si="146"/>
        <v>0</v>
      </c>
    </row>
    <row r="613" spans="1:26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 t="b">
        <v>0</v>
      </c>
      <c r="L613">
        <v>0</v>
      </c>
      <c r="M613" t="b">
        <v>0</v>
      </c>
      <c r="N613" t="s">
        <v>8272</v>
      </c>
      <c r="O613" s="15">
        <f t="shared" si="134"/>
        <v>0</v>
      </c>
      <c r="P613" s="15">
        <f t="shared" si="135"/>
        <v>0</v>
      </c>
      <c r="Q613" t="s">
        <v>8330</v>
      </c>
      <c r="R613" t="s">
        <v>8331</v>
      </c>
      <c r="S613" s="8">
        <f t="shared" si="136"/>
        <v>42328.352280092593</v>
      </c>
      <c r="T613" s="11">
        <f t="shared" si="137"/>
        <v>42388.352280092593</v>
      </c>
      <c r="U613" t="str">
        <f t="shared" si="138"/>
        <v>FALSE</v>
      </c>
      <c r="V613" s="18">
        <f t="shared" si="139"/>
        <v>2</v>
      </c>
      <c r="W613">
        <f t="shared" si="140"/>
        <v>3</v>
      </c>
      <c r="X613">
        <v>1.1299999999999999</v>
      </c>
      <c r="Y613">
        <f>D613*X613</f>
        <v>90399.999999999985</v>
      </c>
      <c r="Z613">
        <f t="shared" si="146"/>
        <v>0</v>
      </c>
    </row>
    <row r="614" spans="1:26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 t="b">
        <v>0</v>
      </c>
      <c r="L614">
        <v>0</v>
      </c>
      <c r="M614" t="b">
        <v>0</v>
      </c>
      <c r="N614" t="s">
        <v>8272</v>
      </c>
      <c r="O614" s="15">
        <f t="shared" si="134"/>
        <v>0</v>
      </c>
      <c r="P614" s="15">
        <f t="shared" si="135"/>
        <v>0</v>
      </c>
      <c r="Q614" t="s">
        <v>8330</v>
      </c>
      <c r="R614" t="s">
        <v>8331</v>
      </c>
      <c r="S614" s="8">
        <f t="shared" si="136"/>
        <v>42584.823449074065</v>
      </c>
      <c r="T614" s="11">
        <f t="shared" si="137"/>
        <v>42614.823449074072</v>
      </c>
      <c r="U614" t="str">
        <f t="shared" si="138"/>
        <v>FALSE</v>
      </c>
      <c r="V614" s="18">
        <f t="shared" si="139"/>
        <v>2</v>
      </c>
      <c r="W614">
        <f t="shared" si="140"/>
        <v>3</v>
      </c>
      <c r="X614">
        <v>1.1299999999999999</v>
      </c>
      <c r="Y614">
        <f>D614*X614</f>
        <v>11299.999999999998</v>
      </c>
      <c r="Z614">
        <f t="shared" si="146"/>
        <v>0</v>
      </c>
    </row>
    <row r="615" spans="1:26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 t="b">
        <v>0</v>
      </c>
      <c r="L615">
        <v>121</v>
      </c>
      <c r="M615" t="b">
        <v>0</v>
      </c>
      <c r="N615" t="s">
        <v>8272</v>
      </c>
      <c r="O615" s="15">
        <f t="shared" si="134"/>
        <v>21.363333333333333</v>
      </c>
      <c r="P615" s="15">
        <f t="shared" si="135"/>
        <v>105.93388429752066</v>
      </c>
      <c r="Q615" t="s">
        <v>8330</v>
      </c>
      <c r="R615" t="s">
        <v>8331</v>
      </c>
      <c r="S615" s="8">
        <f t="shared" si="136"/>
        <v>42247.288425925923</v>
      </c>
      <c r="T615" s="11">
        <f t="shared" si="137"/>
        <v>42277.999305555553</v>
      </c>
      <c r="U615" t="str">
        <f t="shared" si="138"/>
        <v>FALSE</v>
      </c>
      <c r="V615" s="18">
        <f t="shared" si="139"/>
        <v>2</v>
      </c>
      <c r="W615">
        <f t="shared" si="140"/>
        <v>3</v>
      </c>
      <c r="X615">
        <v>1</v>
      </c>
      <c r="Y615">
        <f>D615*$X615</f>
        <v>60000</v>
      </c>
      <c r="Z615">
        <f t="shared" si="146"/>
        <v>12818</v>
      </c>
    </row>
    <row r="616" spans="1:26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 t="b">
        <v>0</v>
      </c>
      <c r="L616">
        <v>0</v>
      </c>
      <c r="M616" t="b">
        <v>0</v>
      </c>
      <c r="N616" t="s">
        <v>8272</v>
      </c>
      <c r="O616" s="15">
        <f t="shared" si="134"/>
        <v>0</v>
      </c>
      <c r="P616" s="15">
        <f t="shared" si="135"/>
        <v>0</v>
      </c>
      <c r="Q616" t="s">
        <v>8330</v>
      </c>
      <c r="R616" t="s">
        <v>8331</v>
      </c>
      <c r="S616" s="8">
        <f t="shared" si="136"/>
        <v>42514.853472222218</v>
      </c>
      <c r="T616" s="11">
        <f t="shared" si="137"/>
        <v>42544.853472222218</v>
      </c>
      <c r="U616" t="str">
        <f t="shared" si="138"/>
        <v>FALSE</v>
      </c>
      <c r="V616" s="18">
        <f t="shared" si="139"/>
        <v>2</v>
      </c>
      <c r="W616">
        <f t="shared" si="140"/>
        <v>3</v>
      </c>
      <c r="X616">
        <v>1</v>
      </c>
      <c r="Y616">
        <f>D616*$X616</f>
        <v>10000</v>
      </c>
      <c r="Z616">
        <f t="shared" si="146"/>
        <v>0</v>
      </c>
    </row>
    <row r="617" spans="1:26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 t="b">
        <v>0</v>
      </c>
      <c r="L617">
        <v>0</v>
      </c>
      <c r="M617" t="b">
        <v>0</v>
      </c>
      <c r="N617" t="s">
        <v>8272</v>
      </c>
      <c r="O617" s="15">
        <f t="shared" si="134"/>
        <v>0</v>
      </c>
      <c r="P617" s="15">
        <f t="shared" si="135"/>
        <v>0</v>
      </c>
      <c r="Q617" t="s">
        <v>8330</v>
      </c>
      <c r="R617" t="s">
        <v>8331</v>
      </c>
      <c r="S617" s="8">
        <f t="shared" si="136"/>
        <v>42241.913877314808</v>
      </c>
      <c r="T617" s="11">
        <f t="shared" si="137"/>
        <v>42271.913877314808</v>
      </c>
      <c r="U617" t="str">
        <f t="shared" si="138"/>
        <v>FALSE</v>
      </c>
      <c r="V617" s="18">
        <f t="shared" si="139"/>
        <v>2</v>
      </c>
      <c r="W617">
        <f t="shared" si="140"/>
        <v>3</v>
      </c>
      <c r="X617">
        <v>0.68</v>
      </c>
      <c r="Y617">
        <f>D617*$X617</f>
        <v>350.20000000000005</v>
      </c>
      <c r="Z617">
        <f t="shared" si="146"/>
        <v>0</v>
      </c>
    </row>
    <row r="618" spans="1:26" ht="129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 t="b">
        <v>0</v>
      </c>
      <c r="L618">
        <v>0</v>
      </c>
      <c r="M618" t="b">
        <v>0</v>
      </c>
      <c r="N618" t="s">
        <v>8272</v>
      </c>
      <c r="O618" s="15">
        <f t="shared" si="134"/>
        <v>0</v>
      </c>
      <c r="P618" s="15">
        <f t="shared" si="135"/>
        <v>0</v>
      </c>
      <c r="Q618" t="s">
        <v>8330</v>
      </c>
      <c r="R618" t="s">
        <v>8331</v>
      </c>
      <c r="S618" s="8">
        <f t="shared" si="136"/>
        <v>42761.167905092596</v>
      </c>
      <c r="T618" s="11">
        <f t="shared" si="137"/>
        <v>42791.167905092589</v>
      </c>
      <c r="U618" t="str">
        <f t="shared" si="138"/>
        <v>FALSE</v>
      </c>
      <c r="V618" s="18">
        <f t="shared" si="139"/>
        <v>2</v>
      </c>
      <c r="W618">
        <f t="shared" si="140"/>
        <v>3</v>
      </c>
      <c r="X618">
        <v>1.1299999999999999</v>
      </c>
      <c r="Y618">
        <f>D618*X618</f>
        <v>5649.9999999999991</v>
      </c>
      <c r="Z618">
        <f t="shared" si="146"/>
        <v>0</v>
      </c>
    </row>
    <row r="619" spans="1:26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 t="b">
        <v>0</v>
      </c>
      <c r="L619">
        <v>3</v>
      </c>
      <c r="M619" t="b">
        <v>0</v>
      </c>
      <c r="N619" t="s">
        <v>8272</v>
      </c>
      <c r="O619" s="15">
        <f t="shared" si="134"/>
        <v>3</v>
      </c>
      <c r="P619" s="15">
        <f t="shared" si="135"/>
        <v>20</v>
      </c>
      <c r="Q619" t="s">
        <v>8330</v>
      </c>
      <c r="R619" t="s">
        <v>8331</v>
      </c>
      <c r="S619" s="8">
        <f t="shared" si="136"/>
        <v>42087.134756944441</v>
      </c>
      <c r="T619" s="11">
        <f t="shared" si="137"/>
        <v>42132.134756944441</v>
      </c>
      <c r="U619" t="str">
        <f t="shared" si="138"/>
        <v>FALSE</v>
      </c>
      <c r="V619" s="18">
        <f t="shared" si="139"/>
        <v>2</v>
      </c>
      <c r="W619">
        <f t="shared" si="140"/>
        <v>3</v>
      </c>
      <c r="X619">
        <v>1.28</v>
      </c>
      <c r="Y619">
        <f>D619*X619</f>
        <v>2560</v>
      </c>
      <c r="Z619">
        <f t="shared" si="146"/>
        <v>76.8</v>
      </c>
    </row>
    <row r="620" spans="1:26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 t="b">
        <v>0</v>
      </c>
      <c r="L620">
        <v>0</v>
      </c>
      <c r="M620" t="b">
        <v>0</v>
      </c>
      <c r="N620" t="s">
        <v>8272</v>
      </c>
      <c r="O620" s="15">
        <f t="shared" si="134"/>
        <v>0</v>
      </c>
      <c r="P620" s="15">
        <f t="shared" si="135"/>
        <v>0</v>
      </c>
      <c r="Q620" t="s">
        <v>8330</v>
      </c>
      <c r="R620" t="s">
        <v>8331</v>
      </c>
      <c r="S620" s="8">
        <f t="shared" si="136"/>
        <v>42317.60188657407</v>
      </c>
      <c r="T620" s="11">
        <f t="shared" si="137"/>
        <v>42347.60188657407</v>
      </c>
      <c r="U620" t="str">
        <f t="shared" si="138"/>
        <v>FALSE</v>
      </c>
      <c r="V620" s="18">
        <f t="shared" si="139"/>
        <v>2</v>
      </c>
      <c r="W620">
        <f t="shared" si="140"/>
        <v>3</v>
      </c>
      <c r="X620">
        <v>1</v>
      </c>
      <c r="Y620">
        <f>D620*$X620</f>
        <v>400</v>
      </c>
      <c r="Z620">
        <f t="shared" si="146"/>
        <v>0</v>
      </c>
    </row>
    <row r="621" spans="1:26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 t="b">
        <v>0</v>
      </c>
      <c r="L621">
        <v>1</v>
      </c>
      <c r="M621" t="b">
        <v>0</v>
      </c>
      <c r="N621" t="s">
        <v>8272</v>
      </c>
      <c r="O621" s="15">
        <f t="shared" si="134"/>
        <v>3.9999999999999996E-5</v>
      </c>
      <c r="P621" s="15">
        <f t="shared" si="135"/>
        <v>1</v>
      </c>
      <c r="Q621" t="s">
        <v>8330</v>
      </c>
      <c r="R621" t="s">
        <v>8331</v>
      </c>
      <c r="S621" s="8">
        <f t="shared" si="136"/>
        <v>41908.442013888889</v>
      </c>
      <c r="T621" s="11">
        <f t="shared" si="137"/>
        <v>41968.483680555553</v>
      </c>
      <c r="U621" t="str">
        <f t="shared" si="138"/>
        <v>FALSE</v>
      </c>
      <c r="V621" s="18">
        <f t="shared" si="139"/>
        <v>2</v>
      </c>
      <c r="W621">
        <f t="shared" si="140"/>
        <v>3</v>
      </c>
      <c r="X621">
        <v>1</v>
      </c>
      <c r="Y621">
        <f>D621*$X621</f>
        <v>2500000</v>
      </c>
      <c r="Z621">
        <f t="shared" si="146"/>
        <v>1</v>
      </c>
    </row>
    <row r="622" spans="1:26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 t="b">
        <v>0</v>
      </c>
      <c r="L622">
        <v>1</v>
      </c>
      <c r="M622" t="b">
        <v>0</v>
      </c>
      <c r="N622" t="s">
        <v>8272</v>
      </c>
      <c r="O622" s="15">
        <f t="shared" si="134"/>
        <v>1</v>
      </c>
      <c r="P622" s="15">
        <f t="shared" si="135"/>
        <v>300</v>
      </c>
      <c r="Q622" t="s">
        <v>8330</v>
      </c>
      <c r="R622" t="s">
        <v>8331</v>
      </c>
      <c r="S622" s="8">
        <f t="shared" si="136"/>
        <v>41831.508541666662</v>
      </c>
      <c r="T622" s="11">
        <f t="shared" si="137"/>
        <v>41876.508541666662</v>
      </c>
      <c r="U622" t="str">
        <f t="shared" si="138"/>
        <v>FALSE</v>
      </c>
      <c r="V622" s="18">
        <f t="shared" si="139"/>
        <v>2</v>
      </c>
      <c r="W622">
        <f t="shared" si="140"/>
        <v>3</v>
      </c>
      <c r="X622">
        <f>0.76</f>
        <v>0.76</v>
      </c>
      <c r="Y622">
        <f>D622*X622</f>
        <v>22800</v>
      </c>
      <c r="Z622">
        <f t="shared" si="146"/>
        <v>228</v>
      </c>
    </row>
    <row r="623" spans="1:26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 t="b">
        <v>0</v>
      </c>
      <c r="L623">
        <v>3</v>
      </c>
      <c r="M623" t="b">
        <v>0</v>
      </c>
      <c r="N623" t="s">
        <v>8272</v>
      </c>
      <c r="O623" s="15">
        <f t="shared" si="134"/>
        <v>1.044</v>
      </c>
      <c r="P623" s="15">
        <f t="shared" si="135"/>
        <v>87</v>
      </c>
      <c r="Q623" t="s">
        <v>8330</v>
      </c>
      <c r="R623" t="s">
        <v>8331</v>
      </c>
      <c r="S623" s="8">
        <f t="shared" si="136"/>
        <v>42528.779363425921</v>
      </c>
      <c r="T623" s="11">
        <f t="shared" si="137"/>
        <v>42558.779363425921</v>
      </c>
      <c r="U623" t="str">
        <f t="shared" si="138"/>
        <v>FALSE</v>
      </c>
      <c r="V623" s="18">
        <f t="shared" si="139"/>
        <v>2</v>
      </c>
      <c r="W623">
        <f t="shared" si="140"/>
        <v>3</v>
      </c>
      <c r="X623">
        <v>1</v>
      </c>
      <c r="Y623">
        <f>D623*$X623</f>
        <v>25000</v>
      </c>
      <c r="Z623">
        <f t="shared" si="146"/>
        <v>261</v>
      </c>
    </row>
    <row r="624" spans="1:26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 t="b">
        <v>0</v>
      </c>
      <c r="L624">
        <v>9</v>
      </c>
      <c r="M624" t="b">
        <v>0</v>
      </c>
      <c r="N624" t="s">
        <v>8272</v>
      </c>
      <c r="O624" s="15">
        <f t="shared" si="134"/>
        <v>5.6833333333333336</v>
      </c>
      <c r="P624" s="15">
        <f t="shared" si="135"/>
        <v>37.888888888888886</v>
      </c>
      <c r="Q624" t="s">
        <v>8330</v>
      </c>
      <c r="R624" t="s">
        <v>8331</v>
      </c>
      <c r="S624" s="8">
        <f t="shared" si="136"/>
        <v>42532.566412037035</v>
      </c>
      <c r="T624" s="11">
        <f t="shared" si="137"/>
        <v>42552.566412037035</v>
      </c>
      <c r="U624" t="str">
        <f t="shared" si="138"/>
        <v>FALSE</v>
      </c>
      <c r="V624" s="18">
        <f t="shared" si="139"/>
        <v>2</v>
      </c>
      <c r="W624">
        <f t="shared" si="140"/>
        <v>3</v>
      </c>
      <c r="X624">
        <v>1</v>
      </c>
      <c r="Y624">
        <f>D624*$X624</f>
        <v>6000</v>
      </c>
      <c r="Z624">
        <f t="shared" si="146"/>
        <v>341</v>
      </c>
    </row>
    <row r="625" spans="1:26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 t="b">
        <v>0</v>
      </c>
      <c r="L625">
        <v>0</v>
      </c>
      <c r="M625" t="b">
        <v>0</v>
      </c>
      <c r="N625" t="s">
        <v>8272</v>
      </c>
      <c r="O625" s="15">
        <f t="shared" si="134"/>
        <v>0</v>
      </c>
      <c r="P625" s="15">
        <f t="shared" si="135"/>
        <v>0</v>
      </c>
      <c r="Q625" t="s">
        <v>8330</v>
      </c>
      <c r="R625" t="s">
        <v>8331</v>
      </c>
      <c r="S625" s="8">
        <f t="shared" si="136"/>
        <v>42121.800891203697</v>
      </c>
      <c r="T625" s="11">
        <f t="shared" si="137"/>
        <v>42151.800891203697</v>
      </c>
      <c r="U625" t="str">
        <f t="shared" si="138"/>
        <v>FALSE</v>
      </c>
      <c r="V625" s="18">
        <f t="shared" si="139"/>
        <v>2</v>
      </c>
      <c r="W625">
        <f t="shared" si="140"/>
        <v>3</v>
      </c>
      <c r="X625">
        <v>0.72</v>
      </c>
      <c r="Y625">
        <f>D625*X625</f>
        <v>54000</v>
      </c>
    </row>
    <row r="626" spans="1:26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 t="b">
        <v>0</v>
      </c>
      <c r="L626">
        <v>0</v>
      </c>
      <c r="M626" t="b">
        <v>0</v>
      </c>
      <c r="N626" t="s">
        <v>8272</v>
      </c>
      <c r="O626" s="15">
        <f t="shared" si="134"/>
        <v>0</v>
      </c>
      <c r="P626" s="15">
        <f t="shared" si="135"/>
        <v>0</v>
      </c>
      <c r="Q626" t="s">
        <v>8330</v>
      </c>
      <c r="R626" t="s">
        <v>8331</v>
      </c>
      <c r="S626" s="8">
        <f t="shared" si="136"/>
        <v>42108.78056712963</v>
      </c>
      <c r="T626" s="11">
        <f t="shared" si="137"/>
        <v>42138.78056712963</v>
      </c>
      <c r="U626" t="str">
        <f t="shared" si="138"/>
        <v>FALSE</v>
      </c>
      <c r="V626" s="18">
        <f t="shared" si="139"/>
        <v>2</v>
      </c>
      <c r="W626">
        <f t="shared" si="140"/>
        <v>3</v>
      </c>
      <c r="X626">
        <v>1</v>
      </c>
      <c r="Y626">
        <f>D626*$X626</f>
        <v>5000</v>
      </c>
      <c r="Z626">
        <f>E626*$X626</f>
        <v>0</v>
      </c>
    </row>
    <row r="627" spans="1:26" ht="115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 t="b">
        <v>0</v>
      </c>
      <c r="L627">
        <v>0</v>
      </c>
      <c r="M627" t="b">
        <v>0</v>
      </c>
      <c r="N627" t="s">
        <v>8272</v>
      </c>
      <c r="O627" s="15">
        <f t="shared" si="134"/>
        <v>0</v>
      </c>
      <c r="P627" s="15">
        <f t="shared" si="135"/>
        <v>0</v>
      </c>
      <c r="Q627" t="s">
        <v>8330</v>
      </c>
      <c r="R627" t="s">
        <v>8331</v>
      </c>
      <c r="S627" s="8">
        <f t="shared" si="136"/>
        <v>42790.687233796292</v>
      </c>
      <c r="T627" s="11">
        <f t="shared" si="137"/>
        <v>42820.645567129628</v>
      </c>
      <c r="U627" t="str">
        <f t="shared" si="138"/>
        <v>FALSE</v>
      </c>
      <c r="V627" s="18">
        <f t="shared" si="139"/>
        <v>2</v>
      </c>
      <c r="W627">
        <f t="shared" si="140"/>
        <v>3</v>
      </c>
      <c r="X627">
        <f>0.76</f>
        <v>0.76</v>
      </c>
      <c r="Y627">
        <f>D627*X627</f>
        <v>19000</v>
      </c>
      <c r="Z627">
        <f>E627*$X627</f>
        <v>0</v>
      </c>
    </row>
    <row r="628" spans="1:26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 t="b">
        <v>0</v>
      </c>
      <c r="L628">
        <v>39</v>
      </c>
      <c r="M628" t="b">
        <v>0</v>
      </c>
      <c r="N628" t="s">
        <v>8272</v>
      </c>
      <c r="O628" s="15">
        <f t="shared" si="134"/>
        <v>17.380000000000003</v>
      </c>
      <c r="P628" s="15">
        <f t="shared" si="135"/>
        <v>111.41025641025641</v>
      </c>
      <c r="Q628" t="s">
        <v>8330</v>
      </c>
      <c r="R628" t="s">
        <v>8331</v>
      </c>
      <c r="S628" s="8">
        <f t="shared" si="136"/>
        <v>42198.351145833331</v>
      </c>
      <c r="T628" s="11">
        <f t="shared" si="137"/>
        <v>42231.348611111105</v>
      </c>
      <c r="U628" t="str">
        <f t="shared" si="138"/>
        <v>FALSE</v>
      </c>
      <c r="V628" s="18">
        <f t="shared" si="139"/>
        <v>2</v>
      </c>
      <c r="W628">
        <f t="shared" si="140"/>
        <v>3</v>
      </c>
      <c r="X628">
        <v>1</v>
      </c>
      <c r="Y628">
        <f>D628*$X628</f>
        <v>25000</v>
      </c>
      <c r="Z628">
        <f>E628*$X628</f>
        <v>4345</v>
      </c>
    </row>
    <row r="629" spans="1:26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 t="b">
        <v>0</v>
      </c>
      <c r="L629">
        <v>1</v>
      </c>
      <c r="M629" t="b">
        <v>0</v>
      </c>
      <c r="N629" t="s">
        <v>8272</v>
      </c>
      <c r="O629" s="15">
        <f t="shared" si="134"/>
        <v>0.02</v>
      </c>
      <c r="P629" s="15">
        <f t="shared" si="135"/>
        <v>90</v>
      </c>
      <c r="Q629" t="s">
        <v>8330</v>
      </c>
      <c r="R629" t="s">
        <v>8331</v>
      </c>
      <c r="S629" s="8">
        <f t="shared" si="136"/>
        <v>42384.098506944443</v>
      </c>
      <c r="T629" s="11">
        <f t="shared" si="137"/>
        <v>42443.749999999993</v>
      </c>
      <c r="U629" t="str">
        <f t="shared" si="138"/>
        <v>FALSE</v>
      </c>
      <c r="V629" s="18">
        <f t="shared" si="139"/>
        <v>2</v>
      </c>
      <c r="W629">
        <f t="shared" si="140"/>
        <v>3</v>
      </c>
      <c r="X629">
        <v>0.11</v>
      </c>
      <c r="Y629">
        <f>D629*$X629</f>
        <v>49500</v>
      </c>
      <c r="Z629">
        <f>E629*$X629</f>
        <v>9.9</v>
      </c>
    </row>
    <row r="630" spans="1:26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 t="b">
        <v>0</v>
      </c>
      <c r="L630">
        <v>0</v>
      </c>
      <c r="M630" t="b">
        <v>0</v>
      </c>
      <c r="N630" t="s">
        <v>8272</v>
      </c>
      <c r="O630" s="15">
        <f t="shared" si="134"/>
        <v>0</v>
      </c>
      <c r="P630" s="15">
        <f t="shared" si="135"/>
        <v>0</v>
      </c>
      <c r="Q630" t="s">
        <v>8330</v>
      </c>
      <c r="R630" t="s">
        <v>8331</v>
      </c>
      <c r="S630" s="8">
        <f t="shared" si="136"/>
        <v>41803.484456018516</v>
      </c>
      <c r="T630" s="11">
        <f t="shared" si="137"/>
        <v>41833.484456018516</v>
      </c>
      <c r="U630" t="str">
        <f t="shared" si="138"/>
        <v>FALSE</v>
      </c>
      <c r="V630" s="18">
        <f t="shared" si="139"/>
        <v>2</v>
      </c>
      <c r="W630">
        <f t="shared" si="140"/>
        <v>3</v>
      </c>
      <c r="X630">
        <v>1</v>
      </c>
      <c r="Y630">
        <f>D630*$X630</f>
        <v>5000</v>
      </c>
      <c r="Z630">
        <f>E630*$X630</f>
        <v>0</v>
      </c>
    </row>
    <row r="631" spans="1:26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 t="b">
        <v>0</v>
      </c>
      <c r="L631">
        <v>3</v>
      </c>
      <c r="M631" t="b">
        <v>0</v>
      </c>
      <c r="N631" t="s">
        <v>8272</v>
      </c>
      <c r="O631" s="15">
        <f t="shared" si="134"/>
        <v>0.17500000000000002</v>
      </c>
      <c r="P631" s="15">
        <f t="shared" si="135"/>
        <v>116.66666666666667</v>
      </c>
      <c r="Q631" t="s">
        <v>8330</v>
      </c>
      <c r="R631" t="s">
        <v>8331</v>
      </c>
      <c r="S631" s="8">
        <f t="shared" si="136"/>
        <v>42474.429490740738</v>
      </c>
      <c r="T631" s="11">
        <f t="shared" si="137"/>
        <v>42504.429490740738</v>
      </c>
      <c r="U631" t="str">
        <f t="shared" si="138"/>
        <v>FALSE</v>
      </c>
      <c r="V631" s="18">
        <f t="shared" si="139"/>
        <v>2</v>
      </c>
      <c r="W631">
        <f t="shared" si="140"/>
        <v>3</v>
      </c>
      <c r="X631">
        <v>0.72</v>
      </c>
      <c r="Y631">
        <f>D631*X631</f>
        <v>144000</v>
      </c>
    </row>
    <row r="632" spans="1:26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 t="b">
        <v>0</v>
      </c>
      <c r="L632">
        <v>1</v>
      </c>
      <c r="M632" t="b">
        <v>0</v>
      </c>
      <c r="N632" t="s">
        <v>8272</v>
      </c>
      <c r="O632" s="15">
        <f t="shared" si="134"/>
        <v>8.3340278356529712E-2</v>
      </c>
      <c r="P632" s="15">
        <f t="shared" si="135"/>
        <v>10</v>
      </c>
      <c r="Q632" t="s">
        <v>8330</v>
      </c>
      <c r="R632" t="s">
        <v>8331</v>
      </c>
      <c r="S632" s="8">
        <f t="shared" si="136"/>
        <v>42223.411122685182</v>
      </c>
      <c r="T632" s="11">
        <f t="shared" si="137"/>
        <v>42253.006944444445</v>
      </c>
      <c r="U632" t="str">
        <f t="shared" si="138"/>
        <v>FALSE</v>
      </c>
      <c r="V632" s="18">
        <f t="shared" si="139"/>
        <v>2</v>
      </c>
      <c r="W632">
        <f t="shared" si="140"/>
        <v>3</v>
      </c>
      <c r="X632">
        <v>1</v>
      </c>
      <c r="Y632">
        <f>D632*$X632</f>
        <v>11999</v>
      </c>
      <c r="Z632">
        <f>E632*$X632</f>
        <v>10</v>
      </c>
    </row>
    <row r="633" spans="1:26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 t="b">
        <v>0</v>
      </c>
      <c r="L633">
        <v>9</v>
      </c>
      <c r="M633" t="b">
        <v>0</v>
      </c>
      <c r="N633" t="s">
        <v>8272</v>
      </c>
      <c r="O633" s="15">
        <f t="shared" si="134"/>
        <v>1.38</v>
      </c>
      <c r="P633" s="15">
        <f t="shared" si="135"/>
        <v>76.666666666666671</v>
      </c>
      <c r="Q633" t="s">
        <v>8330</v>
      </c>
      <c r="R633" t="s">
        <v>8331</v>
      </c>
      <c r="S633" s="8">
        <f t="shared" si="136"/>
        <v>42489.563993055555</v>
      </c>
      <c r="T633" s="11">
        <f t="shared" si="137"/>
        <v>42518.563993055555</v>
      </c>
      <c r="U633" t="str">
        <f t="shared" si="138"/>
        <v>FALSE</v>
      </c>
      <c r="V633" s="18">
        <f t="shared" si="139"/>
        <v>2</v>
      </c>
      <c r="W633">
        <f t="shared" si="140"/>
        <v>3</v>
      </c>
      <c r="X633">
        <f>0.76</f>
        <v>0.76</v>
      </c>
      <c r="Y633">
        <f>D633*X633</f>
        <v>38000</v>
      </c>
      <c r="Z633">
        <f t="shared" ref="Z633:Z648" si="147">E633*$X633</f>
        <v>524.4</v>
      </c>
    </row>
    <row r="634" spans="1:26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 t="b">
        <v>0</v>
      </c>
      <c r="L634">
        <v>0</v>
      </c>
      <c r="M634" t="b">
        <v>0</v>
      </c>
      <c r="N634" t="s">
        <v>8272</v>
      </c>
      <c r="O634" s="15">
        <f t="shared" si="134"/>
        <v>0</v>
      </c>
      <c r="P634" s="15">
        <f t="shared" si="135"/>
        <v>0</v>
      </c>
      <c r="Q634" t="s">
        <v>8330</v>
      </c>
      <c r="R634" t="s">
        <v>8331</v>
      </c>
      <c r="S634" s="8">
        <f t="shared" si="136"/>
        <v>42303.450983796291</v>
      </c>
      <c r="T634" s="11">
        <f t="shared" si="137"/>
        <v>42333.492650462962</v>
      </c>
      <c r="U634" t="str">
        <f t="shared" si="138"/>
        <v>FALSE</v>
      </c>
      <c r="V634" s="18">
        <f t="shared" si="139"/>
        <v>2</v>
      </c>
      <c r="W634">
        <f t="shared" si="140"/>
        <v>3</v>
      </c>
      <c r="X634">
        <v>1.1299999999999999</v>
      </c>
      <c r="Y634">
        <f>D634*X634</f>
        <v>22599.999999999996</v>
      </c>
      <c r="Z634">
        <f t="shared" si="147"/>
        <v>0</v>
      </c>
    </row>
    <row r="635" spans="1:26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 t="b">
        <v>0</v>
      </c>
      <c r="L635">
        <v>25</v>
      </c>
      <c r="M635" t="b">
        <v>0</v>
      </c>
      <c r="N635" t="s">
        <v>8272</v>
      </c>
      <c r="O635" s="15">
        <f t="shared" si="134"/>
        <v>12.45</v>
      </c>
      <c r="P635" s="15">
        <f t="shared" si="135"/>
        <v>49.8</v>
      </c>
      <c r="Q635" t="s">
        <v>8330</v>
      </c>
      <c r="R635" t="s">
        <v>8331</v>
      </c>
      <c r="S635" s="8">
        <f t="shared" si="136"/>
        <v>42507.090995370374</v>
      </c>
      <c r="T635" s="11">
        <f t="shared" si="137"/>
        <v>42538.749999999993</v>
      </c>
      <c r="U635" t="str">
        <f t="shared" si="138"/>
        <v>FALSE</v>
      </c>
      <c r="V635" s="18">
        <f t="shared" si="139"/>
        <v>2</v>
      </c>
      <c r="W635">
        <f t="shared" si="140"/>
        <v>3</v>
      </c>
      <c r="X635">
        <v>1</v>
      </c>
      <c r="Y635">
        <f>D635*$X635</f>
        <v>10000</v>
      </c>
      <c r="Z635">
        <f t="shared" si="147"/>
        <v>1245</v>
      </c>
    </row>
    <row r="636" spans="1:26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 t="b">
        <v>0</v>
      </c>
      <c r="L636">
        <v>1</v>
      </c>
      <c r="M636" t="b">
        <v>0</v>
      </c>
      <c r="N636" t="s">
        <v>8272</v>
      </c>
      <c r="O636" s="15">
        <f t="shared" si="134"/>
        <v>0.02</v>
      </c>
      <c r="P636" s="15">
        <f t="shared" si="135"/>
        <v>1</v>
      </c>
      <c r="Q636" t="s">
        <v>8330</v>
      </c>
      <c r="R636" t="s">
        <v>8331</v>
      </c>
      <c r="S636" s="8">
        <f t="shared" si="136"/>
        <v>42031.720243055555</v>
      </c>
      <c r="T636" s="11">
        <f t="shared" si="137"/>
        <v>42061.720243055555</v>
      </c>
      <c r="U636" t="str">
        <f t="shared" si="138"/>
        <v>FALSE</v>
      </c>
      <c r="V636" s="18">
        <f t="shared" si="139"/>
        <v>2</v>
      </c>
      <c r="W636">
        <f t="shared" si="140"/>
        <v>3</v>
      </c>
      <c r="X636">
        <v>1</v>
      </c>
      <c r="Y636">
        <f>D636*$X636</f>
        <v>5000</v>
      </c>
      <c r="Z636">
        <f t="shared" si="147"/>
        <v>1</v>
      </c>
    </row>
    <row r="637" spans="1:26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 t="b">
        <v>0</v>
      </c>
      <c r="L637">
        <v>1</v>
      </c>
      <c r="M637" t="b">
        <v>0</v>
      </c>
      <c r="N637" t="s">
        <v>8272</v>
      </c>
      <c r="O637" s="15">
        <f t="shared" si="134"/>
        <v>8.0000000000000002E-3</v>
      </c>
      <c r="P637" s="15">
        <f t="shared" si="135"/>
        <v>2</v>
      </c>
      <c r="Q637" t="s">
        <v>8330</v>
      </c>
      <c r="R637" t="s">
        <v>8331</v>
      </c>
      <c r="S637" s="8">
        <f t="shared" si="136"/>
        <v>42075.883819444447</v>
      </c>
      <c r="T637" s="11">
        <f t="shared" si="137"/>
        <v>42105.883819444447</v>
      </c>
      <c r="U637" t="str">
        <f t="shared" si="138"/>
        <v>FALSE</v>
      </c>
      <c r="V637" s="18">
        <f t="shared" si="139"/>
        <v>2</v>
      </c>
      <c r="W637">
        <f t="shared" si="140"/>
        <v>3</v>
      </c>
      <c r="X637">
        <v>1</v>
      </c>
      <c r="Y637">
        <f>D637*$X637</f>
        <v>25000</v>
      </c>
      <c r="Z637">
        <f t="shared" si="147"/>
        <v>2</v>
      </c>
    </row>
    <row r="638" spans="1:26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 t="b">
        <v>0</v>
      </c>
      <c r="L638">
        <v>1</v>
      </c>
      <c r="M638" t="b">
        <v>0</v>
      </c>
      <c r="N638" t="s">
        <v>8272</v>
      </c>
      <c r="O638" s="15">
        <f t="shared" si="134"/>
        <v>0.2</v>
      </c>
      <c r="P638" s="15">
        <f t="shared" si="135"/>
        <v>4</v>
      </c>
      <c r="Q638" t="s">
        <v>8330</v>
      </c>
      <c r="R638" t="s">
        <v>8331</v>
      </c>
      <c r="S638" s="8">
        <f t="shared" si="136"/>
        <v>42131.247106481482</v>
      </c>
      <c r="T638" s="11">
        <f t="shared" si="137"/>
        <v>42161.240972222215</v>
      </c>
      <c r="U638" t="str">
        <f t="shared" si="138"/>
        <v>FALSE</v>
      </c>
      <c r="V638" s="18">
        <f t="shared" si="139"/>
        <v>2</v>
      </c>
      <c r="W638">
        <f t="shared" si="140"/>
        <v>3</v>
      </c>
      <c r="X638">
        <v>1.28</v>
      </c>
      <c r="Y638">
        <f>D638*X638</f>
        <v>2560</v>
      </c>
      <c r="Z638">
        <f t="shared" si="147"/>
        <v>5.12</v>
      </c>
    </row>
    <row r="639" spans="1:26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 t="b">
        <v>0</v>
      </c>
      <c r="L639">
        <v>0</v>
      </c>
      <c r="M639" t="b">
        <v>0</v>
      </c>
      <c r="N639" t="s">
        <v>8272</v>
      </c>
      <c r="O639" s="15">
        <f t="shared" si="134"/>
        <v>0</v>
      </c>
      <c r="P639" s="15">
        <f t="shared" si="135"/>
        <v>0</v>
      </c>
      <c r="Q639" t="s">
        <v>8330</v>
      </c>
      <c r="R639" t="s">
        <v>8331</v>
      </c>
      <c r="S639" s="8">
        <f t="shared" si="136"/>
        <v>42762.75368055555</v>
      </c>
      <c r="T639" s="11">
        <f t="shared" si="137"/>
        <v>42791.75277777778</v>
      </c>
      <c r="U639" t="str">
        <f t="shared" si="138"/>
        <v>FALSE</v>
      </c>
      <c r="V639" s="18">
        <f t="shared" si="139"/>
        <v>2</v>
      </c>
      <c r="W639">
        <f t="shared" si="140"/>
        <v>3</v>
      </c>
      <c r="X639">
        <v>1.28</v>
      </c>
      <c r="Y639">
        <f>D639*X639</f>
        <v>128000</v>
      </c>
      <c r="Z639">
        <f t="shared" si="147"/>
        <v>0</v>
      </c>
    </row>
    <row r="640" spans="1:2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 t="b">
        <v>0</v>
      </c>
      <c r="L640">
        <v>6</v>
      </c>
      <c r="M640" t="b">
        <v>0</v>
      </c>
      <c r="N640" t="s">
        <v>8272</v>
      </c>
      <c r="O640" s="15">
        <f t="shared" si="134"/>
        <v>9.0000000000000011E-3</v>
      </c>
      <c r="P640" s="15">
        <f t="shared" si="135"/>
        <v>3</v>
      </c>
      <c r="Q640" t="s">
        <v>8330</v>
      </c>
      <c r="R640" t="s">
        <v>8331</v>
      </c>
      <c r="S640" s="8">
        <f t="shared" si="136"/>
        <v>42759.384976851848</v>
      </c>
      <c r="T640" s="11">
        <f t="shared" si="137"/>
        <v>42819.343310185184</v>
      </c>
      <c r="U640" t="str">
        <f t="shared" si="138"/>
        <v>FALSE</v>
      </c>
      <c r="V640" s="18">
        <f t="shared" si="139"/>
        <v>2</v>
      </c>
      <c r="W640">
        <f t="shared" si="140"/>
        <v>3</v>
      </c>
      <c r="X640">
        <v>1.1299999999999999</v>
      </c>
      <c r="Y640">
        <f>D640*X640</f>
        <v>225999.99999999997</v>
      </c>
      <c r="Z640">
        <f t="shared" si="147"/>
        <v>20.339999999999996</v>
      </c>
    </row>
    <row r="641" spans="1:26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 t="b">
        <v>0</v>
      </c>
      <c r="L641">
        <v>1</v>
      </c>
      <c r="M641" t="b">
        <v>0</v>
      </c>
      <c r="N641" t="s">
        <v>8272</v>
      </c>
      <c r="O641" s="15">
        <f t="shared" si="134"/>
        <v>9.9999999999999991E-5</v>
      </c>
      <c r="P641" s="15">
        <f t="shared" si="135"/>
        <v>1</v>
      </c>
      <c r="Q641" t="s">
        <v>8330</v>
      </c>
      <c r="R641" t="s">
        <v>8331</v>
      </c>
      <c r="S641" s="8">
        <f t="shared" si="136"/>
        <v>41865.374942129631</v>
      </c>
      <c r="T641" s="11">
        <f t="shared" si="137"/>
        <v>41925.374942129631</v>
      </c>
      <c r="U641" t="str">
        <f t="shared" si="138"/>
        <v>FALSE</v>
      </c>
      <c r="V641" s="18">
        <f t="shared" si="139"/>
        <v>2</v>
      </c>
      <c r="W641">
        <f t="shared" si="140"/>
        <v>3</v>
      </c>
      <c r="X641">
        <v>1</v>
      </c>
      <c r="Y641">
        <f>D641*$X641</f>
        <v>1000000</v>
      </c>
      <c r="Z641">
        <f t="shared" si="147"/>
        <v>1</v>
      </c>
    </row>
    <row r="642" spans="1:26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 t="b">
        <v>0</v>
      </c>
      <c r="L642">
        <v>2</v>
      </c>
      <c r="M642" t="b">
        <v>1</v>
      </c>
      <c r="N642" t="s">
        <v>8273</v>
      </c>
      <c r="O642" s="15">
        <f t="shared" si="134"/>
        <v>144.28571428571428</v>
      </c>
      <c r="P642" s="15">
        <f t="shared" si="135"/>
        <v>50.5</v>
      </c>
      <c r="Q642" t="s">
        <v>8330</v>
      </c>
      <c r="R642" t="s">
        <v>8332</v>
      </c>
      <c r="S642" s="8">
        <f t="shared" si="136"/>
        <v>42683.21197916667</v>
      </c>
      <c r="T642" s="11">
        <f t="shared" si="137"/>
        <v>42698.749999999993</v>
      </c>
      <c r="U642" t="str">
        <f t="shared" si="138"/>
        <v>FALSE</v>
      </c>
      <c r="V642" s="18">
        <f t="shared" si="139"/>
        <v>2</v>
      </c>
      <c r="W642">
        <f t="shared" si="140"/>
        <v>1</v>
      </c>
      <c r="X642">
        <v>1.1299999999999999</v>
      </c>
      <c r="Y642">
        <f>D642*X642</f>
        <v>79.099999999999994</v>
      </c>
      <c r="Z642">
        <f t="shared" si="147"/>
        <v>114.13</v>
      </c>
    </row>
    <row r="643" spans="1:26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 t="b">
        <v>0</v>
      </c>
      <c r="L643">
        <v>315</v>
      </c>
      <c r="M643" t="b">
        <v>1</v>
      </c>
      <c r="N643" t="s">
        <v>8273</v>
      </c>
      <c r="O643" s="15">
        <f t="shared" ref="O643:O706" si="148">(E643/D643)*100</f>
        <v>119.16249999999999</v>
      </c>
      <c r="P643" s="15">
        <f t="shared" ref="P643:P706" si="149">IFERROR(E643/L643,0)</f>
        <v>151.31746031746033</v>
      </c>
      <c r="Q643" t="s">
        <v>8330</v>
      </c>
      <c r="R643" t="s">
        <v>8332</v>
      </c>
      <c r="S643" s="8">
        <f t="shared" ref="S643:S706" si="150">(((J643/60)/60)/24)+DATE(1970,1,1)+(-5/24)</f>
        <v>42199.361666666664</v>
      </c>
      <c r="T643" s="11">
        <f t="shared" ref="T643:T706" si="151">(I643/86400)+25569+(-5/24)</f>
        <v>42229.361666666664</v>
      </c>
      <c r="U643" t="str">
        <f t="shared" ref="U643:U706" si="152">TRIM(K643)</f>
        <v>FALSE</v>
      </c>
      <c r="V643" s="18">
        <f t="shared" ref="V643:V706" si="153">IF(U643="TRUE", 1, 2)</f>
        <v>2</v>
      </c>
      <c r="W643">
        <f t="shared" ref="W643:W706" si="154">IF(F643="successful", 1,  IF(F643= "failed", 2, IF(F643="canceled", 3, 4)))</f>
        <v>1</v>
      </c>
      <c r="X643">
        <v>1</v>
      </c>
      <c r="Y643">
        <f>D643*$X643</f>
        <v>40000</v>
      </c>
      <c r="Z643">
        <f t="shared" si="147"/>
        <v>47665</v>
      </c>
    </row>
    <row r="644" spans="1:26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 t="b">
        <v>0</v>
      </c>
      <c r="L644">
        <v>2174</v>
      </c>
      <c r="M644" t="b">
        <v>1</v>
      </c>
      <c r="N644" t="s">
        <v>8273</v>
      </c>
      <c r="O644" s="15">
        <f t="shared" si="148"/>
        <v>1460.4850000000001</v>
      </c>
      <c r="P644" s="15">
        <f t="shared" si="149"/>
        <v>134.3592456301748</v>
      </c>
      <c r="Q644" t="s">
        <v>8330</v>
      </c>
      <c r="R644" t="s">
        <v>8332</v>
      </c>
      <c r="S644" s="8">
        <f t="shared" si="150"/>
        <v>42199.442986111106</v>
      </c>
      <c r="T644" s="11">
        <f t="shared" si="151"/>
        <v>42235.442986111106</v>
      </c>
      <c r="U644" t="str">
        <f t="shared" si="152"/>
        <v>FALSE</v>
      </c>
      <c r="V644" s="18">
        <f t="shared" si="153"/>
        <v>2</v>
      </c>
      <c r="W644">
        <f t="shared" si="154"/>
        <v>1</v>
      </c>
      <c r="X644">
        <v>1.1299999999999999</v>
      </c>
      <c r="Y644">
        <f>D644*X644</f>
        <v>22599.999999999996</v>
      </c>
      <c r="Z644">
        <f t="shared" si="147"/>
        <v>330069.61</v>
      </c>
    </row>
    <row r="645" spans="1:26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 t="b">
        <v>0</v>
      </c>
      <c r="L645">
        <v>152</v>
      </c>
      <c r="M645" t="b">
        <v>1</v>
      </c>
      <c r="N645" t="s">
        <v>8273</v>
      </c>
      <c r="O645" s="15">
        <f t="shared" si="148"/>
        <v>105.80799999999999</v>
      </c>
      <c r="P645" s="15">
        <f t="shared" si="149"/>
        <v>174.02631578947367</v>
      </c>
      <c r="Q645" t="s">
        <v>8330</v>
      </c>
      <c r="R645" t="s">
        <v>8332</v>
      </c>
      <c r="S645" s="8">
        <f t="shared" si="150"/>
        <v>42100.43373842592</v>
      </c>
      <c r="T645" s="11">
        <f t="shared" si="151"/>
        <v>42155.43373842592</v>
      </c>
      <c r="U645" t="str">
        <f t="shared" si="152"/>
        <v>FALSE</v>
      </c>
      <c r="V645" s="18">
        <f t="shared" si="153"/>
        <v>2</v>
      </c>
      <c r="W645">
        <f t="shared" si="154"/>
        <v>1</v>
      </c>
      <c r="X645">
        <v>1</v>
      </c>
      <c r="Y645">
        <f>D645*$X645</f>
        <v>25000</v>
      </c>
      <c r="Z645">
        <f t="shared" si="147"/>
        <v>26452</v>
      </c>
    </row>
    <row r="646" spans="1:26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 t="b">
        <v>0</v>
      </c>
      <c r="L646">
        <v>1021</v>
      </c>
      <c r="M646" t="b">
        <v>1</v>
      </c>
      <c r="N646" t="s">
        <v>8273</v>
      </c>
      <c r="O646" s="15">
        <f t="shared" si="148"/>
        <v>300.11791999999997</v>
      </c>
      <c r="P646" s="15">
        <f t="shared" si="149"/>
        <v>73.486268364348675</v>
      </c>
      <c r="Q646" t="s">
        <v>8330</v>
      </c>
      <c r="R646" t="s">
        <v>8332</v>
      </c>
      <c r="S646" s="8">
        <f t="shared" si="150"/>
        <v>41898.457627314812</v>
      </c>
      <c r="T646" s="11">
        <f t="shared" si="151"/>
        <v>41940.833333333328</v>
      </c>
      <c r="U646" t="str">
        <f t="shared" si="152"/>
        <v>FALSE</v>
      </c>
      <c r="V646" s="18">
        <f t="shared" si="153"/>
        <v>2</v>
      </c>
      <c r="W646">
        <f t="shared" si="154"/>
        <v>1</v>
      </c>
      <c r="X646">
        <v>1</v>
      </c>
      <c r="Y646">
        <f>D646*$X646</f>
        <v>25000</v>
      </c>
      <c r="Z646">
        <f t="shared" si="147"/>
        <v>75029.48</v>
      </c>
    </row>
    <row r="647" spans="1:26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 t="b">
        <v>0</v>
      </c>
      <c r="L647">
        <v>237</v>
      </c>
      <c r="M647" t="b">
        <v>1</v>
      </c>
      <c r="N647" t="s">
        <v>8273</v>
      </c>
      <c r="O647" s="15">
        <f t="shared" si="148"/>
        <v>278.7</v>
      </c>
      <c r="P647" s="15">
        <f t="shared" si="149"/>
        <v>23.518987341772153</v>
      </c>
      <c r="Q647" t="s">
        <v>8330</v>
      </c>
      <c r="R647" t="s">
        <v>8332</v>
      </c>
      <c r="S647" s="8">
        <f t="shared" si="150"/>
        <v>42563.817986111106</v>
      </c>
      <c r="T647" s="11">
        <f t="shared" si="151"/>
        <v>42593.817986111106</v>
      </c>
      <c r="U647" t="str">
        <f t="shared" si="152"/>
        <v>FALSE</v>
      </c>
      <c r="V647" s="18">
        <f t="shared" si="153"/>
        <v>2</v>
      </c>
      <c r="W647">
        <f t="shared" si="154"/>
        <v>1</v>
      </c>
      <c r="X647">
        <v>1</v>
      </c>
      <c r="Y647">
        <f>D647*$X647</f>
        <v>2000</v>
      </c>
      <c r="Z647">
        <f t="shared" si="147"/>
        <v>5574</v>
      </c>
    </row>
    <row r="648" spans="1:26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 t="b">
        <v>0</v>
      </c>
      <c r="L648">
        <v>27</v>
      </c>
      <c r="M648" t="b">
        <v>1</v>
      </c>
      <c r="N648" t="s">
        <v>8273</v>
      </c>
      <c r="O648" s="15">
        <f t="shared" si="148"/>
        <v>131.87625</v>
      </c>
      <c r="P648" s="15">
        <f t="shared" si="149"/>
        <v>39.074444444444445</v>
      </c>
      <c r="Q648" t="s">
        <v>8330</v>
      </c>
      <c r="R648" t="s">
        <v>8332</v>
      </c>
      <c r="S648" s="8">
        <f t="shared" si="150"/>
        <v>41832.644293981481</v>
      </c>
      <c r="T648" s="11">
        <f t="shared" si="151"/>
        <v>41862.644293981481</v>
      </c>
      <c r="U648" t="str">
        <f t="shared" si="152"/>
        <v>FALSE</v>
      </c>
      <c r="V648" s="18">
        <f t="shared" si="153"/>
        <v>2</v>
      </c>
      <c r="W648">
        <f t="shared" si="154"/>
        <v>1</v>
      </c>
      <c r="X648">
        <v>1</v>
      </c>
      <c r="Y648">
        <f>D648*$X648</f>
        <v>800</v>
      </c>
      <c r="Z648">
        <f t="shared" si="147"/>
        <v>1055.01</v>
      </c>
    </row>
    <row r="649" spans="1:26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 t="b">
        <v>0</v>
      </c>
      <c r="L649">
        <v>17</v>
      </c>
      <c r="M649" t="b">
        <v>1</v>
      </c>
      <c r="N649" t="s">
        <v>8273</v>
      </c>
      <c r="O649" s="15">
        <f t="shared" si="148"/>
        <v>107.05</v>
      </c>
      <c r="P649" s="15">
        <f t="shared" si="149"/>
        <v>125.94117647058823</v>
      </c>
      <c r="Q649" t="s">
        <v>8330</v>
      </c>
      <c r="R649" t="s">
        <v>8332</v>
      </c>
      <c r="S649" s="8">
        <f t="shared" si="150"/>
        <v>42416.559594907405</v>
      </c>
      <c r="T649" s="11">
        <f t="shared" si="151"/>
        <v>42446.517928240741</v>
      </c>
      <c r="U649" t="str">
        <f t="shared" si="152"/>
        <v>FALSE</v>
      </c>
      <c r="V649" s="18">
        <f t="shared" si="153"/>
        <v>2</v>
      </c>
      <c r="W649">
        <f t="shared" si="154"/>
        <v>1</v>
      </c>
      <c r="X649">
        <f>0.76</f>
        <v>0.76</v>
      </c>
      <c r="Y649">
        <f>D649*X649</f>
        <v>1520</v>
      </c>
      <c r="Z649">
        <f t="shared" ref="Z649:Z664" si="155">E649*$X649</f>
        <v>1627.16</v>
      </c>
    </row>
    <row r="650" spans="1:26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 t="b">
        <v>0</v>
      </c>
      <c r="L650">
        <v>27</v>
      </c>
      <c r="M650" t="b">
        <v>1</v>
      </c>
      <c r="N650" t="s">
        <v>8273</v>
      </c>
      <c r="O650" s="15">
        <f t="shared" si="148"/>
        <v>126.82285714285715</v>
      </c>
      <c r="P650" s="15">
        <f t="shared" si="149"/>
        <v>1644</v>
      </c>
      <c r="Q650" t="s">
        <v>8330</v>
      </c>
      <c r="R650" t="s">
        <v>8332</v>
      </c>
      <c r="S650" s="8">
        <f t="shared" si="150"/>
        <v>41891.485046296293</v>
      </c>
      <c r="T650" s="11">
        <f t="shared" si="151"/>
        <v>41926.485046296293</v>
      </c>
      <c r="U650" t="str">
        <f t="shared" si="152"/>
        <v>FALSE</v>
      </c>
      <c r="V650" s="18">
        <f t="shared" si="153"/>
        <v>2</v>
      </c>
      <c r="W650">
        <f t="shared" si="154"/>
        <v>1</v>
      </c>
      <c r="X650">
        <v>1</v>
      </c>
      <c r="Y650">
        <f t="shared" ref="Y650:Y664" si="156">D650*$X650</f>
        <v>35000</v>
      </c>
      <c r="Z650">
        <f t="shared" si="155"/>
        <v>44388</v>
      </c>
    </row>
    <row r="651" spans="1:26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 t="b">
        <v>0</v>
      </c>
      <c r="L651">
        <v>82</v>
      </c>
      <c r="M651" t="b">
        <v>1</v>
      </c>
      <c r="N651" t="s">
        <v>8273</v>
      </c>
      <c r="O651" s="15">
        <f t="shared" si="148"/>
        <v>139.96</v>
      </c>
      <c r="P651" s="15">
        <f t="shared" si="149"/>
        <v>42.670731707317074</v>
      </c>
      <c r="Q651" t="s">
        <v>8330</v>
      </c>
      <c r="R651" t="s">
        <v>8332</v>
      </c>
      <c r="S651" s="8">
        <f t="shared" si="150"/>
        <v>41877.703854166662</v>
      </c>
      <c r="T651" s="11">
        <f t="shared" si="151"/>
        <v>41898.703854166662</v>
      </c>
      <c r="U651" t="str">
        <f t="shared" si="152"/>
        <v>FALSE</v>
      </c>
      <c r="V651" s="18">
        <f t="shared" si="153"/>
        <v>2</v>
      </c>
      <c r="W651">
        <f t="shared" si="154"/>
        <v>1</v>
      </c>
      <c r="X651">
        <v>1</v>
      </c>
      <c r="Y651">
        <f t="shared" si="156"/>
        <v>2500</v>
      </c>
      <c r="Z651">
        <f t="shared" si="155"/>
        <v>3499</v>
      </c>
    </row>
    <row r="652" spans="1:26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 t="b">
        <v>0</v>
      </c>
      <c r="L652">
        <v>48</v>
      </c>
      <c r="M652" t="b">
        <v>1</v>
      </c>
      <c r="N652" t="s">
        <v>8273</v>
      </c>
      <c r="O652" s="15">
        <f t="shared" si="148"/>
        <v>112.4</v>
      </c>
      <c r="P652" s="15">
        <f t="shared" si="149"/>
        <v>35.125</v>
      </c>
      <c r="Q652" t="s">
        <v>8330</v>
      </c>
      <c r="R652" t="s">
        <v>8332</v>
      </c>
      <c r="S652" s="8">
        <f t="shared" si="150"/>
        <v>41931.828518518516</v>
      </c>
      <c r="T652" s="11">
        <f t="shared" si="151"/>
        <v>41991.870185185187</v>
      </c>
      <c r="U652" t="str">
        <f t="shared" si="152"/>
        <v>FALSE</v>
      </c>
      <c r="V652" s="18">
        <f t="shared" si="153"/>
        <v>2</v>
      </c>
      <c r="W652">
        <f t="shared" si="154"/>
        <v>1</v>
      </c>
      <c r="X652">
        <v>1</v>
      </c>
      <c r="Y652">
        <f t="shared" si="156"/>
        <v>1500</v>
      </c>
      <c r="Z652">
        <f t="shared" si="155"/>
        <v>1686</v>
      </c>
    </row>
    <row r="653" spans="1:26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 t="b">
        <v>0</v>
      </c>
      <c r="L653">
        <v>105</v>
      </c>
      <c r="M653" t="b">
        <v>1</v>
      </c>
      <c r="N653" t="s">
        <v>8273</v>
      </c>
      <c r="O653" s="15">
        <f t="shared" si="148"/>
        <v>100.52799999999999</v>
      </c>
      <c r="P653" s="15">
        <f t="shared" si="149"/>
        <v>239.35238095238094</v>
      </c>
      <c r="Q653" t="s">
        <v>8330</v>
      </c>
      <c r="R653" t="s">
        <v>8332</v>
      </c>
      <c r="S653" s="8">
        <f t="shared" si="150"/>
        <v>41955.809155092589</v>
      </c>
      <c r="T653" s="11">
        <f t="shared" si="151"/>
        <v>41985.809155092589</v>
      </c>
      <c r="U653" t="str">
        <f t="shared" si="152"/>
        <v>FALSE</v>
      </c>
      <c r="V653" s="18">
        <f t="shared" si="153"/>
        <v>2</v>
      </c>
      <c r="W653">
        <f t="shared" si="154"/>
        <v>1</v>
      </c>
      <c r="X653">
        <v>1</v>
      </c>
      <c r="Y653">
        <f t="shared" si="156"/>
        <v>25000</v>
      </c>
      <c r="Z653">
        <f t="shared" si="155"/>
        <v>25132</v>
      </c>
    </row>
    <row r="654" spans="1:26" ht="115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 t="b">
        <v>0</v>
      </c>
      <c r="L654">
        <v>28</v>
      </c>
      <c r="M654" t="b">
        <v>1</v>
      </c>
      <c r="N654" t="s">
        <v>8273</v>
      </c>
      <c r="O654" s="15">
        <f t="shared" si="148"/>
        <v>100.46666666666665</v>
      </c>
      <c r="P654" s="15">
        <f t="shared" si="149"/>
        <v>107.64285714285714</v>
      </c>
      <c r="Q654" t="s">
        <v>8330</v>
      </c>
      <c r="R654" t="s">
        <v>8332</v>
      </c>
      <c r="S654" s="8">
        <f t="shared" si="150"/>
        <v>42675.482060185182</v>
      </c>
      <c r="T654" s="11">
        <f t="shared" si="151"/>
        <v>42705.523726851847</v>
      </c>
      <c r="U654" t="str">
        <f t="shared" si="152"/>
        <v>FALSE</v>
      </c>
      <c r="V654" s="18">
        <f t="shared" si="153"/>
        <v>2</v>
      </c>
      <c r="W654">
        <f t="shared" si="154"/>
        <v>1</v>
      </c>
      <c r="X654">
        <v>1</v>
      </c>
      <c r="Y654">
        <f t="shared" si="156"/>
        <v>3000</v>
      </c>
      <c r="Z654">
        <f t="shared" si="155"/>
        <v>3014</v>
      </c>
    </row>
    <row r="655" spans="1:26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 t="b">
        <v>0</v>
      </c>
      <c r="L655">
        <v>1107</v>
      </c>
      <c r="M655" t="b">
        <v>1</v>
      </c>
      <c r="N655" t="s">
        <v>8273</v>
      </c>
      <c r="O655" s="15">
        <f t="shared" si="148"/>
        <v>141.446</v>
      </c>
      <c r="P655" s="15">
        <f t="shared" si="149"/>
        <v>95.830623306233065</v>
      </c>
      <c r="Q655" t="s">
        <v>8330</v>
      </c>
      <c r="R655" t="s">
        <v>8332</v>
      </c>
      <c r="S655" s="8">
        <f t="shared" si="150"/>
        <v>42199.410185185181</v>
      </c>
      <c r="T655" s="11">
        <f t="shared" si="151"/>
        <v>42236.410185185181</v>
      </c>
      <c r="U655" t="str">
        <f t="shared" si="152"/>
        <v>FALSE</v>
      </c>
      <c r="V655" s="18">
        <f t="shared" si="153"/>
        <v>2</v>
      </c>
      <c r="W655">
        <f t="shared" si="154"/>
        <v>1</v>
      </c>
      <c r="X655">
        <v>1</v>
      </c>
      <c r="Y655">
        <f t="shared" si="156"/>
        <v>75000</v>
      </c>
      <c r="Z655">
        <f t="shared" si="155"/>
        <v>106084.5</v>
      </c>
    </row>
    <row r="656" spans="1:26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 t="b">
        <v>0</v>
      </c>
      <c r="L656">
        <v>1013</v>
      </c>
      <c r="M656" t="b">
        <v>1</v>
      </c>
      <c r="N656" t="s">
        <v>8273</v>
      </c>
      <c r="O656" s="15">
        <f t="shared" si="148"/>
        <v>267.29166666666669</v>
      </c>
      <c r="P656" s="15">
        <f t="shared" si="149"/>
        <v>31.663376110562684</v>
      </c>
      <c r="Q656" t="s">
        <v>8330</v>
      </c>
      <c r="R656" t="s">
        <v>8332</v>
      </c>
      <c r="S656" s="8">
        <f t="shared" si="150"/>
        <v>42163.748993055553</v>
      </c>
      <c r="T656" s="11">
        <f t="shared" si="151"/>
        <v>42193.748993055553</v>
      </c>
      <c r="U656" t="str">
        <f t="shared" si="152"/>
        <v>FALSE</v>
      </c>
      <c r="V656" s="18">
        <f t="shared" si="153"/>
        <v>2</v>
      </c>
      <c r="W656">
        <f t="shared" si="154"/>
        <v>1</v>
      </c>
      <c r="X656">
        <v>1</v>
      </c>
      <c r="Y656">
        <f t="shared" si="156"/>
        <v>12000</v>
      </c>
      <c r="Z656">
        <f t="shared" si="155"/>
        <v>32075</v>
      </c>
    </row>
    <row r="657" spans="1:26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 t="b">
        <v>0</v>
      </c>
      <c r="L657">
        <v>274</v>
      </c>
      <c r="M657" t="b">
        <v>1</v>
      </c>
      <c r="N657" t="s">
        <v>8273</v>
      </c>
      <c r="O657" s="15">
        <f t="shared" si="148"/>
        <v>146.88749999999999</v>
      </c>
      <c r="P657" s="15">
        <f t="shared" si="149"/>
        <v>42.886861313868614</v>
      </c>
      <c r="Q657" t="s">
        <v>8330</v>
      </c>
      <c r="R657" t="s">
        <v>8332</v>
      </c>
      <c r="S657" s="8">
        <f t="shared" si="150"/>
        <v>42045.748981481483</v>
      </c>
      <c r="T657" s="11">
        <f t="shared" si="151"/>
        <v>42075.707314814812</v>
      </c>
      <c r="U657" t="str">
        <f t="shared" si="152"/>
        <v>FALSE</v>
      </c>
      <c r="V657" s="18">
        <f t="shared" si="153"/>
        <v>2</v>
      </c>
      <c r="W657">
        <f t="shared" si="154"/>
        <v>1</v>
      </c>
      <c r="X657">
        <v>1</v>
      </c>
      <c r="Y657">
        <f t="shared" si="156"/>
        <v>8000</v>
      </c>
      <c r="Z657">
        <f t="shared" si="155"/>
        <v>11751</v>
      </c>
    </row>
    <row r="658" spans="1:26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 t="b">
        <v>0</v>
      </c>
      <c r="L658">
        <v>87</v>
      </c>
      <c r="M658" t="b">
        <v>1</v>
      </c>
      <c r="N658" t="s">
        <v>8273</v>
      </c>
      <c r="O658" s="15">
        <f t="shared" si="148"/>
        <v>213.56</v>
      </c>
      <c r="P658" s="15">
        <f t="shared" si="149"/>
        <v>122.73563218390805</v>
      </c>
      <c r="Q658" t="s">
        <v>8330</v>
      </c>
      <c r="R658" t="s">
        <v>8332</v>
      </c>
      <c r="S658" s="8">
        <f t="shared" si="150"/>
        <v>42417.596284722218</v>
      </c>
      <c r="T658" s="11">
        <f t="shared" si="151"/>
        <v>42477.554618055554</v>
      </c>
      <c r="U658" t="str">
        <f t="shared" si="152"/>
        <v>FALSE</v>
      </c>
      <c r="V658" s="18">
        <f t="shared" si="153"/>
        <v>2</v>
      </c>
      <c r="W658">
        <f t="shared" si="154"/>
        <v>1</v>
      </c>
      <c r="X658">
        <v>1</v>
      </c>
      <c r="Y658">
        <f t="shared" si="156"/>
        <v>5000</v>
      </c>
      <c r="Z658">
        <f t="shared" si="155"/>
        <v>10678</v>
      </c>
    </row>
    <row r="659" spans="1:26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 t="b">
        <v>0</v>
      </c>
      <c r="L659">
        <v>99</v>
      </c>
      <c r="M659" t="b">
        <v>1</v>
      </c>
      <c r="N659" t="s">
        <v>8273</v>
      </c>
      <c r="O659" s="15">
        <f t="shared" si="148"/>
        <v>125.69999999999999</v>
      </c>
      <c r="P659" s="15">
        <f t="shared" si="149"/>
        <v>190.45454545454547</v>
      </c>
      <c r="Q659" t="s">
        <v>8330</v>
      </c>
      <c r="R659" t="s">
        <v>8332</v>
      </c>
      <c r="S659" s="8">
        <f t="shared" si="150"/>
        <v>42331.637407407405</v>
      </c>
      <c r="T659" s="11">
        <f t="shared" si="151"/>
        <v>42361.637407407405</v>
      </c>
      <c r="U659" t="str">
        <f t="shared" si="152"/>
        <v>FALSE</v>
      </c>
      <c r="V659" s="18">
        <f t="shared" si="153"/>
        <v>2</v>
      </c>
      <c r="W659">
        <f t="shared" si="154"/>
        <v>1</v>
      </c>
      <c r="X659">
        <v>1</v>
      </c>
      <c r="Y659">
        <f t="shared" si="156"/>
        <v>15000</v>
      </c>
      <c r="Z659">
        <f t="shared" si="155"/>
        <v>18855</v>
      </c>
    </row>
    <row r="660" spans="1:26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 t="b">
        <v>0</v>
      </c>
      <c r="L660">
        <v>276</v>
      </c>
      <c r="M660" t="b">
        <v>1</v>
      </c>
      <c r="N660" t="s">
        <v>8273</v>
      </c>
      <c r="O660" s="15">
        <f t="shared" si="148"/>
        <v>104.46206037108834</v>
      </c>
      <c r="P660" s="15">
        <f t="shared" si="149"/>
        <v>109.33695652173913</v>
      </c>
      <c r="Q660" t="s">
        <v>8330</v>
      </c>
      <c r="R660" t="s">
        <v>8332</v>
      </c>
      <c r="S660" s="8">
        <f t="shared" si="150"/>
        <v>42178.952418981477</v>
      </c>
      <c r="T660" s="11">
        <f t="shared" si="151"/>
        <v>42211.541666666664</v>
      </c>
      <c r="U660" t="str">
        <f t="shared" si="152"/>
        <v>FALSE</v>
      </c>
      <c r="V660" s="18">
        <f t="shared" si="153"/>
        <v>2</v>
      </c>
      <c r="W660">
        <f t="shared" si="154"/>
        <v>1</v>
      </c>
      <c r="X660">
        <v>1</v>
      </c>
      <c r="Y660">
        <f t="shared" si="156"/>
        <v>28888</v>
      </c>
      <c r="Z660">
        <f t="shared" si="155"/>
        <v>30177</v>
      </c>
    </row>
    <row r="661" spans="1:26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 t="b">
        <v>0</v>
      </c>
      <c r="L661">
        <v>21</v>
      </c>
      <c r="M661" t="b">
        <v>1</v>
      </c>
      <c r="N661" t="s">
        <v>8273</v>
      </c>
      <c r="O661" s="15">
        <f t="shared" si="148"/>
        <v>100.56666666666668</v>
      </c>
      <c r="P661" s="15">
        <f t="shared" si="149"/>
        <v>143.66666666666666</v>
      </c>
      <c r="Q661" t="s">
        <v>8330</v>
      </c>
      <c r="R661" t="s">
        <v>8332</v>
      </c>
      <c r="S661" s="8">
        <f t="shared" si="150"/>
        <v>42209.385358796295</v>
      </c>
      <c r="T661" s="11">
        <f t="shared" si="151"/>
        <v>42239.385358796295</v>
      </c>
      <c r="U661" t="str">
        <f t="shared" si="152"/>
        <v>FALSE</v>
      </c>
      <c r="V661" s="18">
        <f t="shared" si="153"/>
        <v>2</v>
      </c>
      <c r="W661">
        <f t="shared" si="154"/>
        <v>1</v>
      </c>
      <c r="X661">
        <v>1</v>
      </c>
      <c r="Y661">
        <f t="shared" si="156"/>
        <v>3000</v>
      </c>
      <c r="Z661">
        <f t="shared" si="155"/>
        <v>3017</v>
      </c>
    </row>
    <row r="662" spans="1:26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 t="b">
        <v>0</v>
      </c>
      <c r="L662">
        <v>18</v>
      </c>
      <c r="M662" t="b">
        <v>0</v>
      </c>
      <c r="N662" t="s">
        <v>8273</v>
      </c>
      <c r="O662" s="15">
        <f t="shared" si="148"/>
        <v>3.0579999999999998</v>
      </c>
      <c r="P662" s="15">
        <f t="shared" si="149"/>
        <v>84.944444444444443</v>
      </c>
      <c r="Q662" t="s">
        <v>8330</v>
      </c>
      <c r="R662" t="s">
        <v>8332</v>
      </c>
      <c r="S662" s="8">
        <f t="shared" si="150"/>
        <v>41922.533321759256</v>
      </c>
      <c r="T662" s="11">
        <f t="shared" si="151"/>
        <v>41952.57498842592</v>
      </c>
      <c r="U662" t="str">
        <f t="shared" si="152"/>
        <v>FALSE</v>
      </c>
      <c r="V662" s="18">
        <f t="shared" si="153"/>
        <v>2</v>
      </c>
      <c r="W662">
        <f t="shared" si="154"/>
        <v>2</v>
      </c>
      <c r="X662">
        <v>1</v>
      </c>
      <c r="Y662">
        <f t="shared" si="156"/>
        <v>50000</v>
      </c>
      <c r="Z662">
        <f t="shared" si="155"/>
        <v>1529</v>
      </c>
    </row>
    <row r="663" spans="1:26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 t="b">
        <v>0</v>
      </c>
      <c r="L663">
        <v>9</v>
      </c>
      <c r="M663" t="b">
        <v>0</v>
      </c>
      <c r="N663" t="s">
        <v>8273</v>
      </c>
      <c r="O663" s="15">
        <f t="shared" si="148"/>
        <v>0.95</v>
      </c>
      <c r="P663" s="15">
        <f t="shared" si="149"/>
        <v>10.555555555555555</v>
      </c>
      <c r="Q663" t="s">
        <v>8330</v>
      </c>
      <c r="R663" t="s">
        <v>8332</v>
      </c>
      <c r="S663" s="8">
        <f t="shared" si="150"/>
        <v>42636.437025462961</v>
      </c>
      <c r="T663" s="11">
        <f t="shared" si="151"/>
        <v>42666.437025462961</v>
      </c>
      <c r="U663" t="str">
        <f t="shared" si="152"/>
        <v>FALSE</v>
      </c>
      <c r="V663" s="18">
        <f t="shared" si="153"/>
        <v>2</v>
      </c>
      <c r="W663">
        <f t="shared" si="154"/>
        <v>2</v>
      </c>
      <c r="X663">
        <v>1</v>
      </c>
      <c r="Y663">
        <f t="shared" si="156"/>
        <v>10000</v>
      </c>
      <c r="Z663">
        <f t="shared" si="155"/>
        <v>95</v>
      </c>
    </row>
    <row r="664" spans="1:26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 t="b">
        <v>0</v>
      </c>
      <c r="L664">
        <v>4</v>
      </c>
      <c r="M664" t="b">
        <v>0</v>
      </c>
      <c r="N664" t="s">
        <v>8273</v>
      </c>
      <c r="O664" s="15">
        <f t="shared" si="148"/>
        <v>0.4</v>
      </c>
      <c r="P664" s="15">
        <f t="shared" si="149"/>
        <v>39</v>
      </c>
      <c r="Q664" t="s">
        <v>8330</v>
      </c>
      <c r="R664" t="s">
        <v>8332</v>
      </c>
      <c r="S664" s="8">
        <f t="shared" si="150"/>
        <v>41990.229710648149</v>
      </c>
      <c r="T664" s="11">
        <f t="shared" si="151"/>
        <v>42020.229710648149</v>
      </c>
      <c r="U664" t="str">
        <f t="shared" si="152"/>
        <v>FALSE</v>
      </c>
      <c r="V664" s="18">
        <f t="shared" si="153"/>
        <v>2</v>
      </c>
      <c r="W664">
        <f t="shared" si="154"/>
        <v>2</v>
      </c>
      <c r="X664">
        <v>1</v>
      </c>
      <c r="Y664">
        <f t="shared" si="156"/>
        <v>39000</v>
      </c>
      <c r="Z664">
        <f t="shared" si="155"/>
        <v>156</v>
      </c>
    </row>
    <row r="665" spans="1:26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 t="b">
        <v>0</v>
      </c>
      <c r="L665">
        <v>7</v>
      </c>
      <c r="M665" t="b">
        <v>0</v>
      </c>
      <c r="N665" t="s">
        <v>8273</v>
      </c>
      <c r="O665" s="15">
        <f t="shared" si="148"/>
        <v>0.35000000000000003</v>
      </c>
      <c r="P665" s="15">
        <f t="shared" si="149"/>
        <v>100</v>
      </c>
      <c r="Q665" t="s">
        <v>8330</v>
      </c>
      <c r="R665" t="s">
        <v>8332</v>
      </c>
      <c r="S665" s="8">
        <f t="shared" si="150"/>
        <v>42173.634907407402</v>
      </c>
      <c r="T665" s="11">
        <f t="shared" si="151"/>
        <v>42203.634907407402</v>
      </c>
      <c r="U665" t="str">
        <f t="shared" si="152"/>
        <v>FALSE</v>
      </c>
      <c r="V665" s="18">
        <f t="shared" si="153"/>
        <v>2</v>
      </c>
      <c r="W665">
        <f t="shared" si="154"/>
        <v>2</v>
      </c>
      <c r="X665">
        <v>0.15</v>
      </c>
      <c r="Y665">
        <f>D665*X665</f>
        <v>30000</v>
      </c>
      <c r="Z665">
        <f t="shared" ref="Z665:Z679" si="157">E665*$X665</f>
        <v>105</v>
      </c>
    </row>
    <row r="666" spans="1:26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 t="b">
        <v>0</v>
      </c>
      <c r="L666">
        <v>29</v>
      </c>
      <c r="M666" t="b">
        <v>0</v>
      </c>
      <c r="N666" t="s">
        <v>8273</v>
      </c>
      <c r="O666" s="15">
        <f t="shared" si="148"/>
        <v>7.5333333333333332</v>
      </c>
      <c r="P666" s="15">
        <f t="shared" si="149"/>
        <v>31.172413793103448</v>
      </c>
      <c r="Q666" t="s">
        <v>8330</v>
      </c>
      <c r="R666" t="s">
        <v>8332</v>
      </c>
      <c r="S666" s="8">
        <f t="shared" si="150"/>
        <v>42077.458043981482</v>
      </c>
      <c r="T666" s="11">
        <f t="shared" si="151"/>
        <v>42107.458043981482</v>
      </c>
      <c r="U666" t="str">
        <f t="shared" si="152"/>
        <v>FALSE</v>
      </c>
      <c r="V666" s="18">
        <f t="shared" si="153"/>
        <v>2</v>
      </c>
      <c r="W666">
        <f t="shared" si="154"/>
        <v>2</v>
      </c>
      <c r="X666">
        <v>1</v>
      </c>
      <c r="Y666">
        <f>D666*$X666</f>
        <v>12000</v>
      </c>
      <c r="Z666">
        <f t="shared" si="157"/>
        <v>904</v>
      </c>
    </row>
    <row r="667" spans="1:26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 t="b">
        <v>0</v>
      </c>
      <c r="L667">
        <v>12</v>
      </c>
      <c r="M667" t="b">
        <v>0</v>
      </c>
      <c r="N667" t="s">
        <v>8273</v>
      </c>
      <c r="O667" s="15">
        <f t="shared" si="148"/>
        <v>18.64</v>
      </c>
      <c r="P667" s="15">
        <f t="shared" si="149"/>
        <v>155.33333333333334</v>
      </c>
      <c r="Q667" t="s">
        <v>8330</v>
      </c>
      <c r="R667" t="s">
        <v>8332</v>
      </c>
      <c r="S667" s="8">
        <f t="shared" si="150"/>
        <v>42688.503020833326</v>
      </c>
      <c r="T667" s="11">
        <f t="shared" si="151"/>
        <v>42748.503020833326</v>
      </c>
      <c r="U667" t="str">
        <f t="shared" si="152"/>
        <v>FALSE</v>
      </c>
      <c r="V667" s="18">
        <f t="shared" si="153"/>
        <v>2</v>
      </c>
      <c r="W667">
        <f t="shared" si="154"/>
        <v>2</v>
      </c>
      <c r="X667">
        <v>1</v>
      </c>
      <c r="Y667">
        <f>D667*$X667</f>
        <v>10000</v>
      </c>
      <c r="Z667">
        <f t="shared" si="157"/>
        <v>1864</v>
      </c>
    </row>
    <row r="668" spans="1:26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 t="b">
        <v>0</v>
      </c>
      <c r="L668">
        <v>4</v>
      </c>
      <c r="M668" t="b">
        <v>0</v>
      </c>
      <c r="N668" t="s">
        <v>8273</v>
      </c>
      <c r="O668" s="15">
        <f t="shared" si="148"/>
        <v>4.0000000000000001E-3</v>
      </c>
      <c r="P668" s="15">
        <f t="shared" si="149"/>
        <v>2</v>
      </c>
      <c r="Q668" t="s">
        <v>8330</v>
      </c>
      <c r="R668" t="s">
        <v>8332</v>
      </c>
      <c r="S668" s="8">
        <f t="shared" si="150"/>
        <v>41838.623819444445</v>
      </c>
      <c r="T668" s="11">
        <f t="shared" si="151"/>
        <v>41868.623819444438</v>
      </c>
      <c r="U668" t="str">
        <f t="shared" si="152"/>
        <v>FALSE</v>
      </c>
      <c r="V668" s="18">
        <f t="shared" si="153"/>
        <v>2</v>
      </c>
      <c r="W668">
        <f t="shared" si="154"/>
        <v>2</v>
      </c>
      <c r="X668">
        <v>1</v>
      </c>
      <c r="Y668">
        <f>D668*$X668</f>
        <v>200000</v>
      </c>
      <c r="Z668">
        <f t="shared" si="157"/>
        <v>8</v>
      </c>
    </row>
    <row r="669" spans="1:26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 t="b">
        <v>0</v>
      </c>
      <c r="L669">
        <v>28</v>
      </c>
      <c r="M669" t="b">
        <v>0</v>
      </c>
      <c r="N669" t="s">
        <v>8273</v>
      </c>
      <c r="O669" s="15">
        <f t="shared" si="148"/>
        <v>10.02</v>
      </c>
      <c r="P669" s="15">
        <f t="shared" si="149"/>
        <v>178.92857142857142</v>
      </c>
      <c r="Q669" t="s">
        <v>8330</v>
      </c>
      <c r="R669" t="s">
        <v>8332</v>
      </c>
      <c r="S669" s="8">
        <f t="shared" si="150"/>
        <v>42632.165081018517</v>
      </c>
      <c r="T669" s="11">
        <f t="shared" si="151"/>
        <v>42672.165081018517</v>
      </c>
      <c r="U669" t="str">
        <f t="shared" si="152"/>
        <v>FALSE</v>
      </c>
      <c r="V669" s="18">
        <f t="shared" si="153"/>
        <v>2</v>
      </c>
      <c r="W669">
        <f t="shared" si="154"/>
        <v>2</v>
      </c>
      <c r="X669">
        <v>1.1299999999999999</v>
      </c>
      <c r="Y669">
        <f>D669*X669</f>
        <v>56499.999999999993</v>
      </c>
      <c r="Z669">
        <f t="shared" si="157"/>
        <v>5661.2999999999993</v>
      </c>
    </row>
    <row r="670" spans="1:26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 t="b">
        <v>0</v>
      </c>
      <c r="L670">
        <v>25</v>
      </c>
      <c r="M670" t="b">
        <v>0</v>
      </c>
      <c r="N670" t="s">
        <v>8273</v>
      </c>
      <c r="O670" s="15">
        <f t="shared" si="148"/>
        <v>4.5600000000000005</v>
      </c>
      <c r="P670" s="15">
        <f t="shared" si="149"/>
        <v>27.36</v>
      </c>
      <c r="Q670" t="s">
        <v>8330</v>
      </c>
      <c r="R670" t="s">
        <v>8332</v>
      </c>
      <c r="S670" s="8">
        <f t="shared" si="150"/>
        <v>42090.622939814813</v>
      </c>
      <c r="T670" s="11">
        <f t="shared" si="151"/>
        <v>42135.622939814813</v>
      </c>
      <c r="U670" t="str">
        <f t="shared" si="152"/>
        <v>FALSE</v>
      </c>
      <c r="V670" s="18">
        <f t="shared" si="153"/>
        <v>2</v>
      </c>
      <c r="W670">
        <f t="shared" si="154"/>
        <v>2</v>
      </c>
      <c r="X670">
        <v>1</v>
      </c>
      <c r="Y670">
        <f>D670*$X670</f>
        <v>15000</v>
      </c>
      <c r="Z670">
        <f t="shared" si="157"/>
        <v>684</v>
      </c>
    </row>
    <row r="671" spans="1:26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 t="b">
        <v>0</v>
      </c>
      <c r="L671">
        <v>28</v>
      </c>
      <c r="M671" t="b">
        <v>0</v>
      </c>
      <c r="N671" t="s">
        <v>8273</v>
      </c>
      <c r="O671" s="15">
        <f t="shared" si="148"/>
        <v>21.5075</v>
      </c>
      <c r="P671" s="15">
        <f t="shared" si="149"/>
        <v>1536.25</v>
      </c>
      <c r="Q671" t="s">
        <v>8330</v>
      </c>
      <c r="R671" t="s">
        <v>8332</v>
      </c>
      <c r="S671" s="8">
        <f t="shared" si="150"/>
        <v>42527.417337962957</v>
      </c>
      <c r="T671" s="11">
        <f t="shared" si="151"/>
        <v>42557.417337962957</v>
      </c>
      <c r="U671" t="str">
        <f t="shared" si="152"/>
        <v>FALSE</v>
      </c>
      <c r="V671" s="18">
        <f t="shared" si="153"/>
        <v>2</v>
      </c>
      <c r="W671">
        <f t="shared" si="154"/>
        <v>2</v>
      </c>
      <c r="X671">
        <v>0.11</v>
      </c>
      <c r="Y671">
        <f>D671*$X671</f>
        <v>22000</v>
      </c>
      <c r="Z671">
        <f t="shared" si="157"/>
        <v>4731.6499999999996</v>
      </c>
    </row>
    <row r="672" spans="1:26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 t="b">
        <v>0</v>
      </c>
      <c r="L672">
        <v>310</v>
      </c>
      <c r="M672" t="b">
        <v>0</v>
      </c>
      <c r="N672" t="s">
        <v>8273</v>
      </c>
      <c r="O672" s="15">
        <f t="shared" si="148"/>
        <v>29.276666666666667</v>
      </c>
      <c r="P672" s="15">
        <f t="shared" si="149"/>
        <v>84.99677419354839</v>
      </c>
      <c r="Q672" t="s">
        <v>8330</v>
      </c>
      <c r="R672" t="s">
        <v>8332</v>
      </c>
      <c r="S672" s="8">
        <f t="shared" si="150"/>
        <v>42506.501388888886</v>
      </c>
      <c r="T672" s="11">
        <f t="shared" si="151"/>
        <v>42540.131944444445</v>
      </c>
      <c r="U672" t="str">
        <f t="shared" si="152"/>
        <v>FALSE</v>
      </c>
      <c r="V672" s="18">
        <f t="shared" si="153"/>
        <v>2</v>
      </c>
      <c r="W672">
        <f t="shared" si="154"/>
        <v>2</v>
      </c>
      <c r="X672">
        <v>1.1299999999999999</v>
      </c>
      <c r="Y672">
        <f>D672*X672</f>
        <v>101699.99999999999</v>
      </c>
      <c r="Z672">
        <f t="shared" si="157"/>
        <v>29774.37</v>
      </c>
    </row>
    <row r="673" spans="1:26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 t="b">
        <v>0</v>
      </c>
      <c r="L673">
        <v>15</v>
      </c>
      <c r="M673" t="b">
        <v>0</v>
      </c>
      <c r="N673" t="s">
        <v>8273</v>
      </c>
      <c r="O673" s="15">
        <f t="shared" si="148"/>
        <v>39.426666666666662</v>
      </c>
      <c r="P673" s="15">
        <f t="shared" si="149"/>
        <v>788.5333333333333</v>
      </c>
      <c r="Q673" t="s">
        <v>8330</v>
      </c>
      <c r="R673" t="s">
        <v>8332</v>
      </c>
      <c r="S673" s="8">
        <f t="shared" si="150"/>
        <v>41984.484398148146</v>
      </c>
      <c r="T673" s="11">
        <f t="shared" si="151"/>
        <v>42017.958333333336</v>
      </c>
      <c r="U673" t="str">
        <f t="shared" si="152"/>
        <v>FALSE</v>
      </c>
      <c r="V673" s="18">
        <f t="shared" si="153"/>
        <v>2</v>
      </c>
      <c r="W673">
        <f t="shared" si="154"/>
        <v>2</v>
      </c>
      <c r="X673">
        <v>1</v>
      </c>
      <c r="Y673">
        <f>D673*$X673</f>
        <v>30000</v>
      </c>
      <c r="Z673">
        <f t="shared" si="157"/>
        <v>11828</v>
      </c>
    </row>
    <row r="674" spans="1:26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 t="b">
        <v>0</v>
      </c>
      <c r="L674">
        <v>215</v>
      </c>
      <c r="M674" t="b">
        <v>0</v>
      </c>
      <c r="N674" t="s">
        <v>8273</v>
      </c>
      <c r="O674" s="15">
        <f t="shared" si="148"/>
        <v>21.628</v>
      </c>
      <c r="P674" s="15">
        <f t="shared" si="149"/>
        <v>50.29767441860465</v>
      </c>
      <c r="Q674" t="s">
        <v>8330</v>
      </c>
      <c r="R674" t="s">
        <v>8332</v>
      </c>
      <c r="S674" s="8">
        <f t="shared" si="150"/>
        <v>41974.011157407404</v>
      </c>
      <c r="T674" s="11">
        <f t="shared" si="151"/>
        <v>42004.999305555553</v>
      </c>
      <c r="U674" t="str">
        <f t="shared" si="152"/>
        <v>FALSE</v>
      </c>
      <c r="V674" s="18">
        <f t="shared" si="153"/>
        <v>2</v>
      </c>
      <c r="W674">
        <f t="shared" si="154"/>
        <v>2</v>
      </c>
      <c r="X674">
        <v>1</v>
      </c>
      <c r="Y674">
        <f>D674*$X674</f>
        <v>50000</v>
      </c>
      <c r="Z674">
        <f t="shared" si="157"/>
        <v>10814</v>
      </c>
    </row>
    <row r="675" spans="1:26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 t="b">
        <v>0</v>
      </c>
      <c r="L675">
        <v>3</v>
      </c>
      <c r="M675" t="b">
        <v>0</v>
      </c>
      <c r="N675" t="s">
        <v>8273</v>
      </c>
      <c r="O675" s="15">
        <f t="shared" si="148"/>
        <v>0.20500000000000002</v>
      </c>
      <c r="P675" s="15">
        <f t="shared" si="149"/>
        <v>68.333333333333329</v>
      </c>
      <c r="Q675" t="s">
        <v>8330</v>
      </c>
      <c r="R675" t="s">
        <v>8332</v>
      </c>
      <c r="S675" s="8">
        <f t="shared" si="150"/>
        <v>41838.6321412037</v>
      </c>
      <c r="T675" s="11">
        <f t="shared" si="151"/>
        <v>41883.6321412037</v>
      </c>
      <c r="U675" t="str">
        <f t="shared" si="152"/>
        <v>FALSE</v>
      </c>
      <c r="V675" s="18">
        <f t="shared" si="153"/>
        <v>2</v>
      </c>
      <c r="W675">
        <f t="shared" si="154"/>
        <v>2</v>
      </c>
      <c r="X675">
        <v>1</v>
      </c>
      <c r="Y675">
        <f>D675*$X675</f>
        <v>100000</v>
      </c>
      <c r="Z675">
        <f t="shared" si="157"/>
        <v>205</v>
      </c>
    </row>
    <row r="676" spans="1:26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 t="b">
        <v>0</v>
      </c>
      <c r="L676">
        <v>2</v>
      </c>
      <c r="M676" t="b">
        <v>0</v>
      </c>
      <c r="N676" t="s">
        <v>8273</v>
      </c>
      <c r="O676" s="15">
        <f t="shared" si="148"/>
        <v>0.03</v>
      </c>
      <c r="P676" s="15">
        <f t="shared" si="149"/>
        <v>7.5</v>
      </c>
      <c r="Q676" t="s">
        <v>8330</v>
      </c>
      <c r="R676" t="s">
        <v>8332</v>
      </c>
      <c r="S676" s="8">
        <f t="shared" si="150"/>
        <v>41802.907719907402</v>
      </c>
      <c r="T676" s="11">
        <f t="shared" si="151"/>
        <v>41862.907719907402</v>
      </c>
      <c r="U676" t="str">
        <f t="shared" si="152"/>
        <v>FALSE</v>
      </c>
      <c r="V676" s="18">
        <f t="shared" si="153"/>
        <v>2</v>
      </c>
      <c r="W676">
        <f t="shared" si="154"/>
        <v>2</v>
      </c>
      <c r="X676">
        <v>1</v>
      </c>
      <c r="Y676">
        <f>D676*$X676</f>
        <v>50000</v>
      </c>
      <c r="Z676">
        <f t="shared" si="157"/>
        <v>15</v>
      </c>
    </row>
    <row r="677" spans="1:26" ht="115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 t="b">
        <v>0</v>
      </c>
      <c r="L677">
        <v>26</v>
      </c>
      <c r="M677" t="b">
        <v>0</v>
      </c>
      <c r="N677" t="s">
        <v>8273</v>
      </c>
      <c r="O677" s="15">
        <f t="shared" si="148"/>
        <v>14.85</v>
      </c>
      <c r="P677" s="15">
        <f t="shared" si="149"/>
        <v>34.269230769230766</v>
      </c>
      <c r="Q677" t="s">
        <v>8330</v>
      </c>
      <c r="R677" t="s">
        <v>8332</v>
      </c>
      <c r="S677" s="8">
        <f t="shared" si="150"/>
        <v>41975.722268518519</v>
      </c>
      <c r="T677" s="11">
        <f t="shared" si="151"/>
        <v>42005.082638888889</v>
      </c>
      <c r="U677" t="str">
        <f t="shared" si="152"/>
        <v>FALSE</v>
      </c>
      <c r="V677" s="18">
        <f t="shared" si="153"/>
        <v>2</v>
      </c>
      <c r="W677">
        <f t="shared" si="154"/>
        <v>2</v>
      </c>
      <c r="X677">
        <v>1</v>
      </c>
      <c r="Y677">
        <f>D677*$X677</f>
        <v>6000</v>
      </c>
      <c r="Z677">
        <f t="shared" si="157"/>
        <v>891</v>
      </c>
    </row>
    <row r="678" spans="1:26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 t="b">
        <v>0</v>
      </c>
      <c r="L678">
        <v>24</v>
      </c>
      <c r="M678" t="b">
        <v>0</v>
      </c>
      <c r="N678" t="s">
        <v>8273</v>
      </c>
      <c r="O678" s="15">
        <f t="shared" si="148"/>
        <v>1.4710000000000001</v>
      </c>
      <c r="P678" s="15">
        <f t="shared" si="149"/>
        <v>61.291666666666664</v>
      </c>
      <c r="Q678" t="s">
        <v>8330</v>
      </c>
      <c r="R678" t="s">
        <v>8332</v>
      </c>
      <c r="S678" s="8">
        <f t="shared" si="150"/>
        <v>42012.559965277782</v>
      </c>
      <c r="T678" s="11">
        <f t="shared" si="151"/>
        <v>42042.559965277775</v>
      </c>
      <c r="U678" t="str">
        <f t="shared" si="152"/>
        <v>FALSE</v>
      </c>
      <c r="V678" s="18">
        <f t="shared" si="153"/>
        <v>2</v>
      </c>
      <c r="W678">
        <f t="shared" si="154"/>
        <v>2</v>
      </c>
      <c r="X678">
        <f>0.76</f>
        <v>0.76</v>
      </c>
      <c r="Y678">
        <f>D678*X678</f>
        <v>76000</v>
      </c>
      <c r="Z678">
        <f t="shared" si="157"/>
        <v>1117.96</v>
      </c>
    </row>
    <row r="679" spans="1:26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 t="b">
        <v>0</v>
      </c>
      <c r="L679">
        <v>96</v>
      </c>
      <c r="M679" t="b">
        <v>0</v>
      </c>
      <c r="N679" t="s">
        <v>8273</v>
      </c>
      <c r="O679" s="15">
        <f t="shared" si="148"/>
        <v>25.584</v>
      </c>
      <c r="P679" s="15">
        <f t="shared" si="149"/>
        <v>133.25</v>
      </c>
      <c r="Q679" t="s">
        <v>8330</v>
      </c>
      <c r="R679" t="s">
        <v>8332</v>
      </c>
      <c r="S679" s="8">
        <f t="shared" si="150"/>
        <v>42504.195543981477</v>
      </c>
      <c r="T679" s="11">
        <f t="shared" si="151"/>
        <v>42549.195543981477</v>
      </c>
      <c r="U679" t="str">
        <f t="shared" si="152"/>
        <v>FALSE</v>
      </c>
      <c r="V679" s="18">
        <f t="shared" si="153"/>
        <v>2</v>
      </c>
      <c r="W679">
        <f t="shared" si="154"/>
        <v>2</v>
      </c>
      <c r="X679">
        <v>1.1299999999999999</v>
      </c>
      <c r="Y679">
        <f>D679*X679</f>
        <v>56499.999999999993</v>
      </c>
      <c r="Z679">
        <f t="shared" si="157"/>
        <v>14454.96</v>
      </c>
    </row>
    <row r="680" spans="1:26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 t="b">
        <v>0</v>
      </c>
      <c r="L680">
        <v>17</v>
      </c>
      <c r="M680" t="b">
        <v>0</v>
      </c>
      <c r="N680" t="s">
        <v>8273</v>
      </c>
      <c r="O680" s="15">
        <f t="shared" si="148"/>
        <v>3.8206896551724134</v>
      </c>
      <c r="P680" s="15">
        <f t="shared" si="149"/>
        <v>65.17647058823529</v>
      </c>
      <c r="Q680" t="s">
        <v>8330</v>
      </c>
      <c r="R680" t="s">
        <v>8332</v>
      </c>
      <c r="S680" s="8">
        <f t="shared" si="150"/>
        <v>42481.168263888881</v>
      </c>
      <c r="T680" s="11">
        <f t="shared" si="151"/>
        <v>42511.168263888881</v>
      </c>
      <c r="U680" t="str">
        <f t="shared" si="152"/>
        <v>FALSE</v>
      </c>
      <c r="V680" s="18">
        <f t="shared" si="153"/>
        <v>2</v>
      </c>
      <c r="W680">
        <f t="shared" si="154"/>
        <v>2</v>
      </c>
      <c r="X680">
        <v>1</v>
      </c>
      <c r="Y680">
        <f t="shared" ref="Y680:Y687" si="158">D680*$X680</f>
        <v>29000</v>
      </c>
      <c r="Z680">
        <f t="shared" ref="Z680:Z687" si="159">E680*$X680</f>
        <v>1108</v>
      </c>
    </row>
    <row r="681" spans="1:26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 t="b">
        <v>0</v>
      </c>
      <c r="L681">
        <v>94</v>
      </c>
      <c r="M681" t="b">
        <v>0</v>
      </c>
      <c r="N681" t="s">
        <v>8273</v>
      </c>
      <c r="O681" s="15">
        <f t="shared" si="148"/>
        <v>15.485964912280703</v>
      </c>
      <c r="P681" s="15">
        <f t="shared" si="149"/>
        <v>93.90425531914893</v>
      </c>
      <c r="Q681" t="s">
        <v>8330</v>
      </c>
      <c r="R681" t="s">
        <v>8332</v>
      </c>
      <c r="S681" s="8">
        <f t="shared" si="150"/>
        <v>42556.487372685187</v>
      </c>
      <c r="T681" s="11">
        <f t="shared" si="151"/>
        <v>42616.487372685187</v>
      </c>
      <c r="U681" t="str">
        <f t="shared" si="152"/>
        <v>FALSE</v>
      </c>
      <c r="V681" s="18">
        <f t="shared" si="153"/>
        <v>2</v>
      </c>
      <c r="W681">
        <f t="shared" si="154"/>
        <v>2</v>
      </c>
      <c r="X681">
        <v>1</v>
      </c>
      <c r="Y681">
        <f t="shared" si="158"/>
        <v>57000</v>
      </c>
      <c r="Z681">
        <f t="shared" si="159"/>
        <v>8827</v>
      </c>
    </row>
    <row r="682" spans="1:26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 t="b">
        <v>0</v>
      </c>
      <c r="L682">
        <v>129</v>
      </c>
      <c r="M682" t="b">
        <v>0</v>
      </c>
      <c r="N682" t="s">
        <v>8273</v>
      </c>
      <c r="O682" s="15">
        <f t="shared" si="148"/>
        <v>25.912000000000003</v>
      </c>
      <c r="P682" s="15">
        <f t="shared" si="149"/>
        <v>150.65116279069767</v>
      </c>
      <c r="Q682" t="s">
        <v>8330</v>
      </c>
      <c r="R682" t="s">
        <v>8332</v>
      </c>
      <c r="S682" s="8">
        <f t="shared" si="150"/>
        <v>41864.293182870366</v>
      </c>
      <c r="T682" s="11">
        <f t="shared" si="151"/>
        <v>41899.293182870366</v>
      </c>
      <c r="U682" t="str">
        <f t="shared" si="152"/>
        <v>FALSE</v>
      </c>
      <c r="V682" s="18">
        <f t="shared" si="153"/>
        <v>2</v>
      </c>
      <c r="W682">
        <f t="shared" si="154"/>
        <v>2</v>
      </c>
      <c r="X682">
        <v>1</v>
      </c>
      <c r="Y682">
        <f t="shared" si="158"/>
        <v>75000</v>
      </c>
      <c r="Z682">
        <f t="shared" si="159"/>
        <v>19434</v>
      </c>
    </row>
    <row r="683" spans="1:26" ht="115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 t="b">
        <v>0</v>
      </c>
      <c r="L683">
        <v>1</v>
      </c>
      <c r="M683" t="b">
        <v>0</v>
      </c>
      <c r="N683" t="s">
        <v>8273</v>
      </c>
      <c r="O683" s="15">
        <f t="shared" si="148"/>
        <v>0.04</v>
      </c>
      <c r="P683" s="15">
        <f t="shared" si="149"/>
        <v>1</v>
      </c>
      <c r="Q683" t="s">
        <v>8330</v>
      </c>
      <c r="R683" t="s">
        <v>8332</v>
      </c>
      <c r="S683" s="8">
        <f t="shared" si="150"/>
        <v>42639.597268518519</v>
      </c>
      <c r="T683" s="11">
        <f t="shared" si="151"/>
        <v>42669.597268518519</v>
      </c>
      <c r="U683" t="str">
        <f t="shared" si="152"/>
        <v>FALSE</v>
      </c>
      <c r="V683" s="18">
        <f t="shared" si="153"/>
        <v>2</v>
      </c>
      <c r="W683">
        <f t="shared" si="154"/>
        <v>2</v>
      </c>
      <c r="X683">
        <v>1</v>
      </c>
      <c r="Y683">
        <f t="shared" si="158"/>
        <v>2500</v>
      </c>
      <c r="Z683">
        <f t="shared" si="159"/>
        <v>1</v>
      </c>
    </row>
    <row r="684" spans="1:26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 t="b">
        <v>0</v>
      </c>
      <c r="L684">
        <v>4</v>
      </c>
      <c r="M684" t="b">
        <v>0</v>
      </c>
      <c r="N684" t="s">
        <v>8273</v>
      </c>
      <c r="O684" s="15">
        <f t="shared" si="148"/>
        <v>0.106</v>
      </c>
      <c r="P684" s="15">
        <f t="shared" si="149"/>
        <v>13.25</v>
      </c>
      <c r="Q684" t="s">
        <v>8330</v>
      </c>
      <c r="R684" t="s">
        <v>8332</v>
      </c>
      <c r="S684" s="8">
        <f t="shared" si="150"/>
        <v>42778.556967592587</v>
      </c>
      <c r="T684" s="11">
        <f t="shared" si="151"/>
        <v>42808.515300925923</v>
      </c>
      <c r="U684" t="str">
        <f t="shared" si="152"/>
        <v>FALSE</v>
      </c>
      <c r="V684" s="18">
        <f t="shared" si="153"/>
        <v>2</v>
      </c>
      <c r="W684">
        <f t="shared" si="154"/>
        <v>2</v>
      </c>
      <c r="X684">
        <v>1</v>
      </c>
      <c r="Y684">
        <f t="shared" si="158"/>
        <v>50000</v>
      </c>
      <c r="Z684">
        <f t="shared" si="159"/>
        <v>53</v>
      </c>
    </row>
    <row r="685" spans="1:26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 t="b">
        <v>0</v>
      </c>
      <c r="L685">
        <v>3</v>
      </c>
      <c r="M685" t="b">
        <v>0</v>
      </c>
      <c r="N685" t="s">
        <v>8273</v>
      </c>
      <c r="O685" s="15">
        <f t="shared" si="148"/>
        <v>0.85142857142857142</v>
      </c>
      <c r="P685" s="15">
        <f t="shared" si="149"/>
        <v>99.333333333333329</v>
      </c>
      <c r="Q685" t="s">
        <v>8330</v>
      </c>
      <c r="R685" t="s">
        <v>8332</v>
      </c>
      <c r="S685" s="8">
        <f t="shared" si="150"/>
        <v>42634.691712962966</v>
      </c>
      <c r="T685" s="11">
        <f t="shared" si="151"/>
        <v>42674.691712962966</v>
      </c>
      <c r="U685" t="str">
        <f t="shared" si="152"/>
        <v>FALSE</v>
      </c>
      <c r="V685" s="18">
        <f t="shared" si="153"/>
        <v>2</v>
      </c>
      <c r="W685">
        <f t="shared" si="154"/>
        <v>2</v>
      </c>
      <c r="X685">
        <v>1</v>
      </c>
      <c r="Y685">
        <f t="shared" si="158"/>
        <v>35000</v>
      </c>
      <c r="Z685">
        <f t="shared" si="159"/>
        <v>298</v>
      </c>
    </row>
    <row r="686" spans="1:26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 t="b">
        <v>0</v>
      </c>
      <c r="L686">
        <v>135</v>
      </c>
      <c r="M686" t="b">
        <v>0</v>
      </c>
      <c r="N686" t="s">
        <v>8273</v>
      </c>
      <c r="O686" s="15">
        <f t="shared" si="148"/>
        <v>7.4837500000000006</v>
      </c>
      <c r="P686" s="15">
        <f t="shared" si="149"/>
        <v>177.39259259259259</v>
      </c>
      <c r="Q686" t="s">
        <v>8330</v>
      </c>
      <c r="R686" t="s">
        <v>8332</v>
      </c>
      <c r="S686" s="8">
        <f t="shared" si="150"/>
        <v>41809.26494212963</v>
      </c>
      <c r="T686" s="11">
        <f t="shared" si="151"/>
        <v>41844.916666666664</v>
      </c>
      <c r="U686" t="str">
        <f t="shared" si="152"/>
        <v>FALSE</v>
      </c>
      <c r="V686" s="18">
        <f t="shared" si="153"/>
        <v>2</v>
      </c>
      <c r="W686">
        <f t="shared" si="154"/>
        <v>2</v>
      </c>
      <c r="X686">
        <v>1</v>
      </c>
      <c r="Y686">
        <f t="shared" si="158"/>
        <v>320000</v>
      </c>
      <c r="Z686">
        <f t="shared" si="159"/>
        <v>23948</v>
      </c>
    </row>
    <row r="687" spans="1:26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 t="b">
        <v>0</v>
      </c>
      <c r="L687">
        <v>10</v>
      </c>
      <c r="M687" t="b">
        <v>0</v>
      </c>
      <c r="N687" t="s">
        <v>8273</v>
      </c>
      <c r="O687" s="15">
        <f t="shared" si="148"/>
        <v>27.650000000000002</v>
      </c>
      <c r="P687" s="15">
        <f t="shared" si="149"/>
        <v>55.3</v>
      </c>
      <c r="Q687" t="s">
        <v>8330</v>
      </c>
      <c r="R687" t="s">
        <v>8332</v>
      </c>
      <c r="S687" s="8">
        <f t="shared" si="150"/>
        <v>41971.658240740733</v>
      </c>
      <c r="T687" s="11">
        <f t="shared" si="151"/>
        <v>42016.658240740733</v>
      </c>
      <c r="U687" t="str">
        <f t="shared" si="152"/>
        <v>FALSE</v>
      </c>
      <c r="V687" s="18">
        <f t="shared" si="153"/>
        <v>2</v>
      </c>
      <c r="W687">
        <f t="shared" si="154"/>
        <v>2</v>
      </c>
      <c r="X687">
        <v>1</v>
      </c>
      <c r="Y687">
        <f t="shared" si="158"/>
        <v>2000</v>
      </c>
      <c r="Z687">
        <f t="shared" si="159"/>
        <v>553</v>
      </c>
    </row>
    <row r="688" spans="1:26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 t="b">
        <v>0</v>
      </c>
      <c r="L688">
        <v>0</v>
      </c>
      <c r="M688" t="b">
        <v>0</v>
      </c>
      <c r="N688" t="s">
        <v>8273</v>
      </c>
      <c r="O688" s="15">
        <f t="shared" si="148"/>
        <v>0</v>
      </c>
      <c r="P688" s="15">
        <f t="shared" si="149"/>
        <v>0</v>
      </c>
      <c r="Q688" t="s">
        <v>8330</v>
      </c>
      <c r="R688" t="s">
        <v>8332</v>
      </c>
      <c r="S688" s="8">
        <f t="shared" si="150"/>
        <v>42189.464930555558</v>
      </c>
      <c r="T688" s="11">
        <f t="shared" si="151"/>
        <v>42219.464930555558</v>
      </c>
      <c r="U688" t="str">
        <f t="shared" si="152"/>
        <v>FALSE</v>
      </c>
      <c r="V688" s="18">
        <f t="shared" si="153"/>
        <v>2</v>
      </c>
      <c r="W688">
        <f t="shared" si="154"/>
        <v>2</v>
      </c>
      <c r="X688">
        <v>1.1299999999999999</v>
      </c>
      <c r="Y688">
        <f>D688*X688</f>
        <v>565000</v>
      </c>
      <c r="Z688">
        <f t="shared" ref="Z688:Z715" si="160">E688*$X688</f>
        <v>0</v>
      </c>
    </row>
    <row r="689" spans="1:26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 t="b">
        <v>0</v>
      </c>
      <c r="L689">
        <v>6</v>
      </c>
      <c r="M689" t="b">
        <v>0</v>
      </c>
      <c r="N689" t="s">
        <v>8273</v>
      </c>
      <c r="O689" s="15">
        <f t="shared" si="148"/>
        <v>3.55</v>
      </c>
      <c r="P689" s="15">
        <f t="shared" si="149"/>
        <v>591.66666666666663</v>
      </c>
      <c r="Q689" t="s">
        <v>8330</v>
      </c>
      <c r="R689" t="s">
        <v>8332</v>
      </c>
      <c r="S689" s="8">
        <f t="shared" si="150"/>
        <v>42711.542280092595</v>
      </c>
      <c r="T689" s="11">
        <f t="shared" si="151"/>
        <v>42771.542280092595</v>
      </c>
      <c r="U689" t="str">
        <f t="shared" si="152"/>
        <v>FALSE</v>
      </c>
      <c r="V689" s="18">
        <f t="shared" si="153"/>
        <v>2</v>
      </c>
      <c r="W689">
        <f t="shared" si="154"/>
        <v>2</v>
      </c>
      <c r="X689">
        <v>4.9000000000000002E-2</v>
      </c>
      <c r="Y689">
        <f>D689*X689</f>
        <v>4900</v>
      </c>
      <c r="Z689">
        <f t="shared" si="160"/>
        <v>173.95000000000002</v>
      </c>
    </row>
    <row r="690" spans="1:26" ht="115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 t="b">
        <v>0</v>
      </c>
      <c r="L690">
        <v>36</v>
      </c>
      <c r="M690" t="b">
        <v>0</v>
      </c>
      <c r="N690" t="s">
        <v>8273</v>
      </c>
      <c r="O690" s="15">
        <f t="shared" si="148"/>
        <v>72.989999999999995</v>
      </c>
      <c r="P690" s="15">
        <f t="shared" si="149"/>
        <v>405.5</v>
      </c>
      <c r="Q690" t="s">
        <v>8330</v>
      </c>
      <c r="R690" t="s">
        <v>8332</v>
      </c>
      <c r="S690" s="8">
        <f t="shared" si="150"/>
        <v>42261.896446759252</v>
      </c>
      <c r="T690" s="11">
        <f t="shared" si="151"/>
        <v>42291.896446759252</v>
      </c>
      <c r="U690" t="str">
        <f t="shared" si="152"/>
        <v>FALSE</v>
      </c>
      <c r="V690" s="18">
        <f t="shared" si="153"/>
        <v>2</v>
      </c>
      <c r="W690">
        <f t="shared" si="154"/>
        <v>2</v>
      </c>
      <c r="X690">
        <v>1</v>
      </c>
      <c r="Y690">
        <f>D690*$X690</f>
        <v>20000</v>
      </c>
      <c r="Z690">
        <f t="shared" si="160"/>
        <v>14598</v>
      </c>
    </row>
    <row r="691" spans="1:26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 t="b">
        <v>0</v>
      </c>
      <c r="L691">
        <v>336</v>
      </c>
      <c r="M691" t="b">
        <v>0</v>
      </c>
      <c r="N691" t="s">
        <v>8273</v>
      </c>
      <c r="O691" s="15">
        <f t="shared" si="148"/>
        <v>57.648750000000007</v>
      </c>
      <c r="P691" s="15">
        <f t="shared" si="149"/>
        <v>343.14732142857144</v>
      </c>
      <c r="Q691" t="s">
        <v>8330</v>
      </c>
      <c r="R691" t="s">
        <v>8332</v>
      </c>
      <c r="S691" s="8">
        <f t="shared" si="150"/>
        <v>42675.459456018514</v>
      </c>
      <c r="T691" s="11">
        <f t="shared" si="151"/>
        <v>42711.999305555553</v>
      </c>
      <c r="U691" t="str">
        <f t="shared" si="152"/>
        <v>FALSE</v>
      </c>
      <c r="V691" s="18">
        <f t="shared" si="153"/>
        <v>2</v>
      </c>
      <c r="W691">
        <f t="shared" si="154"/>
        <v>2</v>
      </c>
      <c r="X691">
        <v>1</v>
      </c>
      <c r="Y691">
        <f>D691*$X691</f>
        <v>200000</v>
      </c>
      <c r="Z691">
        <f t="shared" si="160"/>
        <v>115297.5</v>
      </c>
    </row>
    <row r="692" spans="1:26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 t="b">
        <v>0</v>
      </c>
      <c r="L692">
        <v>34</v>
      </c>
      <c r="M692" t="b">
        <v>0</v>
      </c>
      <c r="N692" t="s">
        <v>8273</v>
      </c>
      <c r="O692" s="15">
        <f t="shared" si="148"/>
        <v>12.34</v>
      </c>
      <c r="P692" s="15">
        <f t="shared" si="149"/>
        <v>72.588235294117652</v>
      </c>
      <c r="Q692" t="s">
        <v>8330</v>
      </c>
      <c r="R692" t="s">
        <v>8332</v>
      </c>
      <c r="S692" s="8">
        <f t="shared" si="150"/>
        <v>42579.426400462959</v>
      </c>
      <c r="T692" s="11">
        <f t="shared" si="151"/>
        <v>42622.041666666664</v>
      </c>
      <c r="U692" t="str">
        <f t="shared" si="152"/>
        <v>FALSE</v>
      </c>
      <c r="V692" s="18">
        <f t="shared" si="153"/>
        <v>2</v>
      </c>
      <c r="W692">
        <f t="shared" si="154"/>
        <v>2</v>
      </c>
      <c r="X692">
        <v>1</v>
      </c>
      <c r="Y692">
        <f>D692*$X692</f>
        <v>20000</v>
      </c>
      <c r="Z692">
        <f t="shared" si="160"/>
        <v>2468</v>
      </c>
    </row>
    <row r="693" spans="1:26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 t="b">
        <v>0</v>
      </c>
      <c r="L693">
        <v>10</v>
      </c>
      <c r="M693" t="b">
        <v>0</v>
      </c>
      <c r="N693" t="s">
        <v>8273</v>
      </c>
      <c r="O693" s="15">
        <f t="shared" si="148"/>
        <v>0.52</v>
      </c>
      <c r="P693" s="15">
        <f t="shared" si="149"/>
        <v>26</v>
      </c>
      <c r="Q693" t="s">
        <v>8330</v>
      </c>
      <c r="R693" t="s">
        <v>8332</v>
      </c>
      <c r="S693" s="8">
        <f t="shared" si="150"/>
        <v>42157.819976851846</v>
      </c>
      <c r="T693" s="11">
        <f t="shared" si="151"/>
        <v>42185.819976851846</v>
      </c>
      <c r="U693" t="str">
        <f t="shared" si="152"/>
        <v>FALSE</v>
      </c>
      <c r="V693" s="18">
        <f t="shared" si="153"/>
        <v>2</v>
      </c>
      <c r="W693">
        <f t="shared" si="154"/>
        <v>2</v>
      </c>
      <c r="X693">
        <v>1</v>
      </c>
      <c r="Y693">
        <f>D693*$X693</f>
        <v>50000</v>
      </c>
      <c r="Z693">
        <f t="shared" si="160"/>
        <v>260</v>
      </c>
    </row>
    <row r="694" spans="1:26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 t="b">
        <v>0</v>
      </c>
      <c r="L694">
        <v>201</v>
      </c>
      <c r="M694" t="b">
        <v>0</v>
      </c>
      <c r="N694" t="s">
        <v>8273</v>
      </c>
      <c r="O694" s="15">
        <f t="shared" si="148"/>
        <v>6.5299999999999994</v>
      </c>
      <c r="P694" s="15">
        <f t="shared" si="149"/>
        <v>6.4975124378109452</v>
      </c>
      <c r="Q694" t="s">
        <v>8330</v>
      </c>
      <c r="R694" t="s">
        <v>8332</v>
      </c>
      <c r="S694" s="8">
        <f t="shared" si="150"/>
        <v>42696.167395833334</v>
      </c>
      <c r="T694" s="11">
        <f t="shared" si="151"/>
        <v>42726.167395833334</v>
      </c>
      <c r="U694" t="str">
        <f t="shared" si="152"/>
        <v>FALSE</v>
      </c>
      <c r="V694" s="18">
        <f t="shared" si="153"/>
        <v>2</v>
      </c>
      <c r="W694">
        <f t="shared" si="154"/>
        <v>2</v>
      </c>
      <c r="X694">
        <v>1.28</v>
      </c>
      <c r="Y694">
        <f>D694*X694</f>
        <v>25600</v>
      </c>
      <c r="Z694">
        <f t="shared" si="160"/>
        <v>1671.68</v>
      </c>
    </row>
    <row r="695" spans="1:26" ht="86.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 t="b">
        <v>0</v>
      </c>
      <c r="L695">
        <v>296</v>
      </c>
      <c r="M695" t="b">
        <v>0</v>
      </c>
      <c r="N695" t="s">
        <v>8273</v>
      </c>
      <c r="O695" s="15">
        <f t="shared" si="148"/>
        <v>35.338000000000001</v>
      </c>
      <c r="P695" s="15">
        <f t="shared" si="149"/>
        <v>119.38513513513513</v>
      </c>
      <c r="Q695" t="s">
        <v>8330</v>
      </c>
      <c r="R695" t="s">
        <v>8332</v>
      </c>
      <c r="S695" s="8">
        <f t="shared" si="150"/>
        <v>42094.599849537037</v>
      </c>
      <c r="T695" s="11">
        <f t="shared" si="151"/>
        <v>42124.599849537037</v>
      </c>
      <c r="U695" t="str">
        <f t="shared" si="152"/>
        <v>FALSE</v>
      </c>
      <c r="V695" s="18">
        <f t="shared" si="153"/>
        <v>2</v>
      </c>
      <c r="W695">
        <f t="shared" si="154"/>
        <v>2</v>
      </c>
      <c r="X695">
        <v>1</v>
      </c>
      <c r="Y695">
        <f>D695*$X695</f>
        <v>100000</v>
      </c>
      <c r="Z695">
        <f t="shared" si="160"/>
        <v>35338</v>
      </c>
    </row>
    <row r="696" spans="1:26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 t="b">
        <v>0</v>
      </c>
      <c r="L696">
        <v>7</v>
      </c>
      <c r="M696" t="b">
        <v>0</v>
      </c>
      <c r="N696" t="s">
        <v>8273</v>
      </c>
      <c r="O696" s="15">
        <f t="shared" si="148"/>
        <v>0.39333333333333331</v>
      </c>
      <c r="P696" s="15">
        <f t="shared" si="149"/>
        <v>84.285714285714292</v>
      </c>
      <c r="Q696" t="s">
        <v>8330</v>
      </c>
      <c r="R696" t="s">
        <v>8332</v>
      </c>
      <c r="S696" s="8">
        <f t="shared" si="150"/>
        <v>42737.455543981479</v>
      </c>
      <c r="T696" s="11">
        <f t="shared" si="151"/>
        <v>42767.455543981479</v>
      </c>
      <c r="U696" t="str">
        <f t="shared" si="152"/>
        <v>FALSE</v>
      </c>
      <c r="V696" s="18">
        <f t="shared" si="153"/>
        <v>2</v>
      </c>
      <c r="W696">
        <f t="shared" si="154"/>
        <v>2</v>
      </c>
      <c r="X696">
        <v>1</v>
      </c>
      <c r="Y696">
        <f>D696*$X696</f>
        <v>150000</v>
      </c>
      <c r="Z696">
        <f t="shared" si="160"/>
        <v>590</v>
      </c>
    </row>
    <row r="697" spans="1:26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 t="b">
        <v>0</v>
      </c>
      <c r="L697">
        <v>7</v>
      </c>
      <c r="M697" t="b">
        <v>0</v>
      </c>
      <c r="N697" t="s">
        <v>8273</v>
      </c>
      <c r="O697" s="15">
        <f t="shared" si="148"/>
        <v>1.06</v>
      </c>
      <c r="P697" s="15">
        <f t="shared" si="149"/>
        <v>90.857142857142861</v>
      </c>
      <c r="Q697" t="s">
        <v>8330</v>
      </c>
      <c r="R697" t="s">
        <v>8332</v>
      </c>
      <c r="S697" s="8">
        <f t="shared" si="150"/>
        <v>41913.312731481477</v>
      </c>
      <c r="T697" s="11">
        <f t="shared" si="151"/>
        <v>41943.312731481477</v>
      </c>
      <c r="U697" t="str">
        <f t="shared" si="152"/>
        <v>FALSE</v>
      </c>
      <c r="V697" s="18">
        <f t="shared" si="153"/>
        <v>2</v>
      </c>
      <c r="W697">
        <f t="shared" si="154"/>
        <v>2</v>
      </c>
      <c r="X697">
        <v>1</v>
      </c>
      <c r="Y697">
        <f>D697*$X697</f>
        <v>60000</v>
      </c>
      <c r="Z697">
        <f t="shared" si="160"/>
        <v>636</v>
      </c>
    </row>
    <row r="698" spans="1:26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 t="b">
        <v>0</v>
      </c>
      <c r="L698">
        <v>1</v>
      </c>
      <c r="M698" t="b">
        <v>0</v>
      </c>
      <c r="N698" t="s">
        <v>8273</v>
      </c>
      <c r="O698" s="15">
        <f t="shared" si="148"/>
        <v>5.7142857142857147E-4</v>
      </c>
      <c r="P698" s="15">
        <f t="shared" si="149"/>
        <v>1</v>
      </c>
      <c r="Q698" t="s">
        <v>8330</v>
      </c>
      <c r="R698" t="s">
        <v>8332</v>
      </c>
      <c r="S698" s="8">
        <f t="shared" si="150"/>
        <v>41815.718773148146</v>
      </c>
      <c r="T698" s="11">
        <f t="shared" si="151"/>
        <v>41845.718773148146</v>
      </c>
      <c r="U698" t="str">
        <f t="shared" si="152"/>
        <v>FALSE</v>
      </c>
      <c r="V698" s="18">
        <f t="shared" si="153"/>
        <v>2</v>
      </c>
      <c r="W698">
        <f t="shared" si="154"/>
        <v>2</v>
      </c>
      <c r="X698">
        <v>1.1299999999999999</v>
      </c>
      <c r="Y698">
        <f>D698*X698</f>
        <v>197749.99999999997</v>
      </c>
      <c r="Z698">
        <f t="shared" si="160"/>
        <v>1.1299999999999999</v>
      </c>
    </row>
    <row r="699" spans="1:26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 t="b">
        <v>0</v>
      </c>
      <c r="L699">
        <v>114</v>
      </c>
      <c r="M699" t="b">
        <v>0</v>
      </c>
      <c r="N699" t="s">
        <v>8273</v>
      </c>
      <c r="O699" s="15">
        <f t="shared" si="148"/>
        <v>46.379999999999995</v>
      </c>
      <c r="P699" s="15">
        <f t="shared" si="149"/>
        <v>20.342105263157894</v>
      </c>
      <c r="Q699" t="s">
        <v>8330</v>
      </c>
      <c r="R699" t="s">
        <v>8332</v>
      </c>
      <c r="S699" s="8">
        <f t="shared" si="150"/>
        <v>42388.314687500002</v>
      </c>
      <c r="T699" s="11">
        <f t="shared" si="151"/>
        <v>42403.314687500002</v>
      </c>
      <c r="U699" t="str">
        <f t="shared" si="152"/>
        <v>FALSE</v>
      </c>
      <c r="V699" s="18">
        <f t="shared" si="153"/>
        <v>2</v>
      </c>
      <c r="W699">
        <f t="shared" si="154"/>
        <v>2</v>
      </c>
      <c r="X699">
        <v>1.1299999999999999</v>
      </c>
      <c r="Y699">
        <f>D699*X699</f>
        <v>5649.9999999999991</v>
      </c>
      <c r="Z699">
        <f t="shared" si="160"/>
        <v>2620.4699999999998</v>
      </c>
    </row>
    <row r="700" spans="1:26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 t="b">
        <v>0</v>
      </c>
      <c r="L700">
        <v>29</v>
      </c>
      <c r="M700" t="b">
        <v>0</v>
      </c>
      <c r="N700" t="s">
        <v>8273</v>
      </c>
      <c r="O700" s="15">
        <f t="shared" si="148"/>
        <v>15.39</v>
      </c>
      <c r="P700" s="15">
        <f t="shared" si="149"/>
        <v>530.68965517241384</v>
      </c>
      <c r="Q700" t="s">
        <v>8330</v>
      </c>
      <c r="R700" t="s">
        <v>8332</v>
      </c>
      <c r="S700" s="8">
        <f t="shared" si="150"/>
        <v>41866.72274305555</v>
      </c>
      <c r="T700" s="11">
        <f t="shared" si="151"/>
        <v>41899.875</v>
      </c>
      <c r="U700" t="str">
        <f t="shared" si="152"/>
        <v>FALSE</v>
      </c>
      <c r="V700" s="18">
        <f t="shared" si="153"/>
        <v>2</v>
      </c>
      <c r="W700">
        <f t="shared" si="154"/>
        <v>2</v>
      </c>
      <c r="X700">
        <v>1</v>
      </c>
      <c r="Y700">
        <f>D700*$X700</f>
        <v>100000</v>
      </c>
      <c r="Z700">
        <f t="shared" si="160"/>
        <v>15390</v>
      </c>
    </row>
    <row r="701" spans="1:26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 t="b">
        <v>0</v>
      </c>
      <c r="L701">
        <v>890</v>
      </c>
      <c r="M701" t="b">
        <v>0</v>
      </c>
      <c r="N701" t="s">
        <v>8273</v>
      </c>
      <c r="O701" s="15">
        <f t="shared" si="148"/>
        <v>82.422107692307705</v>
      </c>
      <c r="P701" s="15">
        <f t="shared" si="149"/>
        <v>120.39184269662923</v>
      </c>
      <c r="Q701" t="s">
        <v>8330</v>
      </c>
      <c r="R701" t="s">
        <v>8332</v>
      </c>
      <c r="S701" s="8">
        <f t="shared" si="150"/>
        <v>41563.277175925927</v>
      </c>
      <c r="T701" s="11">
        <f t="shared" si="151"/>
        <v>41600.458333333328</v>
      </c>
      <c r="U701" t="str">
        <f t="shared" si="152"/>
        <v>FALSE</v>
      </c>
      <c r="V701" s="18">
        <f t="shared" si="153"/>
        <v>2</v>
      </c>
      <c r="W701">
        <f t="shared" si="154"/>
        <v>2</v>
      </c>
      <c r="X701">
        <v>1</v>
      </c>
      <c r="Y701">
        <f>D701*$X701</f>
        <v>130000</v>
      </c>
      <c r="Z701">
        <f t="shared" si="160"/>
        <v>107148.74</v>
      </c>
    </row>
    <row r="702" spans="1:26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 t="b">
        <v>0</v>
      </c>
      <c r="L702">
        <v>31</v>
      </c>
      <c r="M702" t="b">
        <v>0</v>
      </c>
      <c r="N702" t="s">
        <v>8273</v>
      </c>
      <c r="O702" s="15">
        <f t="shared" si="148"/>
        <v>2.6866666666666665</v>
      </c>
      <c r="P702" s="15">
        <f t="shared" si="149"/>
        <v>13</v>
      </c>
      <c r="Q702" t="s">
        <v>8330</v>
      </c>
      <c r="R702" t="s">
        <v>8332</v>
      </c>
      <c r="S702" s="8">
        <f t="shared" si="150"/>
        <v>42715.480104166665</v>
      </c>
      <c r="T702" s="11">
        <f t="shared" si="151"/>
        <v>42745.480104166665</v>
      </c>
      <c r="U702" t="str">
        <f t="shared" si="152"/>
        <v>FALSE</v>
      </c>
      <c r="V702" s="18">
        <f t="shared" si="153"/>
        <v>2</v>
      </c>
      <c r="W702">
        <f t="shared" si="154"/>
        <v>2</v>
      </c>
      <c r="X702">
        <v>1.1299999999999999</v>
      </c>
      <c r="Y702">
        <f>D702*X702</f>
        <v>16950</v>
      </c>
      <c r="Z702">
        <f t="shared" si="160"/>
        <v>455.38999999999993</v>
      </c>
    </row>
    <row r="703" spans="1:26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 t="b">
        <v>0</v>
      </c>
      <c r="L703">
        <v>21</v>
      </c>
      <c r="M703" t="b">
        <v>0</v>
      </c>
      <c r="N703" t="s">
        <v>8273</v>
      </c>
      <c r="O703" s="15">
        <f t="shared" si="148"/>
        <v>26.6</v>
      </c>
      <c r="P703" s="15">
        <f t="shared" si="149"/>
        <v>291.33333333333331</v>
      </c>
      <c r="Q703" t="s">
        <v>8330</v>
      </c>
      <c r="R703" t="s">
        <v>8332</v>
      </c>
      <c r="S703" s="8">
        <f t="shared" si="150"/>
        <v>41813.454629629625</v>
      </c>
      <c r="T703" s="11">
        <f t="shared" si="151"/>
        <v>41843.454629629625</v>
      </c>
      <c r="U703" t="str">
        <f t="shared" si="152"/>
        <v>FALSE</v>
      </c>
      <c r="V703" s="18">
        <f t="shared" si="153"/>
        <v>2</v>
      </c>
      <c r="W703">
        <f t="shared" si="154"/>
        <v>2</v>
      </c>
      <c r="X703">
        <v>1.28</v>
      </c>
      <c r="Y703">
        <f>D703*X703</f>
        <v>29440</v>
      </c>
      <c r="Z703">
        <f t="shared" si="160"/>
        <v>7831.04</v>
      </c>
    </row>
    <row r="704" spans="1:26" ht="115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 t="b">
        <v>0</v>
      </c>
      <c r="L704">
        <v>37</v>
      </c>
      <c r="M704" t="b">
        <v>0</v>
      </c>
      <c r="N704" t="s">
        <v>8273</v>
      </c>
      <c r="O704" s="15">
        <f t="shared" si="148"/>
        <v>30.813400000000001</v>
      </c>
      <c r="P704" s="15">
        <f t="shared" si="149"/>
        <v>124.9191891891892</v>
      </c>
      <c r="Q704" t="s">
        <v>8330</v>
      </c>
      <c r="R704" t="s">
        <v>8332</v>
      </c>
      <c r="S704" s="8">
        <f t="shared" si="150"/>
        <v>42668.518368055556</v>
      </c>
      <c r="T704" s="11">
        <f t="shared" si="151"/>
        <v>42698.560034722221</v>
      </c>
      <c r="U704" t="str">
        <f t="shared" si="152"/>
        <v>FALSE</v>
      </c>
      <c r="V704" s="18">
        <f t="shared" si="153"/>
        <v>2</v>
      </c>
      <c r="W704">
        <f t="shared" si="154"/>
        <v>2</v>
      </c>
      <c r="X704">
        <v>1</v>
      </c>
      <c r="Y704">
        <f>D704*$X704</f>
        <v>15000</v>
      </c>
      <c r="Z704">
        <f t="shared" si="160"/>
        <v>4622.01</v>
      </c>
    </row>
    <row r="705" spans="1:26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 t="b">
        <v>0</v>
      </c>
      <c r="L705">
        <v>7</v>
      </c>
      <c r="M705" t="b">
        <v>0</v>
      </c>
      <c r="N705" t="s">
        <v>8273</v>
      </c>
      <c r="O705" s="15">
        <f t="shared" si="148"/>
        <v>5.58</v>
      </c>
      <c r="P705" s="15">
        <f t="shared" si="149"/>
        <v>119.57142857142857</v>
      </c>
      <c r="Q705" t="s">
        <v>8330</v>
      </c>
      <c r="R705" t="s">
        <v>8332</v>
      </c>
      <c r="S705" s="8">
        <f t="shared" si="150"/>
        <v>42711.742465277777</v>
      </c>
      <c r="T705" s="11">
        <f t="shared" si="151"/>
        <v>42766.772222222215</v>
      </c>
      <c r="U705" t="str">
        <f t="shared" si="152"/>
        <v>FALSE</v>
      </c>
      <c r="V705" s="18">
        <f t="shared" si="153"/>
        <v>2</v>
      </c>
      <c r="W705">
        <f t="shared" si="154"/>
        <v>2</v>
      </c>
      <c r="X705">
        <v>1</v>
      </c>
      <c r="Y705">
        <f>D705*$X705</f>
        <v>15000</v>
      </c>
      <c r="Z705">
        <f t="shared" si="160"/>
        <v>837</v>
      </c>
    </row>
    <row r="706" spans="1:26" ht="86.4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 t="b">
        <v>0</v>
      </c>
      <c r="L706">
        <v>4</v>
      </c>
      <c r="M706" t="b">
        <v>0</v>
      </c>
      <c r="N706" t="s">
        <v>8273</v>
      </c>
      <c r="O706" s="15">
        <f t="shared" si="148"/>
        <v>0.87454545454545463</v>
      </c>
      <c r="P706" s="15">
        <f t="shared" si="149"/>
        <v>120.25</v>
      </c>
      <c r="Q706" t="s">
        <v>8330</v>
      </c>
      <c r="R706" t="s">
        <v>8332</v>
      </c>
      <c r="S706" s="8">
        <f t="shared" si="150"/>
        <v>42725.984583333331</v>
      </c>
      <c r="T706" s="11">
        <f t="shared" si="151"/>
        <v>42785.984583333331</v>
      </c>
      <c r="U706" t="str">
        <f t="shared" si="152"/>
        <v>FALSE</v>
      </c>
      <c r="V706" s="18">
        <f t="shared" si="153"/>
        <v>2</v>
      </c>
      <c r="W706">
        <f t="shared" si="154"/>
        <v>2</v>
      </c>
      <c r="X706">
        <f>0.76</f>
        <v>0.76</v>
      </c>
      <c r="Y706">
        <f>D706*X706</f>
        <v>41800</v>
      </c>
      <c r="Z706">
        <f t="shared" si="160"/>
        <v>365.56</v>
      </c>
    </row>
    <row r="707" spans="1:26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 t="b">
        <v>0</v>
      </c>
      <c r="L707">
        <v>5</v>
      </c>
      <c r="M707" t="b">
        <v>0</v>
      </c>
      <c r="N707" t="s">
        <v>8273</v>
      </c>
      <c r="O707" s="15">
        <f t="shared" ref="O707:O770" si="161">(E707/D707)*100</f>
        <v>0.97699999999999987</v>
      </c>
      <c r="P707" s="15">
        <f t="shared" ref="P707:P770" si="162">IFERROR(E707/L707,0)</f>
        <v>195.4</v>
      </c>
      <c r="Q707" t="s">
        <v>8330</v>
      </c>
      <c r="R707" t="s">
        <v>8332</v>
      </c>
      <c r="S707" s="8">
        <f t="shared" ref="S707:S770" si="163">(((J707/60)/60)/24)+DATE(1970,1,1)+(-5/24)</f>
        <v>42726.283310185179</v>
      </c>
      <c r="T707" s="11">
        <f t="shared" ref="T707:T770" si="164">(I707/86400)+25569+(-5/24)</f>
        <v>42756.283310185179</v>
      </c>
      <c r="U707" t="str">
        <f t="shared" ref="U707:U770" si="165">TRIM(K707)</f>
        <v>FALSE</v>
      </c>
      <c r="V707" s="18">
        <f t="shared" ref="V707:V770" si="166">IF(U707="TRUE", 1, 2)</f>
        <v>2</v>
      </c>
      <c r="W707">
        <f t="shared" ref="W707:W770" si="167">IF(F707="successful", 1,  IF(F707= "failed", 2, IF(F707="canceled", 3, 4)))</f>
        <v>2</v>
      </c>
      <c r="X707">
        <v>1.1299999999999999</v>
      </c>
      <c r="Y707">
        <f>D707*X707</f>
        <v>112999.99999999999</v>
      </c>
      <c r="Z707">
        <f t="shared" si="160"/>
        <v>1104.01</v>
      </c>
    </row>
    <row r="708" spans="1:26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 t="b">
        <v>0</v>
      </c>
      <c r="L708">
        <v>0</v>
      </c>
      <c r="M708" t="b">
        <v>0</v>
      </c>
      <c r="N708" t="s">
        <v>8273</v>
      </c>
      <c r="O708" s="15">
        <f t="shared" si="161"/>
        <v>0</v>
      </c>
      <c r="P708" s="15">
        <f t="shared" si="162"/>
        <v>0</v>
      </c>
      <c r="Q708" t="s">
        <v>8330</v>
      </c>
      <c r="R708" t="s">
        <v>8332</v>
      </c>
      <c r="S708" s="8">
        <f t="shared" si="163"/>
        <v>42676.786840277775</v>
      </c>
      <c r="T708" s="11">
        <f t="shared" si="164"/>
        <v>42718.568749999999</v>
      </c>
      <c r="U708" t="str">
        <f t="shared" si="165"/>
        <v>FALSE</v>
      </c>
      <c r="V708" s="18">
        <f t="shared" si="166"/>
        <v>2</v>
      </c>
      <c r="W708">
        <f t="shared" si="167"/>
        <v>2</v>
      </c>
      <c r="X708">
        <v>1.1299999999999999</v>
      </c>
      <c r="Y708">
        <f>D708*X708</f>
        <v>112999.99999999999</v>
      </c>
      <c r="Z708">
        <f t="shared" si="160"/>
        <v>0</v>
      </c>
    </row>
    <row r="709" spans="1:26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 t="b">
        <v>0</v>
      </c>
      <c r="L709">
        <v>456</v>
      </c>
      <c r="M709" t="b">
        <v>0</v>
      </c>
      <c r="N709" t="s">
        <v>8273</v>
      </c>
      <c r="O709" s="15">
        <f t="shared" si="161"/>
        <v>78.927352941176466</v>
      </c>
      <c r="P709" s="15">
        <f t="shared" si="162"/>
        <v>117.69868421052631</v>
      </c>
      <c r="Q709" t="s">
        <v>8330</v>
      </c>
      <c r="R709" t="s">
        <v>8332</v>
      </c>
      <c r="S709" s="8">
        <f t="shared" si="163"/>
        <v>42696.45517361111</v>
      </c>
      <c r="T709" s="11">
        <f t="shared" si="164"/>
        <v>42736.45517361111</v>
      </c>
      <c r="U709" t="str">
        <f t="shared" si="165"/>
        <v>FALSE</v>
      </c>
      <c r="V709" s="18">
        <f t="shared" si="166"/>
        <v>2</v>
      </c>
      <c r="W709">
        <f t="shared" si="167"/>
        <v>2</v>
      </c>
      <c r="X709">
        <v>1.28</v>
      </c>
      <c r="Y709">
        <f>D709*X709</f>
        <v>87040</v>
      </c>
      <c r="Z709">
        <f t="shared" si="160"/>
        <v>68698.368000000002</v>
      </c>
    </row>
    <row r="710" spans="1:26" ht="115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 t="b">
        <v>0</v>
      </c>
      <c r="L710">
        <v>369</v>
      </c>
      <c r="M710" t="b">
        <v>0</v>
      </c>
      <c r="N710" t="s">
        <v>8273</v>
      </c>
      <c r="O710" s="15">
        <f t="shared" si="161"/>
        <v>22.092500000000001</v>
      </c>
      <c r="P710" s="15">
        <f t="shared" si="162"/>
        <v>23.948509485094849</v>
      </c>
      <c r="Q710" t="s">
        <v>8330</v>
      </c>
      <c r="R710" t="s">
        <v>8332</v>
      </c>
      <c r="S710" s="8">
        <f t="shared" si="163"/>
        <v>41835.372685185182</v>
      </c>
      <c r="T710" s="11">
        <f t="shared" si="164"/>
        <v>41895.372685185182</v>
      </c>
      <c r="U710" t="str">
        <f t="shared" si="165"/>
        <v>FALSE</v>
      </c>
      <c r="V710" s="18">
        <f t="shared" si="166"/>
        <v>2</v>
      </c>
      <c r="W710">
        <f t="shared" si="167"/>
        <v>2</v>
      </c>
      <c r="X710">
        <v>1.28</v>
      </c>
      <c r="Y710">
        <f>D710*X710</f>
        <v>51200</v>
      </c>
      <c r="Z710">
        <f t="shared" si="160"/>
        <v>11311.36</v>
      </c>
    </row>
    <row r="711" spans="1:26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 t="b">
        <v>0</v>
      </c>
      <c r="L711">
        <v>2</v>
      </c>
      <c r="M711" t="b">
        <v>0</v>
      </c>
      <c r="N711" t="s">
        <v>8273</v>
      </c>
      <c r="O711" s="15">
        <f t="shared" si="161"/>
        <v>0.40666666666666662</v>
      </c>
      <c r="P711" s="15">
        <f t="shared" si="162"/>
        <v>30.5</v>
      </c>
      <c r="Q711" t="s">
        <v>8330</v>
      </c>
      <c r="R711" t="s">
        <v>8332</v>
      </c>
      <c r="S711" s="8">
        <f t="shared" si="163"/>
        <v>41947.832858796297</v>
      </c>
      <c r="T711" s="11">
        <f t="shared" si="164"/>
        <v>41977.832858796297</v>
      </c>
      <c r="U711" t="str">
        <f t="shared" si="165"/>
        <v>FALSE</v>
      </c>
      <c r="V711" s="18">
        <f t="shared" si="166"/>
        <v>2</v>
      </c>
      <c r="W711">
        <f t="shared" si="167"/>
        <v>2</v>
      </c>
      <c r="X711">
        <v>1</v>
      </c>
      <c r="Y711">
        <f>D711*$X711</f>
        <v>15000</v>
      </c>
      <c r="Z711">
        <f t="shared" si="160"/>
        <v>61</v>
      </c>
    </row>
    <row r="712" spans="1:26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 t="b">
        <v>0</v>
      </c>
      <c r="L712">
        <v>0</v>
      </c>
      <c r="M712" t="b">
        <v>0</v>
      </c>
      <c r="N712" t="s">
        <v>8273</v>
      </c>
      <c r="O712" s="15">
        <f t="shared" si="161"/>
        <v>0</v>
      </c>
      <c r="P712" s="15">
        <f t="shared" si="162"/>
        <v>0</v>
      </c>
      <c r="Q712" t="s">
        <v>8330</v>
      </c>
      <c r="R712" t="s">
        <v>8332</v>
      </c>
      <c r="S712" s="8">
        <f t="shared" si="163"/>
        <v>41837.776643518519</v>
      </c>
      <c r="T712" s="11">
        <f t="shared" si="164"/>
        <v>41870.822222222218</v>
      </c>
      <c r="U712" t="str">
        <f t="shared" si="165"/>
        <v>FALSE</v>
      </c>
      <c r="V712" s="18">
        <f t="shared" si="166"/>
        <v>2</v>
      </c>
      <c r="W712">
        <f t="shared" si="167"/>
        <v>2</v>
      </c>
      <c r="X712">
        <f>0.76</f>
        <v>0.76</v>
      </c>
      <c r="Y712">
        <f>D712*X712</f>
        <v>912</v>
      </c>
      <c r="Z712">
        <f t="shared" si="160"/>
        <v>0</v>
      </c>
    </row>
    <row r="713" spans="1:26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 t="b">
        <v>0</v>
      </c>
      <c r="L713">
        <v>338</v>
      </c>
      <c r="M713" t="b">
        <v>0</v>
      </c>
      <c r="N713" t="s">
        <v>8273</v>
      </c>
      <c r="O713" s="15">
        <f t="shared" si="161"/>
        <v>33.790999999999997</v>
      </c>
      <c r="P713" s="15">
        <f t="shared" si="162"/>
        <v>99.973372781065095</v>
      </c>
      <c r="Q713" t="s">
        <v>8330</v>
      </c>
      <c r="R713" t="s">
        <v>8332</v>
      </c>
      <c r="S713" s="8">
        <f t="shared" si="163"/>
        <v>42678.250787037039</v>
      </c>
      <c r="T713" s="11">
        <f t="shared" si="164"/>
        <v>42718.292453703696</v>
      </c>
      <c r="U713" t="str">
        <f t="shared" si="165"/>
        <v>FALSE</v>
      </c>
      <c r="V713" s="18">
        <f t="shared" si="166"/>
        <v>2</v>
      </c>
      <c r="W713">
        <f t="shared" si="167"/>
        <v>2</v>
      </c>
      <c r="X713">
        <v>1.1299999999999999</v>
      </c>
      <c r="Y713">
        <f>D713*X713</f>
        <v>112999.99999999999</v>
      </c>
      <c r="Z713">
        <f t="shared" si="160"/>
        <v>38183.829999999994</v>
      </c>
    </row>
    <row r="714" spans="1:26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 t="b">
        <v>0</v>
      </c>
      <c r="L714">
        <v>4</v>
      </c>
      <c r="M714" t="b">
        <v>0</v>
      </c>
      <c r="N714" t="s">
        <v>8273</v>
      </c>
      <c r="O714" s="15">
        <f t="shared" si="161"/>
        <v>0.21649484536082475</v>
      </c>
      <c r="P714" s="15">
        <f t="shared" si="162"/>
        <v>26.25</v>
      </c>
      <c r="Q714" t="s">
        <v>8330</v>
      </c>
      <c r="R714" t="s">
        <v>8332</v>
      </c>
      <c r="S714" s="8">
        <f t="shared" si="163"/>
        <v>42384.472592592596</v>
      </c>
      <c r="T714" s="11">
        <f t="shared" si="164"/>
        <v>42414.472592592589</v>
      </c>
      <c r="U714" t="str">
        <f t="shared" si="165"/>
        <v>FALSE</v>
      </c>
      <c r="V714" s="18">
        <f t="shared" si="166"/>
        <v>2</v>
      </c>
      <c r="W714">
        <f t="shared" si="167"/>
        <v>2</v>
      </c>
      <c r="X714">
        <v>1</v>
      </c>
      <c r="Y714">
        <f>D714*$X714</f>
        <v>48500</v>
      </c>
      <c r="Z714">
        <f t="shared" si="160"/>
        <v>105</v>
      </c>
    </row>
    <row r="715" spans="1:26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 t="b">
        <v>0</v>
      </c>
      <c r="L715">
        <v>1</v>
      </c>
      <c r="M715" t="b">
        <v>0</v>
      </c>
      <c r="N715" t="s">
        <v>8273</v>
      </c>
      <c r="O715" s="15">
        <f t="shared" si="161"/>
        <v>0.79600000000000004</v>
      </c>
      <c r="P715" s="15">
        <f t="shared" si="162"/>
        <v>199</v>
      </c>
      <c r="Q715" t="s">
        <v>8330</v>
      </c>
      <c r="R715" t="s">
        <v>8332</v>
      </c>
      <c r="S715" s="8">
        <f t="shared" si="163"/>
        <v>42496.320972222216</v>
      </c>
      <c r="T715" s="11">
        <f t="shared" si="164"/>
        <v>42526.320972222216</v>
      </c>
      <c r="U715" t="str">
        <f t="shared" si="165"/>
        <v>FALSE</v>
      </c>
      <c r="V715" s="18">
        <f t="shared" si="166"/>
        <v>2</v>
      </c>
      <c r="W715">
        <f t="shared" si="167"/>
        <v>2</v>
      </c>
      <c r="X715">
        <v>1.1299999999999999</v>
      </c>
      <c r="Y715">
        <f>D715*X715</f>
        <v>28249.999999999996</v>
      </c>
      <c r="Z715">
        <f t="shared" si="160"/>
        <v>224.86999999999998</v>
      </c>
    </row>
    <row r="716" spans="1:26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 t="b">
        <v>0</v>
      </c>
      <c r="L716">
        <v>28</v>
      </c>
      <c r="M716" t="b">
        <v>0</v>
      </c>
      <c r="N716" t="s">
        <v>8273</v>
      </c>
      <c r="O716" s="15">
        <f t="shared" si="161"/>
        <v>14.993333333333334</v>
      </c>
      <c r="P716" s="15">
        <f t="shared" si="162"/>
        <v>80.321428571428569</v>
      </c>
      <c r="Q716" t="s">
        <v>8330</v>
      </c>
      <c r="R716" t="s">
        <v>8332</v>
      </c>
      <c r="S716" s="8">
        <f t="shared" si="163"/>
        <v>42734.579652777778</v>
      </c>
      <c r="T716" s="11">
        <f t="shared" si="164"/>
        <v>42794.579652777778</v>
      </c>
      <c r="U716" t="str">
        <f t="shared" si="165"/>
        <v>FALSE</v>
      </c>
      <c r="V716" s="18">
        <f t="shared" si="166"/>
        <v>2</v>
      </c>
      <c r="W716">
        <f t="shared" si="167"/>
        <v>2</v>
      </c>
      <c r="X716">
        <v>1</v>
      </c>
      <c r="Y716">
        <f t="shared" ref="Y716:Y733" si="168">D716*$X716</f>
        <v>15000</v>
      </c>
      <c r="Z716">
        <f t="shared" ref="Z716:Z733" si="169">E716*$X716</f>
        <v>2249</v>
      </c>
    </row>
    <row r="717" spans="1:26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 t="b">
        <v>0</v>
      </c>
      <c r="L717">
        <v>12</v>
      </c>
      <c r="M717" t="b">
        <v>0</v>
      </c>
      <c r="N717" t="s">
        <v>8273</v>
      </c>
      <c r="O717" s="15">
        <f t="shared" si="161"/>
        <v>5.0509090909090908</v>
      </c>
      <c r="P717" s="15">
        <f t="shared" si="162"/>
        <v>115.75</v>
      </c>
      <c r="Q717" t="s">
        <v>8330</v>
      </c>
      <c r="R717" t="s">
        <v>8332</v>
      </c>
      <c r="S717" s="8">
        <f t="shared" si="163"/>
        <v>42272.8824074074</v>
      </c>
      <c r="T717" s="11">
        <f t="shared" si="164"/>
        <v>42312.924074074072</v>
      </c>
      <c r="U717" t="str">
        <f t="shared" si="165"/>
        <v>FALSE</v>
      </c>
      <c r="V717" s="18">
        <f t="shared" si="166"/>
        <v>2</v>
      </c>
      <c r="W717">
        <f t="shared" si="167"/>
        <v>2</v>
      </c>
      <c r="X717">
        <v>1</v>
      </c>
      <c r="Y717">
        <f t="shared" si="168"/>
        <v>27500</v>
      </c>
      <c r="Z717">
        <f t="shared" si="169"/>
        <v>1389</v>
      </c>
    </row>
    <row r="718" spans="1:26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 t="b">
        <v>0</v>
      </c>
      <c r="L718">
        <v>16</v>
      </c>
      <c r="M718" t="b">
        <v>0</v>
      </c>
      <c r="N718" t="s">
        <v>8273</v>
      </c>
      <c r="O718" s="15">
        <f t="shared" si="161"/>
        <v>10.214285714285715</v>
      </c>
      <c r="P718" s="15">
        <f t="shared" si="162"/>
        <v>44.6875</v>
      </c>
      <c r="Q718" t="s">
        <v>8330</v>
      </c>
      <c r="R718" t="s">
        <v>8332</v>
      </c>
      <c r="S718" s="8">
        <f t="shared" si="163"/>
        <v>41940.450312499997</v>
      </c>
      <c r="T718" s="11">
        <f t="shared" si="164"/>
        <v>41973.791666666664</v>
      </c>
      <c r="U718" t="str">
        <f t="shared" si="165"/>
        <v>FALSE</v>
      </c>
      <c r="V718" s="18">
        <f t="shared" si="166"/>
        <v>2</v>
      </c>
      <c r="W718">
        <f t="shared" si="167"/>
        <v>2</v>
      </c>
      <c r="X718">
        <v>1</v>
      </c>
      <c r="Y718">
        <f t="shared" si="168"/>
        <v>7000</v>
      </c>
      <c r="Z718">
        <f t="shared" si="169"/>
        <v>715</v>
      </c>
    </row>
    <row r="719" spans="1:26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 t="b">
        <v>0</v>
      </c>
      <c r="L719">
        <v>4</v>
      </c>
      <c r="M719" t="b">
        <v>0</v>
      </c>
      <c r="N719" t="s">
        <v>8273</v>
      </c>
      <c r="O719" s="15">
        <f t="shared" si="161"/>
        <v>0.30499999999999999</v>
      </c>
      <c r="P719" s="15">
        <f t="shared" si="162"/>
        <v>76.25</v>
      </c>
      <c r="Q719" t="s">
        <v>8330</v>
      </c>
      <c r="R719" t="s">
        <v>8332</v>
      </c>
      <c r="S719" s="8">
        <f t="shared" si="163"/>
        <v>41857.645856481482</v>
      </c>
      <c r="T719" s="11">
        <f t="shared" si="164"/>
        <v>41887.645856481475</v>
      </c>
      <c r="U719" t="str">
        <f t="shared" si="165"/>
        <v>FALSE</v>
      </c>
      <c r="V719" s="18">
        <f t="shared" si="166"/>
        <v>2</v>
      </c>
      <c r="W719">
        <f t="shared" si="167"/>
        <v>2</v>
      </c>
      <c r="X719">
        <v>1</v>
      </c>
      <c r="Y719">
        <f t="shared" si="168"/>
        <v>100000</v>
      </c>
      <c r="Z719">
        <f t="shared" si="169"/>
        <v>305</v>
      </c>
    </row>
    <row r="720" spans="1:26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 t="b">
        <v>0</v>
      </c>
      <c r="L720">
        <v>4</v>
      </c>
      <c r="M720" t="b">
        <v>0</v>
      </c>
      <c r="N720" t="s">
        <v>8273</v>
      </c>
      <c r="O720" s="15">
        <f t="shared" si="161"/>
        <v>0.75</v>
      </c>
      <c r="P720" s="15">
        <f t="shared" si="162"/>
        <v>22.5</v>
      </c>
      <c r="Q720" t="s">
        <v>8330</v>
      </c>
      <c r="R720" t="s">
        <v>8332</v>
      </c>
      <c r="S720" s="8">
        <f t="shared" si="163"/>
        <v>42752.637118055551</v>
      </c>
      <c r="T720" s="11">
        <f t="shared" si="164"/>
        <v>42784.040972222218</v>
      </c>
      <c r="U720" t="str">
        <f t="shared" si="165"/>
        <v>FALSE</v>
      </c>
      <c r="V720" s="18">
        <f t="shared" si="166"/>
        <v>2</v>
      </c>
      <c r="W720">
        <f t="shared" si="167"/>
        <v>2</v>
      </c>
      <c r="X720">
        <v>1</v>
      </c>
      <c r="Y720">
        <f t="shared" si="168"/>
        <v>12000</v>
      </c>
      <c r="Z720">
        <f t="shared" si="169"/>
        <v>90</v>
      </c>
    </row>
    <row r="721" spans="1:26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 t="b">
        <v>0</v>
      </c>
      <c r="L721">
        <v>10</v>
      </c>
      <c r="M721" t="b">
        <v>0</v>
      </c>
      <c r="N721" t="s">
        <v>8273</v>
      </c>
      <c r="O721" s="15">
        <f t="shared" si="161"/>
        <v>1.2933333333333332</v>
      </c>
      <c r="P721" s="15">
        <f t="shared" si="162"/>
        <v>19.399999999999999</v>
      </c>
      <c r="Q721" t="s">
        <v>8330</v>
      </c>
      <c r="R721" t="s">
        <v>8332</v>
      </c>
      <c r="S721" s="8">
        <f t="shared" si="163"/>
        <v>42408.83189814815</v>
      </c>
      <c r="T721" s="11">
        <f t="shared" si="164"/>
        <v>42422.83189814815</v>
      </c>
      <c r="U721" t="str">
        <f t="shared" si="165"/>
        <v>FALSE</v>
      </c>
      <c r="V721" s="18">
        <f t="shared" si="166"/>
        <v>2</v>
      </c>
      <c r="W721">
        <f t="shared" si="167"/>
        <v>2</v>
      </c>
      <c r="X721">
        <v>1</v>
      </c>
      <c r="Y721">
        <f t="shared" si="168"/>
        <v>15000</v>
      </c>
      <c r="Z721">
        <f t="shared" si="169"/>
        <v>194</v>
      </c>
    </row>
    <row r="722" spans="1:26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 t="b">
        <v>0</v>
      </c>
      <c r="L722">
        <v>41</v>
      </c>
      <c r="M722" t="b">
        <v>1</v>
      </c>
      <c r="N722" t="s">
        <v>8274</v>
      </c>
      <c r="O722" s="15">
        <f t="shared" si="161"/>
        <v>143.94736842105263</v>
      </c>
      <c r="P722" s="15">
        <f t="shared" si="162"/>
        <v>66.707317073170728</v>
      </c>
      <c r="Q722" t="s">
        <v>8333</v>
      </c>
      <c r="R722" t="s">
        <v>8334</v>
      </c>
      <c r="S722" s="8">
        <f t="shared" si="163"/>
        <v>40909.440868055557</v>
      </c>
      <c r="T722" s="11">
        <f t="shared" si="164"/>
        <v>40937.440868055557</v>
      </c>
      <c r="U722" t="str">
        <f t="shared" si="165"/>
        <v>FALSE</v>
      </c>
      <c r="V722" s="18">
        <f t="shared" si="166"/>
        <v>2</v>
      </c>
      <c r="W722">
        <f t="shared" si="167"/>
        <v>1</v>
      </c>
      <c r="X722">
        <v>1</v>
      </c>
      <c r="Y722">
        <f t="shared" si="168"/>
        <v>1900</v>
      </c>
      <c r="Z722">
        <f t="shared" si="169"/>
        <v>2735</v>
      </c>
    </row>
    <row r="723" spans="1:26" ht="115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 t="b">
        <v>0</v>
      </c>
      <c r="L723">
        <v>119</v>
      </c>
      <c r="M723" t="b">
        <v>1</v>
      </c>
      <c r="N723" t="s">
        <v>8274</v>
      </c>
      <c r="O723" s="15">
        <f t="shared" si="161"/>
        <v>122.10975609756099</v>
      </c>
      <c r="P723" s="15">
        <f t="shared" si="162"/>
        <v>84.142857142857139</v>
      </c>
      <c r="Q723" t="s">
        <v>8333</v>
      </c>
      <c r="R723" t="s">
        <v>8334</v>
      </c>
      <c r="S723" s="8">
        <f t="shared" si="163"/>
        <v>41807.363506944443</v>
      </c>
      <c r="T723" s="11">
        <f t="shared" si="164"/>
        <v>41852.363506944443</v>
      </c>
      <c r="U723" t="str">
        <f t="shared" si="165"/>
        <v>FALSE</v>
      </c>
      <c r="V723" s="18">
        <f t="shared" si="166"/>
        <v>2</v>
      </c>
      <c r="W723">
        <f t="shared" si="167"/>
        <v>1</v>
      </c>
      <c r="X723">
        <v>1</v>
      </c>
      <c r="Y723">
        <f t="shared" si="168"/>
        <v>8200</v>
      </c>
      <c r="Z723">
        <f t="shared" si="169"/>
        <v>10013</v>
      </c>
    </row>
    <row r="724" spans="1:26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 t="b">
        <v>0</v>
      </c>
      <c r="L724">
        <v>153</v>
      </c>
      <c r="M724" t="b">
        <v>1</v>
      </c>
      <c r="N724" t="s">
        <v>8274</v>
      </c>
      <c r="O724" s="15">
        <f t="shared" si="161"/>
        <v>132.024</v>
      </c>
      <c r="P724" s="15">
        <f t="shared" si="162"/>
        <v>215.72549019607843</v>
      </c>
      <c r="Q724" t="s">
        <v>8333</v>
      </c>
      <c r="R724" t="s">
        <v>8334</v>
      </c>
      <c r="S724" s="8">
        <f t="shared" si="163"/>
        <v>40977.596967592588</v>
      </c>
      <c r="T724" s="11">
        <f t="shared" si="164"/>
        <v>41007.555300925924</v>
      </c>
      <c r="U724" t="str">
        <f t="shared" si="165"/>
        <v>FALSE</v>
      </c>
      <c r="V724" s="18">
        <f t="shared" si="166"/>
        <v>2</v>
      </c>
      <c r="W724">
        <f t="shared" si="167"/>
        <v>1</v>
      </c>
      <c r="X724">
        <v>1</v>
      </c>
      <c r="Y724">
        <f t="shared" si="168"/>
        <v>25000</v>
      </c>
      <c r="Z724">
        <f t="shared" si="169"/>
        <v>33006</v>
      </c>
    </row>
    <row r="725" spans="1:26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 t="b">
        <v>0</v>
      </c>
      <c r="L725">
        <v>100</v>
      </c>
      <c r="M725" t="b">
        <v>1</v>
      </c>
      <c r="N725" t="s">
        <v>8274</v>
      </c>
      <c r="O725" s="15">
        <f t="shared" si="161"/>
        <v>109.38000000000001</v>
      </c>
      <c r="P725" s="15">
        <f t="shared" si="162"/>
        <v>54.69</v>
      </c>
      <c r="Q725" t="s">
        <v>8333</v>
      </c>
      <c r="R725" t="s">
        <v>8334</v>
      </c>
      <c r="S725" s="8">
        <f t="shared" si="163"/>
        <v>42184.608206018522</v>
      </c>
      <c r="T725" s="11">
        <f t="shared" si="164"/>
        <v>42214.957638888889</v>
      </c>
      <c r="U725" t="str">
        <f t="shared" si="165"/>
        <v>FALSE</v>
      </c>
      <c r="V725" s="18">
        <f t="shared" si="166"/>
        <v>2</v>
      </c>
      <c r="W725">
        <f t="shared" si="167"/>
        <v>1</v>
      </c>
      <c r="X725">
        <v>1</v>
      </c>
      <c r="Y725">
        <f t="shared" si="168"/>
        <v>5000</v>
      </c>
      <c r="Z725">
        <f t="shared" si="169"/>
        <v>5469</v>
      </c>
    </row>
    <row r="726" spans="1:26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 t="b">
        <v>0</v>
      </c>
      <c r="L726">
        <v>143</v>
      </c>
      <c r="M726" t="b">
        <v>1</v>
      </c>
      <c r="N726" t="s">
        <v>8274</v>
      </c>
      <c r="O726" s="15">
        <f t="shared" si="161"/>
        <v>105.47157142857144</v>
      </c>
      <c r="P726" s="15">
        <f t="shared" si="162"/>
        <v>51.62944055944056</v>
      </c>
      <c r="Q726" t="s">
        <v>8333</v>
      </c>
      <c r="R726" t="s">
        <v>8334</v>
      </c>
      <c r="S726" s="8">
        <f t="shared" si="163"/>
        <v>40694.430127314808</v>
      </c>
      <c r="T726" s="11">
        <f t="shared" si="164"/>
        <v>40724.430127314808</v>
      </c>
      <c r="U726" t="str">
        <f t="shared" si="165"/>
        <v>FALSE</v>
      </c>
      <c r="V726" s="18">
        <f t="shared" si="166"/>
        <v>2</v>
      </c>
      <c r="W726">
        <f t="shared" si="167"/>
        <v>1</v>
      </c>
      <c r="X726">
        <v>1</v>
      </c>
      <c r="Y726">
        <f t="shared" si="168"/>
        <v>7000</v>
      </c>
      <c r="Z726">
        <f t="shared" si="169"/>
        <v>7383.01</v>
      </c>
    </row>
    <row r="727" spans="1:26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 t="b">
        <v>0</v>
      </c>
      <c r="L727">
        <v>140</v>
      </c>
      <c r="M727" t="b">
        <v>1</v>
      </c>
      <c r="N727" t="s">
        <v>8274</v>
      </c>
      <c r="O727" s="15">
        <f t="shared" si="161"/>
        <v>100.35000000000001</v>
      </c>
      <c r="P727" s="15">
        <f t="shared" si="162"/>
        <v>143.35714285714286</v>
      </c>
      <c r="Q727" t="s">
        <v>8333</v>
      </c>
      <c r="R727" t="s">
        <v>8334</v>
      </c>
      <c r="S727" s="8">
        <f t="shared" si="163"/>
        <v>42321.417962962958</v>
      </c>
      <c r="T727" s="11">
        <f t="shared" si="164"/>
        <v>42351.417962962958</v>
      </c>
      <c r="U727" t="str">
        <f t="shared" si="165"/>
        <v>FALSE</v>
      </c>
      <c r="V727" s="18">
        <f t="shared" si="166"/>
        <v>2</v>
      </c>
      <c r="W727">
        <f t="shared" si="167"/>
        <v>1</v>
      </c>
      <c r="X727">
        <v>1</v>
      </c>
      <c r="Y727">
        <f t="shared" si="168"/>
        <v>20000</v>
      </c>
      <c r="Z727">
        <f t="shared" si="169"/>
        <v>20070</v>
      </c>
    </row>
    <row r="728" spans="1:26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 t="b">
        <v>0</v>
      </c>
      <c r="L728">
        <v>35</v>
      </c>
      <c r="M728" t="b">
        <v>1</v>
      </c>
      <c r="N728" t="s">
        <v>8274</v>
      </c>
      <c r="O728" s="15">
        <f t="shared" si="161"/>
        <v>101.4</v>
      </c>
      <c r="P728" s="15">
        <f t="shared" si="162"/>
        <v>72.428571428571431</v>
      </c>
      <c r="Q728" t="s">
        <v>8333</v>
      </c>
      <c r="R728" t="s">
        <v>8334</v>
      </c>
      <c r="S728" s="8">
        <f t="shared" si="163"/>
        <v>41345.834340277775</v>
      </c>
      <c r="T728" s="11">
        <f t="shared" si="164"/>
        <v>41375.834340277775</v>
      </c>
      <c r="U728" t="str">
        <f t="shared" si="165"/>
        <v>FALSE</v>
      </c>
      <c r="V728" s="18">
        <f t="shared" si="166"/>
        <v>2</v>
      </c>
      <c r="W728">
        <f t="shared" si="167"/>
        <v>1</v>
      </c>
      <c r="X728">
        <v>1</v>
      </c>
      <c r="Y728">
        <f t="shared" si="168"/>
        <v>2500</v>
      </c>
      <c r="Z728">
        <f t="shared" si="169"/>
        <v>2535</v>
      </c>
    </row>
    <row r="729" spans="1:26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 t="b">
        <v>0</v>
      </c>
      <c r="L729">
        <v>149</v>
      </c>
      <c r="M729" t="b">
        <v>1</v>
      </c>
      <c r="N729" t="s">
        <v>8274</v>
      </c>
      <c r="O729" s="15">
        <f t="shared" si="161"/>
        <v>155.51428571428571</v>
      </c>
      <c r="P729" s="15">
        <f t="shared" si="162"/>
        <v>36.530201342281877</v>
      </c>
      <c r="Q729" t="s">
        <v>8333</v>
      </c>
      <c r="R729" t="s">
        <v>8334</v>
      </c>
      <c r="S729" s="8">
        <f t="shared" si="163"/>
        <v>41246.811909722215</v>
      </c>
      <c r="T729" s="11">
        <f t="shared" si="164"/>
        <v>41288.680555555555</v>
      </c>
      <c r="U729" t="str">
        <f t="shared" si="165"/>
        <v>FALSE</v>
      </c>
      <c r="V729" s="18">
        <f t="shared" si="166"/>
        <v>2</v>
      </c>
      <c r="W729">
        <f t="shared" si="167"/>
        <v>1</v>
      </c>
      <c r="X729">
        <v>1</v>
      </c>
      <c r="Y729">
        <f t="shared" si="168"/>
        <v>3500</v>
      </c>
      <c r="Z729">
        <f t="shared" si="169"/>
        <v>5443</v>
      </c>
    </row>
    <row r="730" spans="1:26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 t="b">
        <v>0</v>
      </c>
      <c r="L730">
        <v>130</v>
      </c>
      <c r="M730" t="b">
        <v>1</v>
      </c>
      <c r="N730" t="s">
        <v>8274</v>
      </c>
      <c r="O730" s="15">
        <f t="shared" si="161"/>
        <v>105.566</v>
      </c>
      <c r="P730" s="15">
        <f t="shared" si="162"/>
        <v>60.903461538461535</v>
      </c>
      <c r="Q730" t="s">
        <v>8333</v>
      </c>
      <c r="R730" t="s">
        <v>8334</v>
      </c>
      <c r="S730" s="8">
        <f t="shared" si="163"/>
        <v>40731.629131944443</v>
      </c>
      <c r="T730" s="11">
        <f t="shared" si="164"/>
        <v>40776.629131944443</v>
      </c>
      <c r="U730" t="str">
        <f t="shared" si="165"/>
        <v>FALSE</v>
      </c>
      <c r="V730" s="18">
        <f t="shared" si="166"/>
        <v>2</v>
      </c>
      <c r="W730">
        <f t="shared" si="167"/>
        <v>1</v>
      </c>
      <c r="X730">
        <v>1</v>
      </c>
      <c r="Y730">
        <f t="shared" si="168"/>
        <v>7500</v>
      </c>
      <c r="Z730">
        <f t="shared" si="169"/>
        <v>7917.45</v>
      </c>
    </row>
    <row r="731" spans="1:26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 t="b">
        <v>0</v>
      </c>
      <c r="L731">
        <v>120</v>
      </c>
      <c r="M731" t="b">
        <v>1</v>
      </c>
      <c r="N731" t="s">
        <v>8274</v>
      </c>
      <c r="O731" s="15">
        <f t="shared" si="161"/>
        <v>130.65</v>
      </c>
      <c r="P731" s="15">
        <f t="shared" si="162"/>
        <v>43.55</v>
      </c>
      <c r="Q731" t="s">
        <v>8333</v>
      </c>
      <c r="R731" t="s">
        <v>8334</v>
      </c>
      <c r="S731" s="8">
        <f t="shared" si="163"/>
        <v>41110.97755787037</v>
      </c>
      <c r="T731" s="11">
        <f t="shared" si="164"/>
        <v>41170.97755787037</v>
      </c>
      <c r="U731" t="str">
        <f t="shared" si="165"/>
        <v>FALSE</v>
      </c>
      <c r="V731" s="18">
        <f t="shared" si="166"/>
        <v>2</v>
      </c>
      <c r="W731">
        <f t="shared" si="167"/>
        <v>1</v>
      </c>
      <c r="X731">
        <v>1</v>
      </c>
      <c r="Y731">
        <f t="shared" si="168"/>
        <v>4000</v>
      </c>
      <c r="Z731">
        <f t="shared" si="169"/>
        <v>5226</v>
      </c>
    </row>
    <row r="732" spans="1:26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 t="b">
        <v>0</v>
      </c>
      <c r="L732">
        <v>265</v>
      </c>
      <c r="M732" t="b">
        <v>1</v>
      </c>
      <c r="N732" t="s">
        <v>8274</v>
      </c>
      <c r="O732" s="15">
        <f t="shared" si="161"/>
        <v>132.19</v>
      </c>
      <c r="P732" s="15">
        <f t="shared" si="162"/>
        <v>99.766037735849054</v>
      </c>
      <c r="Q732" t="s">
        <v>8333</v>
      </c>
      <c r="R732" t="s">
        <v>8334</v>
      </c>
      <c r="S732" s="8">
        <f t="shared" si="163"/>
        <v>40854.536932870367</v>
      </c>
      <c r="T732" s="11">
        <f t="shared" si="164"/>
        <v>40884.536932870367</v>
      </c>
      <c r="U732" t="str">
        <f t="shared" si="165"/>
        <v>FALSE</v>
      </c>
      <c r="V732" s="18">
        <f t="shared" si="166"/>
        <v>2</v>
      </c>
      <c r="W732">
        <f t="shared" si="167"/>
        <v>1</v>
      </c>
      <c r="X732">
        <v>1</v>
      </c>
      <c r="Y732">
        <f t="shared" si="168"/>
        <v>20000</v>
      </c>
      <c r="Z732">
        <f t="shared" si="169"/>
        <v>26438</v>
      </c>
    </row>
    <row r="733" spans="1:26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 t="b">
        <v>0</v>
      </c>
      <c r="L733">
        <v>71</v>
      </c>
      <c r="M733" t="b">
        <v>1</v>
      </c>
      <c r="N733" t="s">
        <v>8274</v>
      </c>
      <c r="O733" s="15">
        <f t="shared" si="161"/>
        <v>126</v>
      </c>
      <c r="P733" s="15">
        <f t="shared" si="162"/>
        <v>88.732394366197184</v>
      </c>
      <c r="Q733" t="s">
        <v>8333</v>
      </c>
      <c r="R733" t="s">
        <v>8334</v>
      </c>
      <c r="S733" s="8">
        <f t="shared" si="163"/>
        <v>40879.587349537032</v>
      </c>
      <c r="T733" s="11">
        <f t="shared" si="164"/>
        <v>40930.041666666664</v>
      </c>
      <c r="U733" t="str">
        <f t="shared" si="165"/>
        <v>FALSE</v>
      </c>
      <c r="V733" s="18">
        <f t="shared" si="166"/>
        <v>2</v>
      </c>
      <c r="W733">
        <f t="shared" si="167"/>
        <v>1</v>
      </c>
      <c r="X733">
        <v>1</v>
      </c>
      <c r="Y733">
        <f t="shared" si="168"/>
        <v>5000</v>
      </c>
      <c r="Z733">
        <f t="shared" si="169"/>
        <v>6300</v>
      </c>
    </row>
    <row r="734" spans="1:26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 t="b">
        <v>0</v>
      </c>
      <c r="L734">
        <v>13</v>
      </c>
      <c r="M734" t="b">
        <v>1</v>
      </c>
      <c r="N734" t="s">
        <v>8274</v>
      </c>
      <c r="O734" s="15">
        <f t="shared" si="161"/>
        <v>160</v>
      </c>
      <c r="P734" s="15">
        <f t="shared" si="162"/>
        <v>4.9230769230769234</v>
      </c>
      <c r="Q734" t="s">
        <v>8333</v>
      </c>
      <c r="R734" t="s">
        <v>8334</v>
      </c>
      <c r="S734" s="8">
        <f t="shared" si="163"/>
        <v>41486.21598379629</v>
      </c>
      <c r="T734" s="11">
        <f t="shared" si="164"/>
        <v>41546.21598379629</v>
      </c>
      <c r="U734" t="str">
        <f t="shared" si="165"/>
        <v>FALSE</v>
      </c>
      <c r="V734" s="18">
        <f t="shared" si="166"/>
        <v>2</v>
      </c>
      <c r="W734">
        <f t="shared" si="167"/>
        <v>1</v>
      </c>
      <c r="X734">
        <v>1.28</v>
      </c>
      <c r="Y734">
        <f>D734*X734</f>
        <v>51.2</v>
      </c>
      <c r="Z734">
        <f t="shared" ref="Z734:Z748" si="170">E734*$X734</f>
        <v>81.92</v>
      </c>
    </row>
    <row r="735" spans="1:26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 t="b">
        <v>0</v>
      </c>
      <c r="L735">
        <v>169</v>
      </c>
      <c r="M735" t="b">
        <v>1</v>
      </c>
      <c r="N735" t="s">
        <v>8274</v>
      </c>
      <c r="O735" s="15">
        <f t="shared" si="161"/>
        <v>120.48</v>
      </c>
      <c r="P735" s="15">
        <f t="shared" si="162"/>
        <v>17.822485207100591</v>
      </c>
      <c r="Q735" t="s">
        <v>8333</v>
      </c>
      <c r="R735" t="s">
        <v>8334</v>
      </c>
      <c r="S735" s="8">
        <f t="shared" si="163"/>
        <v>41598.211712962962</v>
      </c>
      <c r="T735" s="11">
        <f t="shared" si="164"/>
        <v>41628.211712962962</v>
      </c>
      <c r="U735" t="str">
        <f t="shared" si="165"/>
        <v>FALSE</v>
      </c>
      <c r="V735" s="18">
        <f t="shared" si="166"/>
        <v>2</v>
      </c>
      <c r="W735">
        <f t="shared" si="167"/>
        <v>1</v>
      </c>
      <c r="X735">
        <v>1.28</v>
      </c>
      <c r="Y735">
        <f>D735*X735</f>
        <v>3200</v>
      </c>
      <c r="Z735">
        <f t="shared" si="170"/>
        <v>3855.36</v>
      </c>
    </row>
    <row r="736" spans="1:26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 t="b">
        <v>0</v>
      </c>
      <c r="L736">
        <v>57</v>
      </c>
      <c r="M736" t="b">
        <v>1</v>
      </c>
      <c r="N736" t="s">
        <v>8274</v>
      </c>
      <c r="O736" s="15">
        <f t="shared" si="161"/>
        <v>125.52941176470588</v>
      </c>
      <c r="P736" s="15">
        <f t="shared" si="162"/>
        <v>187.19298245614036</v>
      </c>
      <c r="Q736" t="s">
        <v>8333</v>
      </c>
      <c r="R736" t="s">
        <v>8334</v>
      </c>
      <c r="S736" s="8">
        <f t="shared" si="163"/>
        <v>42101.956249999996</v>
      </c>
      <c r="T736" s="11">
        <f t="shared" si="164"/>
        <v>42132.999999999993</v>
      </c>
      <c r="U736" t="str">
        <f t="shared" si="165"/>
        <v>FALSE</v>
      </c>
      <c r="V736" s="18">
        <f t="shared" si="166"/>
        <v>2</v>
      </c>
      <c r="W736">
        <f t="shared" si="167"/>
        <v>1</v>
      </c>
      <c r="X736">
        <f>0.76</f>
        <v>0.76</v>
      </c>
      <c r="Y736">
        <f>D736*X736</f>
        <v>6460</v>
      </c>
      <c r="Z736">
        <f t="shared" si="170"/>
        <v>8109.2</v>
      </c>
    </row>
    <row r="737" spans="1:26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 t="b">
        <v>0</v>
      </c>
      <c r="L737">
        <v>229</v>
      </c>
      <c r="M737" t="b">
        <v>1</v>
      </c>
      <c r="N737" t="s">
        <v>8274</v>
      </c>
      <c r="O737" s="15">
        <f t="shared" si="161"/>
        <v>114.40638297872341</v>
      </c>
      <c r="P737" s="15">
        <f t="shared" si="162"/>
        <v>234.80786026200875</v>
      </c>
      <c r="Q737" t="s">
        <v>8333</v>
      </c>
      <c r="R737" t="s">
        <v>8334</v>
      </c>
      <c r="S737" s="8">
        <f t="shared" si="163"/>
        <v>41945.821134259255</v>
      </c>
      <c r="T737" s="11">
        <f t="shared" si="164"/>
        <v>41976.818749999999</v>
      </c>
      <c r="U737" t="str">
        <f t="shared" si="165"/>
        <v>FALSE</v>
      </c>
      <c r="V737" s="18">
        <f t="shared" si="166"/>
        <v>2</v>
      </c>
      <c r="W737">
        <f t="shared" si="167"/>
        <v>1</v>
      </c>
      <c r="X737">
        <v>1</v>
      </c>
      <c r="Y737">
        <f t="shared" ref="Y737:Y748" si="171">D737*$X737</f>
        <v>47000</v>
      </c>
      <c r="Z737">
        <f t="shared" si="170"/>
        <v>53771</v>
      </c>
    </row>
    <row r="738" spans="1:26" ht="115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 t="b">
        <v>0</v>
      </c>
      <c r="L738">
        <v>108</v>
      </c>
      <c r="M738" t="b">
        <v>1</v>
      </c>
      <c r="N738" t="s">
        <v>8274</v>
      </c>
      <c r="O738" s="15">
        <f t="shared" si="161"/>
        <v>315.13888888888891</v>
      </c>
      <c r="P738" s="15">
        <f t="shared" si="162"/>
        <v>105.04629629629629</v>
      </c>
      <c r="Q738" t="s">
        <v>8333</v>
      </c>
      <c r="R738" t="s">
        <v>8334</v>
      </c>
      <c r="S738" s="8">
        <f t="shared" si="163"/>
        <v>41579.525925925926</v>
      </c>
      <c r="T738" s="11">
        <f t="shared" si="164"/>
        <v>41598.999305555553</v>
      </c>
      <c r="U738" t="str">
        <f t="shared" si="165"/>
        <v>FALSE</v>
      </c>
      <c r="V738" s="18">
        <f t="shared" si="166"/>
        <v>2</v>
      </c>
      <c r="W738">
        <f t="shared" si="167"/>
        <v>1</v>
      </c>
      <c r="X738">
        <v>1</v>
      </c>
      <c r="Y738">
        <f t="shared" si="171"/>
        <v>3600</v>
      </c>
      <c r="Z738">
        <f t="shared" si="170"/>
        <v>11345</v>
      </c>
    </row>
    <row r="739" spans="1:26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 t="b">
        <v>0</v>
      </c>
      <c r="L739">
        <v>108</v>
      </c>
      <c r="M739" t="b">
        <v>1</v>
      </c>
      <c r="N739" t="s">
        <v>8274</v>
      </c>
      <c r="O739" s="15">
        <f t="shared" si="161"/>
        <v>122.39999999999999</v>
      </c>
      <c r="P739" s="15">
        <f t="shared" si="162"/>
        <v>56.666666666666664</v>
      </c>
      <c r="Q739" t="s">
        <v>8333</v>
      </c>
      <c r="R739" t="s">
        <v>8334</v>
      </c>
      <c r="S739" s="8">
        <f t="shared" si="163"/>
        <v>41667.066979166666</v>
      </c>
      <c r="T739" s="11">
        <f t="shared" si="164"/>
        <v>41684.625</v>
      </c>
      <c r="U739" t="str">
        <f t="shared" si="165"/>
        <v>FALSE</v>
      </c>
      <c r="V739" s="18">
        <f t="shared" si="166"/>
        <v>2</v>
      </c>
      <c r="W739">
        <f t="shared" si="167"/>
        <v>1</v>
      </c>
      <c r="X739">
        <v>1</v>
      </c>
      <c r="Y739">
        <f t="shared" si="171"/>
        <v>5000</v>
      </c>
      <c r="Z739">
        <f t="shared" si="170"/>
        <v>6120</v>
      </c>
    </row>
    <row r="740" spans="1:26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 t="b">
        <v>0</v>
      </c>
      <c r="L740">
        <v>41</v>
      </c>
      <c r="M740" t="b">
        <v>1</v>
      </c>
      <c r="N740" t="s">
        <v>8274</v>
      </c>
      <c r="O740" s="15">
        <f t="shared" si="161"/>
        <v>106.73333333333332</v>
      </c>
      <c r="P740" s="15">
        <f t="shared" si="162"/>
        <v>39.048780487804876</v>
      </c>
      <c r="Q740" t="s">
        <v>8333</v>
      </c>
      <c r="R740" t="s">
        <v>8334</v>
      </c>
      <c r="S740" s="8">
        <f t="shared" si="163"/>
        <v>41943.395763888882</v>
      </c>
      <c r="T740" s="11">
        <f t="shared" si="164"/>
        <v>41973.999305555553</v>
      </c>
      <c r="U740" t="str">
        <f t="shared" si="165"/>
        <v>FALSE</v>
      </c>
      <c r="V740" s="18">
        <f t="shared" si="166"/>
        <v>2</v>
      </c>
      <c r="W740">
        <f t="shared" si="167"/>
        <v>1</v>
      </c>
      <c r="X740">
        <v>1</v>
      </c>
      <c r="Y740">
        <f t="shared" si="171"/>
        <v>1500</v>
      </c>
      <c r="Z740">
        <f t="shared" si="170"/>
        <v>1601</v>
      </c>
    </row>
    <row r="741" spans="1:26" ht="115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 t="b">
        <v>0</v>
      </c>
      <c r="L741">
        <v>139</v>
      </c>
      <c r="M741" t="b">
        <v>1</v>
      </c>
      <c r="N741" t="s">
        <v>8274</v>
      </c>
      <c r="O741" s="15">
        <f t="shared" si="161"/>
        <v>158.33333333333331</v>
      </c>
      <c r="P741" s="15">
        <f t="shared" si="162"/>
        <v>68.345323741007192</v>
      </c>
      <c r="Q741" t="s">
        <v>8333</v>
      </c>
      <c r="R741" t="s">
        <v>8334</v>
      </c>
      <c r="S741" s="8">
        <f t="shared" si="163"/>
        <v>41829.294317129628</v>
      </c>
      <c r="T741" s="11">
        <f t="shared" si="164"/>
        <v>41862.294317129628</v>
      </c>
      <c r="U741" t="str">
        <f t="shared" si="165"/>
        <v>FALSE</v>
      </c>
      <c r="V741" s="18">
        <f t="shared" si="166"/>
        <v>2</v>
      </c>
      <c r="W741">
        <f t="shared" si="167"/>
        <v>1</v>
      </c>
      <c r="X741">
        <v>1</v>
      </c>
      <c r="Y741">
        <f t="shared" si="171"/>
        <v>6000</v>
      </c>
      <c r="Z741">
        <f t="shared" si="170"/>
        <v>9500</v>
      </c>
    </row>
    <row r="742" spans="1:26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 t="b">
        <v>0</v>
      </c>
      <c r="L742">
        <v>19</v>
      </c>
      <c r="M742" t="b">
        <v>1</v>
      </c>
      <c r="N742" t="s">
        <v>8274</v>
      </c>
      <c r="O742" s="15">
        <f t="shared" si="161"/>
        <v>107.4</v>
      </c>
      <c r="P742" s="15">
        <f t="shared" si="162"/>
        <v>169.57894736842104</v>
      </c>
      <c r="Q742" t="s">
        <v>8333</v>
      </c>
      <c r="R742" t="s">
        <v>8334</v>
      </c>
      <c r="S742" s="8">
        <f t="shared" si="163"/>
        <v>42161.93844907407</v>
      </c>
      <c r="T742" s="11">
        <f t="shared" si="164"/>
        <v>42175.93844907407</v>
      </c>
      <c r="U742" t="str">
        <f t="shared" si="165"/>
        <v>FALSE</v>
      </c>
      <c r="V742" s="18">
        <f t="shared" si="166"/>
        <v>2</v>
      </c>
      <c r="W742">
        <f t="shared" si="167"/>
        <v>1</v>
      </c>
      <c r="X742">
        <v>1</v>
      </c>
      <c r="Y742">
        <f t="shared" si="171"/>
        <v>3000</v>
      </c>
      <c r="Z742">
        <f t="shared" si="170"/>
        <v>3222</v>
      </c>
    </row>
    <row r="743" spans="1:26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 t="b">
        <v>0</v>
      </c>
      <c r="L743">
        <v>94</v>
      </c>
      <c r="M743" t="b">
        <v>1</v>
      </c>
      <c r="N743" t="s">
        <v>8274</v>
      </c>
      <c r="O743" s="15">
        <f t="shared" si="161"/>
        <v>102.25999999999999</v>
      </c>
      <c r="P743" s="15">
        <f t="shared" si="162"/>
        <v>141.42340425531913</v>
      </c>
      <c r="Q743" t="s">
        <v>8333</v>
      </c>
      <c r="R743" t="s">
        <v>8334</v>
      </c>
      <c r="S743" s="8">
        <f t="shared" si="163"/>
        <v>41401.439884259256</v>
      </c>
      <c r="T743" s="11">
        <f t="shared" si="164"/>
        <v>41436.439884259256</v>
      </c>
      <c r="U743" t="str">
        <f t="shared" si="165"/>
        <v>FALSE</v>
      </c>
      <c r="V743" s="18">
        <f t="shared" si="166"/>
        <v>2</v>
      </c>
      <c r="W743">
        <f t="shared" si="167"/>
        <v>1</v>
      </c>
      <c r="X743">
        <v>1</v>
      </c>
      <c r="Y743">
        <f t="shared" si="171"/>
        <v>13000</v>
      </c>
      <c r="Z743">
        <f t="shared" si="170"/>
        <v>13293.8</v>
      </c>
    </row>
    <row r="744" spans="1:26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 t="b">
        <v>0</v>
      </c>
      <c r="L744">
        <v>23</v>
      </c>
      <c r="M744" t="b">
        <v>1</v>
      </c>
      <c r="N744" t="s">
        <v>8274</v>
      </c>
      <c r="O744" s="15">
        <f t="shared" si="161"/>
        <v>110.71428571428572</v>
      </c>
      <c r="P744" s="15">
        <f t="shared" si="162"/>
        <v>67.391304347826093</v>
      </c>
      <c r="Q744" t="s">
        <v>8333</v>
      </c>
      <c r="R744" t="s">
        <v>8334</v>
      </c>
      <c r="S744" s="8">
        <f t="shared" si="163"/>
        <v>41689.709629629629</v>
      </c>
      <c r="T744" s="11">
        <f t="shared" si="164"/>
        <v>41719.667962962958</v>
      </c>
      <c r="U744" t="str">
        <f t="shared" si="165"/>
        <v>FALSE</v>
      </c>
      <c r="V744" s="18">
        <f t="shared" si="166"/>
        <v>2</v>
      </c>
      <c r="W744">
        <f t="shared" si="167"/>
        <v>1</v>
      </c>
      <c r="X744">
        <v>1</v>
      </c>
      <c r="Y744">
        <f t="shared" si="171"/>
        <v>1400</v>
      </c>
      <c r="Z744">
        <f t="shared" si="170"/>
        <v>1550</v>
      </c>
    </row>
    <row r="745" spans="1:26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 t="b">
        <v>0</v>
      </c>
      <c r="L745">
        <v>15</v>
      </c>
      <c r="M745" t="b">
        <v>1</v>
      </c>
      <c r="N745" t="s">
        <v>8274</v>
      </c>
      <c r="O745" s="15">
        <f t="shared" si="161"/>
        <v>148</v>
      </c>
      <c r="P745" s="15">
        <f t="shared" si="162"/>
        <v>54.266666666666666</v>
      </c>
      <c r="Q745" t="s">
        <v>8333</v>
      </c>
      <c r="R745" t="s">
        <v>8334</v>
      </c>
      <c r="S745" s="8">
        <f t="shared" si="163"/>
        <v>40990.500983796293</v>
      </c>
      <c r="T745" s="11">
        <f t="shared" si="164"/>
        <v>41015.666666666664</v>
      </c>
      <c r="U745" t="str">
        <f t="shared" si="165"/>
        <v>FALSE</v>
      </c>
      <c r="V745" s="18">
        <f t="shared" si="166"/>
        <v>2</v>
      </c>
      <c r="W745">
        <f t="shared" si="167"/>
        <v>1</v>
      </c>
      <c r="X745">
        <v>1</v>
      </c>
      <c r="Y745">
        <f t="shared" si="171"/>
        <v>550</v>
      </c>
      <c r="Z745">
        <f t="shared" si="170"/>
        <v>814</v>
      </c>
    </row>
    <row r="746" spans="1:26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 t="b">
        <v>0</v>
      </c>
      <c r="L746">
        <v>62</v>
      </c>
      <c r="M746" t="b">
        <v>1</v>
      </c>
      <c r="N746" t="s">
        <v>8274</v>
      </c>
      <c r="O746" s="15">
        <f t="shared" si="161"/>
        <v>102.32000000000001</v>
      </c>
      <c r="P746" s="15">
        <f t="shared" si="162"/>
        <v>82.516129032258064</v>
      </c>
      <c r="Q746" t="s">
        <v>8333</v>
      </c>
      <c r="R746" t="s">
        <v>8334</v>
      </c>
      <c r="S746" s="8">
        <f t="shared" si="163"/>
        <v>41226.748877314814</v>
      </c>
      <c r="T746" s="11">
        <f t="shared" si="164"/>
        <v>41256.748877314814</v>
      </c>
      <c r="U746" t="str">
        <f t="shared" si="165"/>
        <v>FALSE</v>
      </c>
      <c r="V746" s="18">
        <f t="shared" si="166"/>
        <v>2</v>
      </c>
      <c r="W746">
        <f t="shared" si="167"/>
        <v>1</v>
      </c>
      <c r="X746">
        <v>1</v>
      </c>
      <c r="Y746">
        <f t="shared" si="171"/>
        <v>5000</v>
      </c>
      <c r="Z746">
        <f t="shared" si="170"/>
        <v>5116</v>
      </c>
    </row>
    <row r="747" spans="1:26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 t="b">
        <v>0</v>
      </c>
      <c r="L747">
        <v>74</v>
      </c>
      <c r="M747" t="b">
        <v>1</v>
      </c>
      <c r="N747" t="s">
        <v>8274</v>
      </c>
      <c r="O747" s="15">
        <f t="shared" si="161"/>
        <v>179.09909909909908</v>
      </c>
      <c r="P747" s="15">
        <f t="shared" si="162"/>
        <v>53.729729729729726</v>
      </c>
      <c r="Q747" t="s">
        <v>8333</v>
      </c>
      <c r="R747" t="s">
        <v>8334</v>
      </c>
      <c r="S747" s="8">
        <f t="shared" si="163"/>
        <v>41367.363946759258</v>
      </c>
      <c r="T747" s="11">
        <f t="shared" si="164"/>
        <v>41397.363946759258</v>
      </c>
      <c r="U747" t="str">
        <f t="shared" si="165"/>
        <v>FALSE</v>
      </c>
      <c r="V747" s="18">
        <f t="shared" si="166"/>
        <v>2</v>
      </c>
      <c r="W747">
        <f t="shared" si="167"/>
        <v>1</v>
      </c>
      <c r="X747">
        <v>1</v>
      </c>
      <c r="Y747">
        <f t="shared" si="171"/>
        <v>2220</v>
      </c>
      <c r="Z747">
        <f t="shared" si="170"/>
        <v>3976</v>
      </c>
    </row>
    <row r="748" spans="1:26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 t="b">
        <v>0</v>
      </c>
      <c r="L748">
        <v>97</v>
      </c>
      <c r="M748" t="b">
        <v>1</v>
      </c>
      <c r="N748" t="s">
        <v>8274</v>
      </c>
      <c r="O748" s="15">
        <f t="shared" si="161"/>
        <v>111.08135252761969</v>
      </c>
      <c r="P748" s="15">
        <f t="shared" si="162"/>
        <v>34.206185567010309</v>
      </c>
      <c r="Q748" t="s">
        <v>8333</v>
      </c>
      <c r="R748" t="s">
        <v>8334</v>
      </c>
      <c r="S748" s="8">
        <f t="shared" si="163"/>
        <v>41156.834594907406</v>
      </c>
      <c r="T748" s="11">
        <f t="shared" si="164"/>
        <v>41174.957638888889</v>
      </c>
      <c r="U748" t="str">
        <f t="shared" si="165"/>
        <v>FALSE</v>
      </c>
      <c r="V748" s="18">
        <f t="shared" si="166"/>
        <v>2</v>
      </c>
      <c r="W748">
        <f t="shared" si="167"/>
        <v>1</v>
      </c>
      <c r="X748">
        <v>1</v>
      </c>
      <c r="Y748">
        <f t="shared" si="171"/>
        <v>2987</v>
      </c>
      <c r="Z748">
        <f t="shared" si="170"/>
        <v>3318</v>
      </c>
    </row>
    <row r="749" spans="1:26" ht="115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 t="b">
        <v>0</v>
      </c>
      <c r="L749">
        <v>55</v>
      </c>
      <c r="M749" t="b">
        <v>1</v>
      </c>
      <c r="N749" t="s">
        <v>8274</v>
      </c>
      <c r="O749" s="15">
        <f t="shared" si="161"/>
        <v>100.04285714285714</v>
      </c>
      <c r="P749" s="15">
        <f t="shared" si="162"/>
        <v>127.32727272727273</v>
      </c>
      <c r="Q749" t="s">
        <v>8333</v>
      </c>
      <c r="R749" t="s">
        <v>8334</v>
      </c>
      <c r="S749" s="8">
        <f t="shared" si="163"/>
        <v>41988.340497685182</v>
      </c>
      <c r="T749" s="11">
        <f t="shared" si="164"/>
        <v>42019.245833333327</v>
      </c>
      <c r="U749" t="str">
        <f t="shared" si="165"/>
        <v>FALSE</v>
      </c>
      <c r="V749" s="18">
        <f t="shared" si="166"/>
        <v>2</v>
      </c>
      <c r="W749">
        <f t="shared" si="167"/>
        <v>1</v>
      </c>
      <c r="X749">
        <v>1.1299999999999999</v>
      </c>
      <c r="Y749">
        <f>D749*X749</f>
        <v>7909.9999999999991</v>
      </c>
      <c r="Z749">
        <f>E749*$X749</f>
        <v>7913.3899999999994</v>
      </c>
    </row>
    <row r="750" spans="1:26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 t="b">
        <v>0</v>
      </c>
      <c r="L750">
        <v>44</v>
      </c>
      <c r="M750" t="b">
        <v>1</v>
      </c>
      <c r="N750" t="s">
        <v>8274</v>
      </c>
      <c r="O750" s="15">
        <f t="shared" si="161"/>
        <v>100.25</v>
      </c>
      <c r="P750" s="15">
        <f t="shared" si="162"/>
        <v>45.56818181818182</v>
      </c>
      <c r="Q750" t="s">
        <v>8333</v>
      </c>
      <c r="R750" t="s">
        <v>8334</v>
      </c>
      <c r="S750" s="8">
        <f t="shared" si="163"/>
        <v>41831.638495370367</v>
      </c>
      <c r="T750" s="11">
        <f t="shared" si="164"/>
        <v>41861.638495370367</v>
      </c>
      <c r="U750" t="str">
        <f t="shared" si="165"/>
        <v>FALSE</v>
      </c>
      <c r="V750" s="18">
        <f t="shared" si="166"/>
        <v>2</v>
      </c>
      <c r="W750">
        <f t="shared" si="167"/>
        <v>1</v>
      </c>
      <c r="X750">
        <v>1</v>
      </c>
      <c r="Y750">
        <f>D750*$X750</f>
        <v>2000</v>
      </c>
      <c r="Z750">
        <f>E750*$X750</f>
        <v>2005</v>
      </c>
    </row>
    <row r="751" spans="1:26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 t="b">
        <v>0</v>
      </c>
      <c r="L751">
        <v>110</v>
      </c>
      <c r="M751" t="b">
        <v>1</v>
      </c>
      <c r="N751" t="s">
        <v>8274</v>
      </c>
      <c r="O751" s="15">
        <f t="shared" si="161"/>
        <v>105.56</v>
      </c>
      <c r="P751" s="15">
        <f t="shared" si="162"/>
        <v>95.963636363636368</v>
      </c>
      <c r="Q751" t="s">
        <v>8333</v>
      </c>
      <c r="R751" t="s">
        <v>8334</v>
      </c>
      <c r="S751" s="8">
        <f t="shared" si="163"/>
        <v>42733.732986111114</v>
      </c>
      <c r="T751" s="11">
        <f t="shared" si="164"/>
        <v>42763.732986111114</v>
      </c>
      <c r="U751" t="str">
        <f t="shared" si="165"/>
        <v>FALSE</v>
      </c>
      <c r="V751" s="18">
        <f t="shared" si="166"/>
        <v>2</v>
      </c>
      <c r="W751">
        <f t="shared" si="167"/>
        <v>1</v>
      </c>
      <c r="X751">
        <v>1</v>
      </c>
      <c r="Y751">
        <f>D751*$X751</f>
        <v>10000</v>
      </c>
      <c r="Z751">
        <f>E751*$X751</f>
        <v>10556</v>
      </c>
    </row>
    <row r="752" spans="1:26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 t="b">
        <v>0</v>
      </c>
      <c r="L752">
        <v>59</v>
      </c>
      <c r="M752" t="b">
        <v>1</v>
      </c>
      <c r="N752" t="s">
        <v>8274</v>
      </c>
      <c r="O752" s="15">
        <f t="shared" si="161"/>
        <v>102.58775877587757</v>
      </c>
      <c r="P752" s="15">
        <f t="shared" si="162"/>
        <v>77.271186440677965</v>
      </c>
      <c r="Q752" t="s">
        <v>8333</v>
      </c>
      <c r="R752" t="s">
        <v>8334</v>
      </c>
      <c r="S752" s="8">
        <f t="shared" si="163"/>
        <v>41299.669814814813</v>
      </c>
      <c r="T752" s="11">
        <f t="shared" si="164"/>
        <v>41329.669814814813</v>
      </c>
      <c r="U752" t="str">
        <f t="shared" si="165"/>
        <v>FALSE</v>
      </c>
      <c r="V752" s="18">
        <f t="shared" si="166"/>
        <v>2</v>
      </c>
      <c r="W752">
        <f t="shared" si="167"/>
        <v>1</v>
      </c>
      <c r="X752">
        <v>1</v>
      </c>
      <c r="Y752">
        <f>D752*$X752</f>
        <v>4444</v>
      </c>
      <c r="Z752">
        <f>E752*$X752</f>
        <v>4559</v>
      </c>
    </row>
    <row r="753" spans="1:26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 t="b">
        <v>0</v>
      </c>
      <c r="L753">
        <v>62</v>
      </c>
      <c r="M753" t="b">
        <v>1</v>
      </c>
      <c r="N753" t="s">
        <v>8274</v>
      </c>
      <c r="O753" s="15">
        <f t="shared" si="161"/>
        <v>118.5</v>
      </c>
      <c r="P753" s="15">
        <f t="shared" si="162"/>
        <v>57.338709677419352</v>
      </c>
      <c r="Q753" t="s">
        <v>8333</v>
      </c>
      <c r="R753" t="s">
        <v>8334</v>
      </c>
      <c r="S753" s="8">
        <f t="shared" si="163"/>
        <v>40713.422164351847</v>
      </c>
      <c r="T753" s="11">
        <f t="shared" si="164"/>
        <v>40759.422164351847</v>
      </c>
      <c r="U753" t="str">
        <f t="shared" si="165"/>
        <v>FALSE</v>
      </c>
      <c r="V753" s="18">
        <f t="shared" si="166"/>
        <v>2</v>
      </c>
      <c r="W753">
        <f t="shared" si="167"/>
        <v>1</v>
      </c>
      <c r="X753">
        <v>1</v>
      </c>
      <c r="Y753">
        <f>D753*$X753</f>
        <v>3000</v>
      </c>
      <c r="Z753">
        <f>E753*$X753</f>
        <v>3555</v>
      </c>
    </row>
    <row r="754" spans="1:26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 t="b">
        <v>0</v>
      </c>
      <c r="L754">
        <v>105</v>
      </c>
      <c r="M754" t="b">
        <v>1</v>
      </c>
      <c r="N754" t="s">
        <v>8274</v>
      </c>
      <c r="O754" s="15">
        <f t="shared" si="161"/>
        <v>111.7</v>
      </c>
      <c r="P754" s="15">
        <f t="shared" si="162"/>
        <v>53.19047619047619</v>
      </c>
      <c r="Q754" t="s">
        <v>8333</v>
      </c>
      <c r="R754" t="s">
        <v>8334</v>
      </c>
      <c r="S754" s="8">
        <f t="shared" si="163"/>
        <v>42639.213159722225</v>
      </c>
      <c r="T754" s="11">
        <f t="shared" si="164"/>
        <v>42659.249999999993</v>
      </c>
      <c r="U754" t="str">
        <f t="shared" si="165"/>
        <v>FALSE</v>
      </c>
      <c r="V754" s="18">
        <f t="shared" si="166"/>
        <v>2</v>
      </c>
      <c r="W754">
        <f t="shared" si="167"/>
        <v>1</v>
      </c>
      <c r="X754">
        <v>0.72</v>
      </c>
      <c r="Y754">
        <f>D754*X754</f>
        <v>3600</v>
      </c>
    </row>
    <row r="755" spans="1:26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 t="b">
        <v>0</v>
      </c>
      <c r="L755">
        <v>26</v>
      </c>
      <c r="M755" t="b">
        <v>1</v>
      </c>
      <c r="N755" t="s">
        <v>8274</v>
      </c>
      <c r="O755" s="15">
        <f t="shared" si="161"/>
        <v>128</v>
      </c>
      <c r="P755" s="15">
        <f t="shared" si="162"/>
        <v>492.30769230769232</v>
      </c>
      <c r="Q755" t="s">
        <v>8333</v>
      </c>
      <c r="R755" t="s">
        <v>8334</v>
      </c>
      <c r="S755" s="8">
        <f t="shared" si="163"/>
        <v>42019.381840277776</v>
      </c>
      <c r="T755" s="11">
        <f t="shared" si="164"/>
        <v>42049.381840277776</v>
      </c>
      <c r="U755" t="str">
        <f t="shared" si="165"/>
        <v>FALSE</v>
      </c>
      <c r="V755" s="18">
        <f t="shared" si="166"/>
        <v>2</v>
      </c>
      <c r="W755">
        <f t="shared" si="167"/>
        <v>1</v>
      </c>
      <c r="X755">
        <v>1</v>
      </c>
      <c r="Y755">
        <f t="shared" ref="Y755:Y760" si="172">D755*$X755</f>
        <v>10000</v>
      </c>
      <c r="Z755">
        <f t="shared" ref="Z755:Z760" si="173">E755*$X755</f>
        <v>12800</v>
      </c>
    </row>
    <row r="756" spans="1:26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 t="b">
        <v>0</v>
      </c>
      <c r="L756">
        <v>49</v>
      </c>
      <c r="M756" t="b">
        <v>1</v>
      </c>
      <c r="N756" t="s">
        <v>8274</v>
      </c>
      <c r="O756" s="15">
        <f t="shared" si="161"/>
        <v>103.75000000000001</v>
      </c>
      <c r="P756" s="15">
        <f t="shared" si="162"/>
        <v>42.346938775510203</v>
      </c>
      <c r="Q756" t="s">
        <v>8333</v>
      </c>
      <c r="R756" t="s">
        <v>8334</v>
      </c>
      <c r="S756" s="8">
        <f t="shared" si="163"/>
        <v>41249.54075231481</v>
      </c>
      <c r="T756" s="11">
        <f t="shared" si="164"/>
        <v>41279.54075231481</v>
      </c>
      <c r="U756" t="str">
        <f t="shared" si="165"/>
        <v>FALSE</v>
      </c>
      <c r="V756" s="18">
        <f t="shared" si="166"/>
        <v>2</v>
      </c>
      <c r="W756">
        <f t="shared" si="167"/>
        <v>1</v>
      </c>
      <c r="X756">
        <v>1</v>
      </c>
      <c r="Y756">
        <f t="shared" si="172"/>
        <v>2000</v>
      </c>
      <c r="Z756">
        <f t="shared" si="173"/>
        <v>2075</v>
      </c>
    </row>
    <row r="757" spans="1:26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 t="b">
        <v>0</v>
      </c>
      <c r="L757">
        <v>68</v>
      </c>
      <c r="M757" t="b">
        <v>1</v>
      </c>
      <c r="N757" t="s">
        <v>8274</v>
      </c>
      <c r="O757" s="15">
        <f t="shared" si="161"/>
        <v>101.9076</v>
      </c>
      <c r="P757" s="15">
        <f t="shared" si="162"/>
        <v>37.466029411764708</v>
      </c>
      <c r="Q757" t="s">
        <v>8333</v>
      </c>
      <c r="R757" t="s">
        <v>8334</v>
      </c>
      <c r="S757" s="8">
        <f t="shared" si="163"/>
        <v>41383.396724537037</v>
      </c>
      <c r="T757" s="11">
        <f t="shared" si="164"/>
        <v>41413.820138888885</v>
      </c>
      <c r="U757" t="str">
        <f t="shared" si="165"/>
        <v>FALSE</v>
      </c>
      <c r="V757" s="18">
        <f t="shared" si="166"/>
        <v>2</v>
      </c>
      <c r="W757">
        <f t="shared" si="167"/>
        <v>1</v>
      </c>
      <c r="X757">
        <v>1</v>
      </c>
      <c r="Y757">
        <f t="shared" si="172"/>
        <v>2500</v>
      </c>
      <c r="Z757">
        <f t="shared" si="173"/>
        <v>2547.69</v>
      </c>
    </row>
    <row r="758" spans="1:26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 t="b">
        <v>0</v>
      </c>
      <c r="L758">
        <v>22</v>
      </c>
      <c r="M758" t="b">
        <v>1</v>
      </c>
      <c r="N758" t="s">
        <v>8274</v>
      </c>
      <c r="O758" s="15">
        <f t="shared" si="161"/>
        <v>117.71428571428571</v>
      </c>
      <c r="P758" s="15">
        <f t="shared" si="162"/>
        <v>37.454545454545453</v>
      </c>
      <c r="Q758" t="s">
        <v>8333</v>
      </c>
      <c r="R758" t="s">
        <v>8334</v>
      </c>
      <c r="S758" s="8">
        <f t="shared" si="163"/>
        <v>40590.558553240735</v>
      </c>
      <c r="T758" s="11">
        <f t="shared" si="164"/>
        <v>40651.516886574071</v>
      </c>
      <c r="U758" t="str">
        <f t="shared" si="165"/>
        <v>FALSE</v>
      </c>
      <c r="V758" s="18">
        <f t="shared" si="166"/>
        <v>2</v>
      </c>
      <c r="W758">
        <f t="shared" si="167"/>
        <v>1</v>
      </c>
      <c r="X758">
        <v>1</v>
      </c>
      <c r="Y758">
        <f t="shared" si="172"/>
        <v>700</v>
      </c>
      <c r="Z758">
        <f t="shared" si="173"/>
        <v>824</v>
      </c>
    </row>
    <row r="759" spans="1:26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 t="b">
        <v>0</v>
      </c>
      <c r="L759">
        <v>18</v>
      </c>
      <c r="M759" t="b">
        <v>1</v>
      </c>
      <c r="N759" t="s">
        <v>8274</v>
      </c>
      <c r="O759" s="15">
        <f t="shared" si="161"/>
        <v>238</v>
      </c>
      <c r="P759" s="15">
        <f t="shared" si="162"/>
        <v>33.055555555555557</v>
      </c>
      <c r="Q759" t="s">
        <v>8333</v>
      </c>
      <c r="R759" t="s">
        <v>8334</v>
      </c>
      <c r="S759" s="8">
        <f t="shared" si="163"/>
        <v>41234.846226851849</v>
      </c>
      <c r="T759" s="11">
        <f t="shared" si="164"/>
        <v>41248.846226851849</v>
      </c>
      <c r="U759" t="str">
        <f t="shared" si="165"/>
        <v>FALSE</v>
      </c>
      <c r="V759" s="18">
        <f t="shared" si="166"/>
        <v>2</v>
      </c>
      <c r="W759">
        <f t="shared" si="167"/>
        <v>1</v>
      </c>
      <c r="X759">
        <v>1</v>
      </c>
      <c r="Y759">
        <f t="shared" si="172"/>
        <v>250</v>
      </c>
      <c r="Z759">
        <f t="shared" si="173"/>
        <v>595</v>
      </c>
    </row>
    <row r="760" spans="1:26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 t="b">
        <v>0</v>
      </c>
      <c r="L760">
        <v>19</v>
      </c>
      <c r="M760" t="b">
        <v>1</v>
      </c>
      <c r="N760" t="s">
        <v>8274</v>
      </c>
      <c r="O760" s="15">
        <f t="shared" si="161"/>
        <v>102</v>
      </c>
      <c r="P760" s="15">
        <f t="shared" si="162"/>
        <v>134.21052631578948</v>
      </c>
      <c r="Q760" t="s">
        <v>8333</v>
      </c>
      <c r="R760" t="s">
        <v>8334</v>
      </c>
      <c r="S760" s="8">
        <f t="shared" si="163"/>
        <v>40429.628101851849</v>
      </c>
      <c r="T760" s="11">
        <f t="shared" si="164"/>
        <v>40459.628101851849</v>
      </c>
      <c r="U760" t="str">
        <f t="shared" si="165"/>
        <v>FALSE</v>
      </c>
      <c r="V760" s="18">
        <f t="shared" si="166"/>
        <v>2</v>
      </c>
      <c r="W760">
        <f t="shared" si="167"/>
        <v>1</v>
      </c>
      <c r="X760">
        <v>1</v>
      </c>
      <c r="Y760">
        <f t="shared" si="172"/>
        <v>2500</v>
      </c>
      <c r="Z760">
        <f t="shared" si="173"/>
        <v>2550</v>
      </c>
    </row>
    <row r="761" spans="1:26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 t="b">
        <v>0</v>
      </c>
      <c r="L761">
        <v>99</v>
      </c>
      <c r="M761" t="b">
        <v>1</v>
      </c>
      <c r="N761" t="s">
        <v>8274</v>
      </c>
      <c r="O761" s="15">
        <f t="shared" si="161"/>
        <v>101.92000000000002</v>
      </c>
      <c r="P761" s="15">
        <f t="shared" si="162"/>
        <v>51.474747474747474</v>
      </c>
      <c r="Q761" t="s">
        <v>8333</v>
      </c>
      <c r="R761" t="s">
        <v>8334</v>
      </c>
      <c r="S761" s="8">
        <f t="shared" si="163"/>
        <v>41789.121979166666</v>
      </c>
      <c r="T761" s="11">
        <f t="shared" si="164"/>
        <v>41829.121979166666</v>
      </c>
      <c r="U761" t="str">
        <f t="shared" si="165"/>
        <v>FALSE</v>
      </c>
      <c r="V761" s="18">
        <f t="shared" si="166"/>
        <v>2</v>
      </c>
      <c r="W761">
        <f t="shared" si="167"/>
        <v>1</v>
      </c>
      <c r="X761">
        <v>1.28</v>
      </c>
      <c r="Y761">
        <f>D761*X761</f>
        <v>6400</v>
      </c>
      <c r="Z761">
        <f t="shared" ref="Z761:Z767" si="174">E761*$X761</f>
        <v>6522.88</v>
      </c>
    </row>
    <row r="762" spans="1:26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 t="b">
        <v>0</v>
      </c>
      <c r="L762">
        <v>0</v>
      </c>
      <c r="M762" t="b">
        <v>0</v>
      </c>
      <c r="N762" t="s">
        <v>8275</v>
      </c>
      <c r="O762" s="15">
        <f t="shared" si="161"/>
        <v>0</v>
      </c>
      <c r="P762" s="15">
        <f t="shared" si="162"/>
        <v>0</v>
      </c>
      <c r="Q762" t="s">
        <v>8333</v>
      </c>
      <c r="R762" t="s">
        <v>8335</v>
      </c>
      <c r="S762" s="8">
        <f t="shared" si="163"/>
        <v>42670.555706018517</v>
      </c>
      <c r="T762" s="11">
        <f t="shared" si="164"/>
        <v>42700.597372685188</v>
      </c>
      <c r="U762" t="str">
        <f t="shared" si="165"/>
        <v>FALSE</v>
      </c>
      <c r="V762" s="18">
        <f t="shared" si="166"/>
        <v>2</v>
      </c>
      <c r="W762">
        <f t="shared" si="167"/>
        <v>2</v>
      </c>
      <c r="X762">
        <v>1</v>
      </c>
      <c r="Y762">
        <f>D762*$X762</f>
        <v>2200</v>
      </c>
      <c r="Z762">
        <f t="shared" si="174"/>
        <v>0</v>
      </c>
    </row>
    <row r="763" spans="1:26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 t="b">
        <v>0</v>
      </c>
      <c r="L763">
        <v>6</v>
      </c>
      <c r="M763" t="b">
        <v>0</v>
      </c>
      <c r="N763" t="s">
        <v>8275</v>
      </c>
      <c r="O763" s="15">
        <f t="shared" si="161"/>
        <v>4.7</v>
      </c>
      <c r="P763" s="15">
        <f t="shared" si="162"/>
        <v>39.166666666666664</v>
      </c>
      <c r="Q763" t="s">
        <v>8333</v>
      </c>
      <c r="R763" t="s">
        <v>8335</v>
      </c>
      <c r="S763" s="8">
        <f t="shared" si="163"/>
        <v>41642.543124999997</v>
      </c>
      <c r="T763" s="11">
        <f t="shared" si="164"/>
        <v>41672.543124999997</v>
      </c>
      <c r="U763" t="str">
        <f t="shared" si="165"/>
        <v>FALSE</v>
      </c>
      <c r="V763" s="18">
        <f t="shared" si="166"/>
        <v>2</v>
      </c>
      <c r="W763">
        <f t="shared" si="167"/>
        <v>2</v>
      </c>
      <c r="X763">
        <v>1</v>
      </c>
      <c r="Y763">
        <f>D763*$X763</f>
        <v>5000</v>
      </c>
      <c r="Z763">
        <f t="shared" si="174"/>
        <v>235</v>
      </c>
    </row>
    <row r="764" spans="1:26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 t="b">
        <v>0</v>
      </c>
      <c r="L764">
        <v>0</v>
      </c>
      <c r="M764" t="b">
        <v>0</v>
      </c>
      <c r="N764" t="s">
        <v>8275</v>
      </c>
      <c r="O764" s="15">
        <f t="shared" si="161"/>
        <v>0</v>
      </c>
      <c r="P764" s="15">
        <f t="shared" si="162"/>
        <v>0</v>
      </c>
      <c r="Q764" t="s">
        <v>8333</v>
      </c>
      <c r="R764" t="s">
        <v>8335</v>
      </c>
      <c r="S764" s="8">
        <f t="shared" si="163"/>
        <v>42690.65011574074</v>
      </c>
      <c r="T764" s="11">
        <f t="shared" si="164"/>
        <v>42708.041666666664</v>
      </c>
      <c r="U764" t="str">
        <f t="shared" si="165"/>
        <v>FALSE</v>
      </c>
      <c r="V764" s="18">
        <f t="shared" si="166"/>
        <v>2</v>
      </c>
      <c r="W764">
        <f t="shared" si="167"/>
        <v>2</v>
      </c>
      <c r="X764">
        <v>4.9000000000000002E-2</v>
      </c>
      <c r="Y764">
        <f>D764*X764</f>
        <v>171.5</v>
      </c>
      <c r="Z764">
        <f t="shared" si="174"/>
        <v>0</v>
      </c>
    </row>
    <row r="765" spans="1:26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 t="b">
        <v>0</v>
      </c>
      <c r="L765">
        <v>1</v>
      </c>
      <c r="M765" t="b">
        <v>0</v>
      </c>
      <c r="N765" t="s">
        <v>8275</v>
      </c>
      <c r="O765" s="15">
        <f t="shared" si="161"/>
        <v>0.11655011655011654</v>
      </c>
      <c r="P765" s="15">
        <f t="shared" si="162"/>
        <v>5</v>
      </c>
      <c r="Q765" t="s">
        <v>8333</v>
      </c>
      <c r="R765" t="s">
        <v>8335</v>
      </c>
      <c r="S765" s="8">
        <f t="shared" si="163"/>
        <v>41471.238518518512</v>
      </c>
      <c r="T765" s="11">
        <f t="shared" si="164"/>
        <v>41501.238518518519</v>
      </c>
      <c r="U765" t="str">
        <f t="shared" si="165"/>
        <v>FALSE</v>
      </c>
      <c r="V765" s="18">
        <f t="shared" si="166"/>
        <v>2</v>
      </c>
      <c r="W765">
        <f t="shared" si="167"/>
        <v>2</v>
      </c>
      <c r="X765">
        <v>1.28</v>
      </c>
      <c r="Y765">
        <f>D765*X765</f>
        <v>5491.2</v>
      </c>
      <c r="Z765">
        <f t="shared" si="174"/>
        <v>6.4</v>
      </c>
    </row>
    <row r="766" spans="1:26" ht="100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 t="b">
        <v>0</v>
      </c>
      <c r="L766">
        <v>0</v>
      </c>
      <c r="M766" t="b">
        <v>0</v>
      </c>
      <c r="N766" t="s">
        <v>8275</v>
      </c>
      <c r="O766" s="15">
        <f t="shared" si="161"/>
        <v>0</v>
      </c>
      <c r="P766" s="15">
        <f t="shared" si="162"/>
        <v>0</v>
      </c>
      <c r="Q766" t="s">
        <v>8333</v>
      </c>
      <c r="R766" t="s">
        <v>8335</v>
      </c>
      <c r="S766" s="8">
        <f t="shared" si="163"/>
        <v>42226.964826388888</v>
      </c>
      <c r="T766" s="11">
        <f t="shared" si="164"/>
        <v>42256.964826388888</v>
      </c>
      <c r="U766" t="str">
        <f t="shared" si="165"/>
        <v>FALSE</v>
      </c>
      <c r="V766" s="18">
        <f t="shared" si="166"/>
        <v>2</v>
      </c>
      <c r="W766">
        <f t="shared" si="167"/>
        <v>2</v>
      </c>
      <c r="X766">
        <v>1</v>
      </c>
      <c r="Y766">
        <f>D766*$X766</f>
        <v>5000</v>
      </c>
      <c r="Z766">
        <f t="shared" si="174"/>
        <v>0</v>
      </c>
    </row>
    <row r="767" spans="1:26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 t="b">
        <v>0</v>
      </c>
      <c r="L767">
        <v>44</v>
      </c>
      <c r="M767" t="b">
        <v>0</v>
      </c>
      <c r="N767" t="s">
        <v>8275</v>
      </c>
      <c r="O767" s="15">
        <f t="shared" si="161"/>
        <v>36.014285714285712</v>
      </c>
      <c r="P767" s="15">
        <f t="shared" si="162"/>
        <v>57.295454545454547</v>
      </c>
      <c r="Q767" t="s">
        <v>8333</v>
      </c>
      <c r="R767" t="s">
        <v>8335</v>
      </c>
      <c r="S767" s="8">
        <f t="shared" si="163"/>
        <v>41901.334305555552</v>
      </c>
      <c r="T767" s="11">
        <f t="shared" si="164"/>
        <v>41931.334305555552</v>
      </c>
      <c r="U767" t="str">
        <f t="shared" si="165"/>
        <v>FALSE</v>
      </c>
      <c r="V767" s="18">
        <f t="shared" si="166"/>
        <v>2</v>
      </c>
      <c r="W767">
        <f t="shared" si="167"/>
        <v>2</v>
      </c>
      <c r="X767">
        <v>1</v>
      </c>
      <c r="Y767">
        <f>D767*$X767</f>
        <v>7000</v>
      </c>
      <c r="Z767">
        <f t="shared" si="174"/>
        <v>2521</v>
      </c>
    </row>
    <row r="768" spans="1:26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 t="b">
        <v>0</v>
      </c>
      <c r="L768">
        <v>0</v>
      </c>
      <c r="M768" t="b">
        <v>0</v>
      </c>
      <c r="N768" t="s">
        <v>8275</v>
      </c>
      <c r="O768" s="15">
        <f t="shared" si="161"/>
        <v>0</v>
      </c>
      <c r="P768" s="15">
        <f t="shared" si="162"/>
        <v>0</v>
      </c>
      <c r="Q768" t="s">
        <v>8333</v>
      </c>
      <c r="R768" t="s">
        <v>8335</v>
      </c>
      <c r="S768" s="8">
        <f t="shared" si="163"/>
        <v>42021.57503472222</v>
      </c>
      <c r="T768" s="11">
        <f t="shared" si="164"/>
        <v>42051.57503472222</v>
      </c>
      <c r="U768" t="str">
        <f t="shared" si="165"/>
        <v>FALSE</v>
      </c>
      <c r="V768" s="18">
        <f t="shared" si="166"/>
        <v>2</v>
      </c>
      <c r="W768">
        <f t="shared" si="167"/>
        <v>2</v>
      </c>
      <c r="X768">
        <f>0.76</f>
        <v>0.76</v>
      </c>
      <c r="Y768">
        <f>D768*X768</f>
        <v>3040</v>
      </c>
      <c r="Z768">
        <f t="shared" ref="Z768:Z774" si="175">E768*$X768</f>
        <v>0</v>
      </c>
    </row>
    <row r="769" spans="1:26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 t="b">
        <v>0</v>
      </c>
      <c r="L769">
        <v>3</v>
      </c>
      <c r="M769" t="b">
        <v>0</v>
      </c>
      <c r="N769" t="s">
        <v>8275</v>
      </c>
      <c r="O769" s="15">
        <f t="shared" si="161"/>
        <v>3.54</v>
      </c>
      <c r="P769" s="15">
        <f t="shared" si="162"/>
        <v>59</v>
      </c>
      <c r="Q769" t="s">
        <v>8333</v>
      </c>
      <c r="R769" t="s">
        <v>8335</v>
      </c>
      <c r="S769" s="8">
        <f t="shared" si="163"/>
        <v>42114.935300925928</v>
      </c>
      <c r="T769" s="11">
        <f t="shared" si="164"/>
        <v>42144.935300925928</v>
      </c>
      <c r="U769" t="str">
        <f t="shared" si="165"/>
        <v>FALSE</v>
      </c>
      <c r="V769" s="18">
        <f t="shared" si="166"/>
        <v>2</v>
      </c>
      <c r="W769">
        <f t="shared" si="167"/>
        <v>2</v>
      </c>
      <c r="X769">
        <v>1</v>
      </c>
      <c r="Y769">
        <f t="shared" ref="Y769:Y774" si="176">D769*$X769</f>
        <v>5000</v>
      </c>
      <c r="Z769">
        <f t="shared" si="175"/>
        <v>177</v>
      </c>
    </row>
    <row r="770" spans="1:26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 t="b">
        <v>0</v>
      </c>
      <c r="L770">
        <v>0</v>
      </c>
      <c r="M770" t="b">
        <v>0</v>
      </c>
      <c r="N770" t="s">
        <v>8275</v>
      </c>
      <c r="O770" s="15">
        <f t="shared" si="161"/>
        <v>0</v>
      </c>
      <c r="P770" s="15">
        <f t="shared" si="162"/>
        <v>0</v>
      </c>
      <c r="Q770" t="s">
        <v>8333</v>
      </c>
      <c r="R770" t="s">
        <v>8335</v>
      </c>
      <c r="S770" s="8">
        <f t="shared" si="163"/>
        <v>41593.998726851853</v>
      </c>
      <c r="T770" s="11">
        <f t="shared" si="164"/>
        <v>41623.998726851853</v>
      </c>
      <c r="U770" t="str">
        <f t="shared" si="165"/>
        <v>FALSE</v>
      </c>
      <c r="V770" s="18">
        <f t="shared" si="166"/>
        <v>2</v>
      </c>
      <c r="W770">
        <f t="shared" si="167"/>
        <v>2</v>
      </c>
      <c r="X770">
        <v>1</v>
      </c>
      <c r="Y770">
        <f t="shared" si="176"/>
        <v>2500</v>
      </c>
      <c r="Z770">
        <f t="shared" si="175"/>
        <v>0</v>
      </c>
    </row>
    <row r="771" spans="1:26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 t="b">
        <v>0</v>
      </c>
      <c r="L771">
        <v>52</v>
      </c>
      <c r="M771" t="b">
        <v>0</v>
      </c>
      <c r="N771" t="s">
        <v>8275</v>
      </c>
      <c r="O771" s="15">
        <f t="shared" ref="O771:O834" si="177">(E771/D771)*100</f>
        <v>41.4</v>
      </c>
      <c r="P771" s="15">
        <f t="shared" ref="P771:P834" si="178">IFERROR(E771/L771,0)</f>
        <v>31.846153846153847</v>
      </c>
      <c r="Q771" t="s">
        <v>8333</v>
      </c>
      <c r="R771" t="s">
        <v>8335</v>
      </c>
      <c r="S771" s="8">
        <f t="shared" ref="S771:S834" si="179">(((J771/60)/60)/24)+DATE(1970,1,1)+(-5/24)</f>
        <v>41604.788124999999</v>
      </c>
      <c r="T771" s="11">
        <f t="shared" ref="T771:T834" si="180">(I771/86400)+25569+(-5/24)</f>
        <v>41634.788124999999</v>
      </c>
      <c r="U771" t="str">
        <f t="shared" ref="U771:U834" si="181">TRIM(K771)</f>
        <v>FALSE</v>
      </c>
      <c r="V771" s="18">
        <f t="shared" ref="V771:V834" si="182">IF(U771="TRUE", 1, 2)</f>
        <v>2</v>
      </c>
      <c r="W771">
        <f t="shared" ref="W771:W834" si="183">IF(F771="successful", 1,  IF(F771= "failed", 2, IF(F771="canceled", 3, 4)))</f>
        <v>2</v>
      </c>
      <c r="X771">
        <v>1</v>
      </c>
      <c r="Y771">
        <f t="shared" si="176"/>
        <v>4000</v>
      </c>
      <c r="Z771">
        <f t="shared" si="175"/>
        <v>1656</v>
      </c>
    </row>
    <row r="772" spans="1:26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 t="b">
        <v>0</v>
      </c>
      <c r="L772">
        <v>0</v>
      </c>
      <c r="M772" t="b">
        <v>0</v>
      </c>
      <c r="N772" t="s">
        <v>8275</v>
      </c>
      <c r="O772" s="15">
        <f t="shared" si="177"/>
        <v>0</v>
      </c>
      <c r="P772" s="15">
        <f t="shared" si="178"/>
        <v>0</v>
      </c>
      <c r="Q772" t="s">
        <v>8333</v>
      </c>
      <c r="R772" t="s">
        <v>8335</v>
      </c>
      <c r="S772" s="8">
        <f t="shared" si="179"/>
        <v>41289.791307870371</v>
      </c>
      <c r="T772" s="11">
        <f t="shared" si="180"/>
        <v>41329.791307870364</v>
      </c>
      <c r="U772" t="str">
        <f t="shared" si="181"/>
        <v>FALSE</v>
      </c>
      <c r="V772" s="18">
        <f t="shared" si="182"/>
        <v>2</v>
      </c>
      <c r="W772">
        <f t="shared" si="183"/>
        <v>2</v>
      </c>
      <c r="X772">
        <v>1</v>
      </c>
      <c r="Y772">
        <f t="shared" si="176"/>
        <v>17500</v>
      </c>
      <c r="Z772">
        <f t="shared" si="175"/>
        <v>0</v>
      </c>
    </row>
    <row r="773" spans="1:26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 t="b">
        <v>0</v>
      </c>
      <c r="L773">
        <v>1</v>
      </c>
      <c r="M773" t="b">
        <v>0</v>
      </c>
      <c r="N773" t="s">
        <v>8275</v>
      </c>
      <c r="O773" s="15">
        <f t="shared" si="177"/>
        <v>2.6315789473684209E-2</v>
      </c>
      <c r="P773" s="15">
        <f t="shared" si="178"/>
        <v>10</v>
      </c>
      <c r="Q773" t="s">
        <v>8333</v>
      </c>
      <c r="R773" t="s">
        <v>8335</v>
      </c>
      <c r="S773" s="8">
        <f t="shared" si="179"/>
        <v>42349.615763888891</v>
      </c>
      <c r="T773" s="11">
        <f t="shared" si="180"/>
        <v>42399.615763888891</v>
      </c>
      <c r="U773" t="str">
        <f t="shared" si="181"/>
        <v>FALSE</v>
      </c>
      <c r="V773" s="18">
        <f t="shared" si="182"/>
        <v>2</v>
      </c>
      <c r="W773">
        <f t="shared" si="183"/>
        <v>2</v>
      </c>
      <c r="X773">
        <v>1</v>
      </c>
      <c r="Y773">
        <f t="shared" si="176"/>
        <v>38000</v>
      </c>
      <c r="Z773">
        <f t="shared" si="175"/>
        <v>10</v>
      </c>
    </row>
    <row r="774" spans="1:26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 t="b">
        <v>0</v>
      </c>
      <c r="L774">
        <v>1</v>
      </c>
      <c r="M774" t="b">
        <v>0</v>
      </c>
      <c r="N774" t="s">
        <v>8275</v>
      </c>
      <c r="O774" s="15">
        <f t="shared" si="177"/>
        <v>3.3333333333333335</v>
      </c>
      <c r="P774" s="15">
        <f t="shared" si="178"/>
        <v>50</v>
      </c>
      <c r="Q774" t="s">
        <v>8333</v>
      </c>
      <c r="R774" t="s">
        <v>8335</v>
      </c>
      <c r="S774" s="8">
        <f t="shared" si="179"/>
        <v>40067.848599537036</v>
      </c>
      <c r="T774" s="11">
        <f t="shared" si="180"/>
        <v>40117.957638888889</v>
      </c>
      <c r="U774" t="str">
        <f t="shared" si="181"/>
        <v>FALSE</v>
      </c>
      <c r="V774" s="18">
        <f t="shared" si="182"/>
        <v>2</v>
      </c>
      <c r="W774">
        <f t="shared" si="183"/>
        <v>2</v>
      </c>
      <c r="X774">
        <v>1</v>
      </c>
      <c r="Y774">
        <f t="shared" si="176"/>
        <v>1500</v>
      </c>
      <c r="Z774">
        <f t="shared" si="175"/>
        <v>50</v>
      </c>
    </row>
    <row r="775" spans="1:26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 t="b">
        <v>0</v>
      </c>
      <c r="L775">
        <v>2</v>
      </c>
      <c r="M775" t="b">
        <v>0</v>
      </c>
      <c r="N775" t="s">
        <v>8275</v>
      </c>
      <c r="O775" s="15">
        <f t="shared" si="177"/>
        <v>0.85129023676509719</v>
      </c>
      <c r="P775" s="15">
        <f t="shared" si="178"/>
        <v>16</v>
      </c>
      <c r="Q775" t="s">
        <v>8333</v>
      </c>
      <c r="R775" t="s">
        <v>8335</v>
      </c>
      <c r="S775" s="8">
        <f t="shared" si="179"/>
        <v>42100.527604166658</v>
      </c>
      <c r="T775" s="11">
        <f t="shared" si="180"/>
        <v>42134.750694444439</v>
      </c>
      <c r="U775" t="str">
        <f t="shared" si="181"/>
        <v>FALSE</v>
      </c>
      <c r="V775" s="18">
        <f t="shared" si="182"/>
        <v>2</v>
      </c>
      <c r="W775">
        <f t="shared" si="183"/>
        <v>2</v>
      </c>
      <c r="X775">
        <v>1.28</v>
      </c>
      <c r="Y775">
        <f>D775*X775</f>
        <v>4811.5200000000004</v>
      </c>
      <c r="Z775">
        <f>E775*$X775</f>
        <v>40.96</v>
      </c>
    </row>
    <row r="776" spans="1:26" ht="100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 t="b">
        <v>0</v>
      </c>
      <c r="L776">
        <v>9</v>
      </c>
      <c r="M776" t="b">
        <v>0</v>
      </c>
      <c r="N776" t="s">
        <v>8275</v>
      </c>
      <c r="O776" s="15">
        <f t="shared" si="177"/>
        <v>70.199999999999989</v>
      </c>
      <c r="P776" s="15">
        <f t="shared" si="178"/>
        <v>39</v>
      </c>
      <c r="Q776" t="s">
        <v>8333</v>
      </c>
      <c r="R776" t="s">
        <v>8335</v>
      </c>
      <c r="S776" s="8">
        <f t="shared" si="179"/>
        <v>41663.571967592587</v>
      </c>
      <c r="T776" s="11">
        <f t="shared" si="180"/>
        <v>41693.571967592587</v>
      </c>
      <c r="U776" t="str">
        <f t="shared" si="181"/>
        <v>FALSE</v>
      </c>
      <c r="V776" s="18">
        <f t="shared" si="182"/>
        <v>2</v>
      </c>
      <c r="W776">
        <f t="shared" si="183"/>
        <v>2</v>
      </c>
      <c r="X776">
        <v>1</v>
      </c>
      <c r="Y776">
        <f t="shared" ref="Y776:Y801" si="184">D776*$X776</f>
        <v>500</v>
      </c>
      <c r="Z776">
        <f t="shared" ref="Z776:Z801" si="185">E776*$X776</f>
        <v>351</v>
      </c>
    </row>
    <row r="777" spans="1:26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 t="b">
        <v>0</v>
      </c>
      <c r="L777">
        <v>5</v>
      </c>
      <c r="M777" t="b">
        <v>0</v>
      </c>
      <c r="N777" t="s">
        <v>8275</v>
      </c>
      <c r="O777" s="15">
        <f t="shared" si="177"/>
        <v>1.7000000000000002</v>
      </c>
      <c r="P777" s="15">
        <f t="shared" si="178"/>
        <v>34</v>
      </c>
      <c r="Q777" t="s">
        <v>8333</v>
      </c>
      <c r="R777" t="s">
        <v>8335</v>
      </c>
      <c r="S777" s="8">
        <f t="shared" si="179"/>
        <v>40862.851793981477</v>
      </c>
      <c r="T777" s="11">
        <f t="shared" si="180"/>
        <v>40892.851793981477</v>
      </c>
      <c r="U777" t="str">
        <f t="shared" si="181"/>
        <v>FALSE</v>
      </c>
      <c r="V777" s="18">
        <f t="shared" si="182"/>
        <v>2</v>
      </c>
      <c r="W777">
        <f t="shared" si="183"/>
        <v>2</v>
      </c>
      <c r="X777">
        <v>1</v>
      </c>
      <c r="Y777">
        <f t="shared" si="184"/>
        <v>10000</v>
      </c>
      <c r="Z777">
        <f t="shared" si="185"/>
        <v>170</v>
      </c>
    </row>
    <row r="778" spans="1:26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 t="b">
        <v>0</v>
      </c>
      <c r="L778">
        <v>57</v>
      </c>
      <c r="M778" t="b">
        <v>0</v>
      </c>
      <c r="N778" t="s">
        <v>8275</v>
      </c>
      <c r="O778" s="15">
        <f t="shared" si="177"/>
        <v>51.4</v>
      </c>
      <c r="P778" s="15">
        <f t="shared" si="178"/>
        <v>63.122807017543863</v>
      </c>
      <c r="Q778" t="s">
        <v>8333</v>
      </c>
      <c r="R778" t="s">
        <v>8335</v>
      </c>
      <c r="S778" s="8">
        <f t="shared" si="179"/>
        <v>42250.477372685178</v>
      </c>
      <c r="T778" s="11">
        <f t="shared" si="180"/>
        <v>42287.999999999993</v>
      </c>
      <c r="U778" t="str">
        <f t="shared" si="181"/>
        <v>FALSE</v>
      </c>
      <c r="V778" s="18">
        <f t="shared" si="182"/>
        <v>2</v>
      </c>
      <c r="W778">
        <f t="shared" si="183"/>
        <v>2</v>
      </c>
      <c r="X778">
        <v>1</v>
      </c>
      <c r="Y778">
        <f t="shared" si="184"/>
        <v>7000</v>
      </c>
      <c r="Z778">
        <f t="shared" si="185"/>
        <v>3598</v>
      </c>
    </row>
    <row r="779" spans="1:26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 t="b">
        <v>0</v>
      </c>
      <c r="L779">
        <v>3</v>
      </c>
      <c r="M779" t="b">
        <v>0</v>
      </c>
      <c r="N779" t="s">
        <v>8275</v>
      </c>
      <c r="O779" s="15">
        <f t="shared" si="177"/>
        <v>0.70000000000000007</v>
      </c>
      <c r="P779" s="15">
        <f t="shared" si="178"/>
        <v>7</v>
      </c>
      <c r="Q779" t="s">
        <v>8333</v>
      </c>
      <c r="R779" t="s">
        <v>8335</v>
      </c>
      <c r="S779" s="8">
        <f t="shared" si="179"/>
        <v>41456.772881944438</v>
      </c>
      <c r="T779" s="11">
        <f t="shared" si="180"/>
        <v>41486.772881944438</v>
      </c>
      <c r="U779" t="str">
        <f t="shared" si="181"/>
        <v>FALSE</v>
      </c>
      <c r="V779" s="18">
        <f t="shared" si="182"/>
        <v>2</v>
      </c>
      <c r="W779">
        <f t="shared" si="183"/>
        <v>2</v>
      </c>
      <c r="X779">
        <v>1</v>
      </c>
      <c r="Y779">
        <f t="shared" si="184"/>
        <v>3000</v>
      </c>
      <c r="Z779">
        <f t="shared" si="185"/>
        <v>21</v>
      </c>
    </row>
    <row r="780" spans="1:26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 t="b">
        <v>0</v>
      </c>
      <c r="L780">
        <v>1</v>
      </c>
      <c r="M780" t="b">
        <v>0</v>
      </c>
      <c r="N780" t="s">
        <v>8275</v>
      </c>
      <c r="O780" s="15">
        <f t="shared" si="177"/>
        <v>0.4</v>
      </c>
      <c r="P780" s="15">
        <f t="shared" si="178"/>
        <v>2</v>
      </c>
      <c r="Q780" t="s">
        <v>8333</v>
      </c>
      <c r="R780" t="s">
        <v>8335</v>
      </c>
      <c r="S780" s="8">
        <f t="shared" si="179"/>
        <v>41729.493981481479</v>
      </c>
      <c r="T780" s="11">
        <f t="shared" si="180"/>
        <v>41759.493981481479</v>
      </c>
      <c r="U780" t="str">
        <f t="shared" si="181"/>
        <v>FALSE</v>
      </c>
      <c r="V780" s="18">
        <f t="shared" si="182"/>
        <v>2</v>
      </c>
      <c r="W780">
        <f t="shared" si="183"/>
        <v>2</v>
      </c>
      <c r="X780">
        <v>1</v>
      </c>
      <c r="Y780">
        <f t="shared" si="184"/>
        <v>500</v>
      </c>
      <c r="Z780">
        <f t="shared" si="185"/>
        <v>2</v>
      </c>
    </row>
    <row r="781" spans="1:26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 t="b">
        <v>0</v>
      </c>
      <c r="L781">
        <v>6</v>
      </c>
      <c r="M781" t="b">
        <v>0</v>
      </c>
      <c r="N781" t="s">
        <v>8275</v>
      </c>
      <c r="O781" s="15">
        <f t="shared" si="177"/>
        <v>2.666666666666667</v>
      </c>
      <c r="P781" s="15">
        <f t="shared" si="178"/>
        <v>66.666666666666671</v>
      </c>
      <c r="Q781" t="s">
        <v>8333</v>
      </c>
      <c r="R781" t="s">
        <v>8335</v>
      </c>
      <c r="S781" s="8">
        <f t="shared" si="179"/>
        <v>40436.475752314815</v>
      </c>
      <c r="T781" s="11">
        <f t="shared" si="180"/>
        <v>40465.958333333328</v>
      </c>
      <c r="U781" t="str">
        <f t="shared" si="181"/>
        <v>FALSE</v>
      </c>
      <c r="V781" s="18">
        <f t="shared" si="182"/>
        <v>2</v>
      </c>
      <c r="W781">
        <f t="shared" si="183"/>
        <v>2</v>
      </c>
      <c r="X781">
        <v>1</v>
      </c>
      <c r="Y781">
        <f t="shared" si="184"/>
        <v>15000</v>
      </c>
      <c r="Z781">
        <f t="shared" si="185"/>
        <v>400</v>
      </c>
    </row>
    <row r="782" spans="1:26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 t="b">
        <v>0</v>
      </c>
      <c r="L782">
        <v>27</v>
      </c>
      <c r="M782" t="b">
        <v>1</v>
      </c>
      <c r="N782" t="s">
        <v>8276</v>
      </c>
      <c r="O782" s="15">
        <f t="shared" si="177"/>
        <v>104</v>
      </c>
      <c r="P782" s="15">
        <f t="shared" si="178"/>
        <v>38.518518518518519</v>
      </c>
      <c r="Q782" t="s">
        <v>8325</v>
      </c>
      <c r="R782" t="s">
        <v>8336</v>
      </c>
      <c r="S782" s="8">
        <f t="shared" si="179"/>
        <v>40636.465567129628</v>
      </c>
      <c r="T782" s="11">
        <f t="shared" si="180"/>
        <v>40666.465567129628</v>
      </c>
      <c r="U782" t="str">
        <f t="shared" si="181"/>
        <v>FALSE</v>
      </c>
      <c r="V782" s="18">
        <f t="shared" si="182"/>
        <v>2</v>
      </c>
      <c r="W782">
        <f t="shared" si="183"/>
        <v>1</v>
      </c>
      <c r="X782">
        <v>1</v>
      </c>
      <c r="Y782">
        <f t="shared" si="184"/>
        <v>1000</v>
      </c>
      <c r="Z782">
        <f t="shared" si="185"/>
        <v>1040</v>
      </c>
    </row>
    <row r="783" spans="1:26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 t="b">
        <v>0</v>
      </c>
      <c r="L783">
        <v>25</v>
      </c>
      <c r="M783" t="b">
        <v>1</v>
      </c>
      <c r="N783" t="s">
        <v>8276</v>
      </c>
      <c r="O783" s="15">
        <f t="shared" si="177"/>
        <v>133.15375</v>
      </c>
      <c r="P783" s="15">
        <f t="shared" si="178"/>
        <v>42.609200000000001</v>
      </c>
      <c r="Q783" t="s">
        <v>8325</v>
      </c>
      <c r="R783" t="s">
        <v>8336</v>
      </c>
      <c r="S783" s="8">
        <f t="shared" si="179"/>
        <v>41402.792523148149</v>
      </c>
      <c r="T783" s="11">
        <f t="shared" si="180"/>
        <v>41432.792523148142</v>
      </c>
      <c r="U783" t="str">
        <f t="shared" si="181"/>
        <v>FALSE</v>
      </c>
      <c r="V783" s="18">
        <f t="shared" si="182"/>
        <v>2</v>
      </c>
      <c r="W783">
        <f t="shared" si="183"/>
        <v>1</v>
      </c>
      <c r="X783">
        <v>1</v>
      </c>
      <c r="Y783">
        <f t="shared" si="184"/>
        <v>800</v>
      </c>
      <c r="Z783">
        <f t="shared" si="185"/>
        <v>1065.23</v>
      </c>
    </row>
    <row r="784" spans="1:26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 t="b">
        <v>0</v>
      </c>
      <c r="L784">
        <v>14</v>
      </c>
      <c r="M784" t="b">
        <v>1</v>
      </c>
      <c r="N784" t="s">
        <v>8276</v>
      </c>
      <c r="O784" s="15">
        <f t="shared" si="177"/>
        <v>100</v>
      </c>
      <c r="P784" s="15">
        <f t="shared" si="178"/>
        <v>50</v>
      </c>
      <c r="Q784" t="s">
        <v>8325</v>
      </c>
      <c r="R784" t="s">
        <v>8336</v>
      </c>
      <c r="S784" s="8">
        <f t="shared" si="179"/>
        <v>41116.549791666665</v>
      </c>
      <c r="T784" s="11">
        <f t="shared" si="180"/>
        <v>41146.549791666665</v>
      </c>
      <c r="U784" t="str">
        <f t="shared" si="181"/>
        <v>FALSE</v>
      </c>
      <c r="V784" s="18">
        <f t="shared" si="182"/>
        <v>2</v>
      </c>
      <c r="W784">
        <f t="shared" si="183"/>
        <v>1</v>
      </c>
      <c r="X784">
        <v>1</v>
      </c>
      <c r="Y784">
        <f t="shared" si="184"/>
        <v>700</v>
      </c>
      <c r="Z784">
        <f t="shared" si="185"/>
        <v>700</v>
      </c>
    </row>
    <row r="785" spans="1:26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 t="b">
        <v>0</v>
      </c>
      <c r="L785">
        <v>35</v>
      </c>
      <c r="M785" t="b">
        <v>1</v>
      </c>
      <c r="N785" t="s">
        <v>8276</v>
      </c>
      <c r="O785" s="15">
        <f t="shared" si="177"/>
        <v>148.13333333333333</v>
      </c>
      <c r="P785" s="15">
        <f t="shared" si="178"/>
        <v>63.485714285714288</v>
      </c>
      <c r="Q785" t="s">
        <v>8325</v>
      </c>
      <c r="R785" t="s">
        <v>8336</v>
      </c>
      <c r="S785" s="8">
        <f t="shared" si="179"/>
        <v>40987.565381944441</v>
      </c>
      <c r="T785" s="11">
        <f t="shared" si="180"/>
        <v>41026.708333333328</v>
      </c>
      <c r="U785" t="str">
        <f t="shared" si="181"/>
        <v>FALSE</v>
      </c>
      <c r="V785" s="18">
        <f t="shared" si="182"/>
        <v>2</v>
      </c>
      <c r="W785">
        <f t="shared" si="183"/>
        <v>1</v>
      </c>
      <c r="X785">
        <v>1</v>
      </c>
      <c r="Y785">
        <f t="shared" si="184"/>
        <v>1500</v>
      </c>
      <c r="Z785">
        <f t="shared" si="185"/>
        <v>2222</v>
      </c>
    </row>
    <row r="786" spans="1:26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 t="b">
        <v>0</v>
      </c>
      <c r="L786">
        <v>10</v>
      </c>
      <c r="M786" t="b">
        <v>1</v>
      </c>
      <c r="N786" t="s">
        <v>8276</v>
      </c>
      <c r="O786" s="15">
        <f t="shared" si="177"/>
        <v>102.49999999999999</v>
      </c>
      <c r="P786" s="15">
        <f t="shared" si="178"/>
        <v>102.5</v>
      </c>
      <c r="Q786" t="s">
        <v>8325</v>
      </c>
      <c r="R786" t="s">
        <v>8336</v>
      </c>
      <c r="S786" s="8">
        <f t="shared" si="179"/>
        <v>41674.941192129627</v>
      </c>
      <c r="T786" s="11">
        <f t="shared" si="180"/>
        <v>41714.899525462963</v>
      </c>
      <c r="U786" t="str">
        <f t="shared" si="181"/>
        <v>FALSE</v>
      </c>
      <c r="V786" s="18">
        <f t="shared" si="182"/>
        <v>2</v>
      </c>
      <c r="W786">
        <f t="shared" si="183"/>
        <v>1</v>
      </c>
      <c r="X786">
        <v>1</v>
      </c>
      <c r="Y786">
        <f t="shared" si="184"/>
        <v>1000</v>
      </c>
      <c r="Z786">
        <f t="shared" si="185"/>
        <v>1025</v>
      </c>
    </row>
    <row r="787" spans="1:26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 t="b">
        <v>0</v>
      </c>
      <c r="L787">
        <v>29</v>
      </c>
      <c r="M787" t="b">
        <v>1</v>
      </c>
      <c r="N787" t="s">
        <v>8276</v>
      </c>
      <c r="O787" s="15">
        <f t="shared" si="177"/>
        <v>180.62799999999999</v>
      </c>
      <c r="P787" s="15">
        <f t="shared" si="178"/>
        <v>31.142758620689655</v>
      </c>
      <c r="Q787" t="s">
        <v>8325</v>
      </c>
      <c r="R787" t="s">
        <v>8336</v>
      </c>
      <c r="S787" s="8">
        <f t="shared" si="179"/>
        <v>41303.385590277772</v>
      </c>
      <c r="T787" s="11">
        <f t="shared" si="180"/>
        <v>41333.38559027778</v>
      </c>
      <c r="U787" t="str">
        <f t="shared" si="181"/>
        <v>FALSE</v>
      </c>
      <c r="V787" s="18">
        <f t="shared" si="182"/>
        <v>2</v>
      </c>
      <c r="W787">
        <f t="shared" si="183"/>
        <v>1</v>
      </c>
      <c r="X787">
        <v>1</v>
      </c>
      <c r="Y787">
        <f t="shared" si="184"/>
        <v>500</v>
      </c>
      <c r="Z787">
        <f t="shared" si="185"/>
        <v>903.14</v>
      </c>
    </row>
    <row r="788" spans="1:26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 t="b">
        <v>0</v>
      </c>
      <c r="L788">
        <v>44</v>
      </c>
      <c r="M788" t="b">
        <v>1</v>
      </c>
      <c r="N788" t="s">
        <v>8276</v>
      </c>
      <c r="O788" s="15">
        <f t="shared" si="177"/>
        <v>142.79999999999998</v>
      </c>
      <c r="P788" s="15">
        <f t="shared" si="178"/>
        <v>162.27272727272728</v>
      </c>
      <c r="Q788" t="s">
        <v>8325</v>
      </c>
      <c r="R788" t="s">
        <v>8336</v>
      </c>
      <c r="S788" s="8">
        <f t="shared" si="179"/>
        <v>40982.847615740735</v>
      </c>
      <c r="T788" s="11">
        <f t="shared" si="180"/>
        <v>41040.449305555558</v>
      </c>
      <c r="U788" t="str">
        <f t="shared" si="181"/>
        <v>FALSE</v>
      </c>
      <c r="V788" s="18">
        <f t="shared" si="182"/>
        <v>2</v>
      </c>
      <c r="W788">
        <f t="shared" si="183"/>
        <v>1</v>
      </c>
      <c r="X788">
        <v>1</v>
      </c>
      <c r="Y788">
        <f t="shared" si="184"/>
        <v>5000</v>
      </c>
      <c r="Z788">
        <f t="shared" si="185"/>
        <v>7140</v>
      </c>
    </row>
    <row r="789" spans="1:26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 t="b">
        <v>0</v>
      </c>
      <c r="L789">
        <v>17</v>
      </c>
      <c r="M789" t="b">
        <v>1</v>
      </c>
      <c r="N789" t="s">
        <v>8276</v>
      </c>
      <c r="O789" s="15">
        <f t="shared" si="177"/>
        <v>114.16666666666666</v>
      </c>
      <c r="P789" s="15">
        <f t="shared" si="178"/>
        <v>80.588235294117652</v>
      </c>
      <c r="Q789" t="s">
        <v>8325</v>
      </c>
      <c r="R789" t="s">
        <v>8336</v>
      </c>
      <c r="S789" s="8">
        <f t="shared" si="179"/>
        <v>41549.419282407405</v>
      </c>
      <c r="T789" s="11">
        <f t="shared" si="180"/>
        <v>41579.419282407405</v>
      </c>
      <c r="U789" t="str">
        <f t="shared" si="181"/>
        <v>FALSE</v>
      </c>
      <c r="V789" s="18">
        <f t="shared" si="182"/>
        <v>2</v>
      </c>
      <c r="W789">
        <f t="shared" si="183"/>
        <v>1</v>
      </c>
      <c r="X789">
        <v>1</v>
      </c>
      <c r="Y789">
        <f t="shared" si="184"/>
        <v>1200</v>
      </c>
      <c r="Z789">
        <f t="shared" si="185"/>
        <v>1370</v>
      </c>
    </row>
    <row r="790" spans="1:26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 t="b">
        <v>0</v>
      </c>
      <c r="L790">
        <v>34</v>
      </c>
      <c r="M790" t="b">
        <v>1</v>
      </c>
      <c r="N790" t="s">
        <v>8276</v>
      </c>
      <c r="O790" s="15">
        <f t="shared" si="177"/>
        <v>203.505</v>
      </c>
      <c r="P790" s="15">
        <f t="shared" si="178"/>
        <v>59.85441176470588</v>
      </c>
      <c r="Q790" t="s">
        <v>8325</v>
      </c>
      <c r="R790" t="s">
        <v>8336</v>
      </c>
      <c r="S790" s="8">
        <f t="shared" si="179"/>
        <v>41058.798472222217</v>
      </c>
      <c r="T790" s="11">
        <f t="shared" si="180"/>
        <v>41096.957638888889</v>
      </c>
      <c r="U790" t="str">
        <f t="shared" si="181"/>
        <v>FALSE</v>
      </c>
      <c r="V790" s="18">
        <f t="shared" si="182"/>
        <v>2</v>
      </c>
      <c r="W790">
        <f t="shared" si="183"/>
        <v>1</v>
      </c>
      <c r="X790">
        <v>1</v>
      </c>
      <c r="Y790">
        <f t="shared" si="184"/>
        <v>1000</v>
      </c>
      <c r="Z790">
        <f t="shared" si="185"/>
        <v>2035.05</v>
      </c>
    </row>
    <row r="791" spans="1:26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 t="b">
        <v>0</v>
      </c>
      <c r="L791">
        <v>14</v>
      </c>
      <c r="M791" t="b">
        <v>1</v>
      </c>
      <c r="N791" t="s">
        <v>8276</v>
      </c>
      <c r="O791" s="15">
        <f t="shared" si="177"/>
        <v>109.41176470588236</v>
      </c>
      <c r="P791" s="15">
        <f t="shared" si="178"/>
        <v>132.85714285714286</v>
      </c>
      <c r="Q791" t="s">
        <v>8325</v>
      </c>
      <c r="R791" t="s">
        <v>8336</v>
      </c>
      <c r="S791" s="8">
        <f t="shared" si="179"/>
        <v>41276.977777777778</v>
      </c>
      <c r="T791" s="11">
        <f t="shared" si="180"/>
        <v>41295.124305555553</v>
      </c>
      <c r="U791" t="str">
        <f t="shared" si="181"/>
        <v>FALSE</v>
      </c>
      <c r="V791" s="18">
        <f t="shared" si="182"/>
        <v>2</v>
      </c>
      <c r="W791">
        <f t="shared" si="183"/>
        <v>1</v>
      </c>
      <c r="X791">
        <v>1</v>
      </c>
      <c r="Y791">
        <f t="shared" si="184"/>
        <v>1700</v>
      </c>
      <c r="Z791">
        <f t="shared" si="185"/>
        <v>1860</v>
      </c>
    </row>
    <row r="792" spans="1:26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 t="b">
        <v>0</v>
      </c>
      <c r="L792">
        <v>156</v>
      </c>
      <c r="M792" t="b">
        <v>1</v>
      </c>
      <c r="N792" t="s">
        <v>8276</v>
      </c>
      <c r="O792" s="15">
        <f t="shared" si="177"/>
        <v>144.37459999999999</v>
      </c>
      <c r="P792" s="15">
        <f t="shared" si="178"/>
        <v>92.547820512820508</v>
      </c>
      <c r="Q792" t="s">
        <v>8325</v>
      </c>
      <c r="R792" t="s">
        <v>8336</v>
      </c>
      <c r="S792" s="8">
        <f t="shared" si="179"/>
        <v>41275.839571759258</v>
      </c>
      <c r="T792" s="11">
        <f t="shared" si="180"/>
        <v>41305.839571759258</v>
      </c>
      <c r="U792" t="str">
        <f t="shared" si="181"/>
        <v>FALSE</v>
      </c>
      <c r="V792" s="18">
        <f t="shared" si="182"/>
        <v>2</v>
      </c>
      <c r="W792">
        <f t="shared" si="183"/>
        <v>1</v>
      </c>
      <c r="X792">
        <v>1</v>
      </c>
      <c r="Y792">
        <f t="shared" si="184"/>
        <v>10000</v>
      </c>
      <c r="Z792">
        <f t="shared" si="185"/>
        <v>14437.46</v>
      </c>
    </row>
    <row r="793" spans="1:26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 t="b">
        <v>0</v>
      </c>
      <c r="L793">
        <v>128</v>
      </c>
      <c r="M793" t="b">
        <v>1</v>
      </c>
      <c r="N793" t="s">
        <v>8276</v>
      </c>
      <c r="O793" s="15">
        <f t="shared" si="177"/>
        <v>103.86666666666666</v>
      </c>
      <c r="P793" s="15">
        <f t="shared" si="178"/>
        <v>60.859375</v>
      </c>
      <c r="Q793" t="s">
        <v>8325</v>
      </c>
      <c r="R793" t="s">
        <v>8336</v>
      </c>
      <c r="S793" s="8">
        <f t="shared" si="179"/>
        <v>41557.572291666664</v>
      </c>
      <c r="T793" s="11">
        <f t="shared" si="180"/>
        <v>41591.040972222218</v>
      </c>
      <c r="U793" t="str">
        <f t="shared" si="181"/>
        <v>FALSE</v>
      </c>
      <c r="V793" s="18">
        <f t="shared" si="182"/>
        <v>2</v>
      </c>
      <c r="W793">
        <f t="shared" si="183"/>
        <v>1</v>
      </c>
      <c r="X793">
        <v>1</v>
      </c>
      <c r="Y793">
        <f t="shared" si="184"/>
        <v>7500</v>
      </c>
      <c r="Z793">
        <f t="shared" si="185"/>
        <v>7790</v>
      </c>
    </row>
    <row r="794" spans="1:26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 t="b">
        <v>0</v>
      </c>
      <c r="L794">
        <v>60</v>
      </c>
      <c r="M794" t="b">
        <v>1</v>
      </c>
      <c r="N794" t="s">
        <v>8276</v>
      </c>
      <c r="O794" s="15">
        <f t="shared" si="177"/>
        <v>100.44440000000002</v>
      </c>
      <c r="P794" s="15">
        <f t="shared" si="178"/>
        <v>41.851833333333339</v>
      </c>
      <c r="Q794" t="s">
        <v>8325</v>
      </c>
      <c r="R794" t="s">
        <v>8336</v>
      </c>
      <c r="S794" s="8">
        <f t="shared" si="179"/>
        <v>41555.665312500001</v>
      </c>
      <c r="T794" s="11">
        <f t="shared" si="180"/>
        <v>41585.706979166665</v>
      </c>
      <c r="U794" t="str">
        <f t="shared" si="181"/>
        <v>FALSE</v>
      </c>
      <c r="V794" s="18">
        <f t="shared" si="182"/>
        <v>2</v>
      </c>
      <c r="W794">
        <f t="shared" si="183"/>
        <v>1</v>
      </c>
      <c r="X794">
        <v>1</v>
      </c>
      <c r="Y794">
        <f t="shared" si="184"/>
        <v>2500</v>
      </c>
      <c r="Z794">
        <f t="shared" si="185"/>
        <v>2511.11</v>
      </c>
    </row>
    <row r="795" spans="1:26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 t="b">
        <v>0</v>
      </c>
      <c r="L795">
        <v>32</v>
      </c>
      <c r="M795" t="b">
        <v>1</v>
      </c>
      <c r="N795" t="s">
        <v>8276</v>
      </c>
      <c r="O795" s="15">
        <f t="shared" si="177"/>
        <v>102.77927272727271</v>
      </c>
      <c r="P795" s="15">
        <f t="shared" si="178"/>
        <v>88.325937499999995</v>
      </c>
      <c r="Q795" t="s">
        <v>8325</v>
      </c>
      <c r="R795" t="s">
        <v>8336</v>
      </c>
      <c r="S795" s="8">
        <f t="shared" si="179"/>
        <v>41442.532916666663</v>
      </c>
      <c r="T795" s="11">
        <f t="shared" si="180"/>
        <v>41457.999305555553</v>
      </c>
      <c r="U795" t="str">
        <f t="shared" si="181"/>
        <v>FALSE</v>
      </c>
      <c r="V795" s="18">
        <f t="shared" si="182"/>
        <v>2</v>
      </c>
      <c r="W795">
        <f t="shared" si="183"/>
        <v>1</v>
      </c>
      <c r="X795">
        <v>1</v>
      </c>
      <c r="Y795">
        <f t="shared" si="184"/>
        <v>2750</v>
      </c>
      <c r="Z795">
        <f t="shared" si="185"/>
        <v>2826.43</v>
      </c>
    </row>
    <row r="796" spans="1:26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 t="b">
        <v>0</v>
      </c>
      <c r="L796">
        <v>53</v>
      </c>
      <c r="M796" t="b">
        <v>1</v>
      </c>
      <c r="N796" t="s">
        <v>8276</v>
      </c>
      <c r="O796" s="15">
        <f t="shared" si="177"/>
        <v>105.31250000000001</v>
      </c>
      <c r="P796" s="15">
        <f t="shared" si="178"/>
        <v>158.96226415094338</v>
      </c>
      <c r="Q796" t="s">
        <v>8325</v>
      </c>
      <c r="R796" t="s">
        <v>8336</v>
      </c>
      <c r="S796" s="8">
        <f t="shared" si="179"/>
        <v>40735.906678240739</v>
      </c>
      <c r="T796" s="11">
        <f t="shared" si="180"/>
        <v>40791.504166666666</v>
      </c>
      <c r="U796" t="str">
        <f t="shared" si="181"/>
        <v>FALSE</v>
      </c>
      <c r="V796" s="18">
        <f t="shared" si="182"/>
        <v>2</v>
      </c>
      <c r="W796">
        <f t="shared" si="183"/>
        <v>1</v>
      </c>
      <c r="X796">
        <v>1</v>
      </c>
      <c r="Y796">
        <f t="shared" si="184"/>
        <v>8000</v>
      </c>
      <c r="Z796">
        <f t="shared" si="185"/>
        <v>8425</v>
      </c>
    </row>
    <row r="797" spans="1:26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 t="b">
        <v>0</v>
      </c>
      <c r="L797">
        <v>184</v>
      </c>
      <c r="M797" t="b">
        <v>1</v>
      </c>
      <c r="N797" t="s">
        <v>8276</v>
      </c>
      <c r="O797" s="15">
        <f t="shared" si="177"/>
        <v>111.78571428571429</v>
      </c>
      <c r="P797" s="15">
        <f t="shared" si="178"/>
        <v>85.054347826086953</v>
      </c>
      <c r="Q797" t="s">
        <v>8325</v>
      </c>
      <c r="R797" t="s">
        <v>8336</v>
      </c>
      <c r="S797" s="8">
        <f t="shared" si="179"/>
        <v>40963.404699074068</v>
      </c>
      <c r="T797" s="11">
        <f t="shared" si="180"/>
        <v>41005.999305555553</v>
      </c>
      <c r="U797" t="str">
        <f t="shared" si="181"/>
        <v>FALSE</v>
      </c>
      <c r="V797" s="18">
        <f t="shared" si="182"/>
        <v>2</v>
      </c>
      <c r="W797">
        <f t="shared" si="183"/>
        <v>1</v>
      </c>
      <c r="X797">
        <v>1</v>
      </c>
      <c r="Y797">
        <f t="shared" si="184"/>
        <v>14000</v>
      </c>
      <c r="Z797">
        <f t="shared" si="185"/>
        <v>15650</v>
      </c>
    </row>
    <row r="798" spans="1:26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 t="b">
        <v>0</v>
      </c>
      <c r="L798">
        <v>90</v>
      </c>
      <c r="M798" t="b">
        <v>1</v>
      </c>
      <c r="N798" t="s">
        <v>8276</v>
      </c>
      <c r="O798" s="15">
        <f t="shared" si="177"/>
        <v>101.35000000000001</v>
      </c>
      <c r="P798" s="15">
        <f t="shared" si="178"/>
        <v>112.61111111111111</v>
      </c>
      <c r="Q798" t="s">
        <v>8325</v>
      </c>
      <c r="R798" t="s">
        <v>8336</v>
      </c>
      <c r="S798" s="8">
        <f t="shared" si="179"/>
        <v>41502.674594907403</v>
      </c>
      <c r="T798" s="11">
        <f t="shared" si="180"/>
        <v>41532.673611111109</v>
      </c>
      <c r="U798" t="str">
        <f t="shared" si="181"/>
        <v>FALSE</v>
      </c>
      <c r="V798" s="18">
        <f t="shared" si="182"/>
        <v>2</v>
      </c>
      <c r="W798">
        <f t="shared" si="183"/>
        <v>1</v>
      </c>
      <c r="X798">
        <v>1</v>
      </c>
      <c r="Y798">
        <f t="shared" si="184"/>
        <v>10000</v>
      </c>
      <c r="Z798">
        <f t="shared" si="185"/>
        <v>10135</v>
      </c>
    </row>
    <row r="799" spans="1:26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 t="b">
        <v>0</v>
      </c>
      <c r="L799">
        <v>71</v>
      </c>
      <c r="M799" t="b">
        <v>1</v>
      </c>
      <c r="N799" t="s">
        <v>8276</v>
      </c>
      <c r="O799" s="15">
        <f t="shared" si="177"/>
        <v>107.53333333333333</v>
      </c>
      <c r="P799" s="15">
        <f t="shared" si="178"/>
        <v>45.436619718309856</v>
      </c>
      <c r="Q799" t="s">
        <v>8325</v>
      </c>
      <c r="R799" t="s">
        <v>8336</v>
      </c>
      <c r="S799" s="8">
        <f t="shared" si="179"/>
        <v>40996.785740740735</v>
      </c>
      <c r="T799" s="11">
        <f t="shared" si="180"/>
        <v>41027.958333333328</v>
      </c>
      <c r="U799" t="str">
        <f t="shared" si="181"/>
        <v>FALSE</v>
      </c>
      <c r="V799" s="18">
        <f t="shared" si="182"/>
        <v>2</v>
      </c>
      <c r="W799">
        <f t="shared" si="183"/>
        <v>1</v>
      </c>
      <c r="X799">
        <v>1</v>
      </c>
      <c r="Y799">
        <f t="shared" si="184"/>
        <v>3000</v>
      </c>
      <c r="Z799">
        <f t="shared" si="185"/>
        <v>3226</v>
      </c>
    </row>
    <row r="800" spans="1:26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 t="b">
        <v>0</v>
      </c>
      <c r="L800">
        <v>87</v>
      </c>
      <c r="M800" t="b">
        <v>1</v>
      </c>
      <c r="N800" t="s">
        <v>8276</v>
      </c>
      <c r="O800" s="15">
        <f t="shared" si="177"/>
        <v>114.88571428571429</v>
      </c>
      <c r="P800" s="15">
        <f t="shared" si="178"/>
        <v>46.218390804597703</v>
      </c>
      <c r="Q800" t="s">
        <v>8325</v>
      </c>
      <c r="R800" t="s">
        <v>8336</v>
      </c>
      <c r="S800" s="8">
        <f t="shared" si="179"/>
        <v>41882.381793981483</v>
      </c>
      <c r="T800" s="11">
        <f t="shared" si="180"/>
        <v>41912.381793981483</v>
      </c>
      <c r="U800" t="str">
        <f t="shared" si="181"/>
        <v>FALSE</v>
      </c>
      <c r="V800" s="18">
        <f t="shared" si="182"/>
        <v>2</v>
      </c>
      <c r="W800">
        <f t="shared" si="183"/>
        <v>1</v>
      </c>
      <c r="X800">
        <v>1</v>
      </c>
      <c r="Y800">
        <f t="shared" si="184"/>
        <v>3500</v>
      </c>
      <c r="Z800">
        <f t="shared" si="185"/>
        <v>4021</v>
      </c>
    </row>
    <row r="801" spans="1:26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 t="b">
        <v>0</v>
      </c>
      <c r="L801">
        <v>28</v>
      </c>
      <c r="M801" t="b">
        <v>1</v>
      </c>
      <c r="N801" t="s">
        <v>8276</v>
      </c>
      <c r="O801" s="15">
        <f t="shared" si="177"/>
        <v>100.02</v>
      </c>
      <c r="P801" s="15">
        <f t="shared" si="178"/>
        <v>178.60714285714286</v>
      </c>
      <c r="Q801" t="s">
        <v>8325</v>
      </c>
      <c r="R801" t="s">
        <v>8336</v>
      </c>
      <c r="S801" s="8">
        <f t="shared" si="179"/>
        <v>40996.458865740737</v>
      </c>
      <c r="T801" s="11">
        <f t="shared" si="180"/>
        <v>41026.458865740737</v>
      </c>
      <c r="U801" t="str">
        <f t="shared" si="181"/>
        <v>FALSE</v>
      </c>
      <c r="V801" s="18">
        <f t="shared" si="182"/>
        <v>2</v>
      </c>
      <c r="W801">
        <f t="shared" si="183"/>
        <v>1</v>
      </c>
      <c r="X801">
        <v>1</v>
      </c>
      <c r="Y801">
        <f t="shared" si="184"/>
        <v>5000</v>
      </c>
      <c r="Z801">
        <f t="shared" si="185"/>
        <v>5001</v>
      </c>
    </row>
    <row r="802" spans="1:26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 t="b">
        <v>0</v>
      </c>
      <c r="L802">
        <v>56</v>
      </c>
      <c r="M802" t="b">
        <v>1</v>
      </c>
      <c r="N802" t="s">
        <v>8276</v>
      </c>
      <c r="O802" s="15">
        <f t="shared" si="177"/>
        <v>152.13333333333335</v>
      </c>
      <c r="P802" s="15">
        <f t="shared" si="178"/>
        <v>40.75</v>
      </c>
      <c r="Q802" t="s">
        <v>8325</v>
      </c>
      <c r="R802" t="s">
        <v>8336</v>
      </c>
      <c r="S802" s="8">
        <f t="shared" si="179"/>
        <v>41863.225162037037</v>
      </c>
      <c r="T802" s="11">
        <f t="shared" si="180"/>
        <v>41893.225162037037</v>
      </c>
      <c r="U802" t="str">
        <f t="shared" si="181"/>
        <v>FALSE</v>
      </c>
      <c r="V802" s="18">
        <f t="shared" si="182"/>
        <v>2</v>
      </c>
      <c r="W802">
        <f t="shared" si="183"/>
        <v>1</v>
      </c>
      <c r="X802">
        <v>1.28</v>
      </c>
      <c r="Y802">
        <f>D802*X802</f>
        <v>1920</v>
      </c>
      <c r="Z802">
        <f>E802*$X802</f>
        <v>2920.96</v>
      </c>
    </row>
    <row r="803" spans="1:26" ht="100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 t="b">
        <v>0</v>
      </c>
      <c r="L803">
        <v>51</v>
      </c>
      <c r="M803" t="b">
        <v>1</v>
      </c>
      <c r="N803" t="s">
        <v>8276</v>
      </c>
      <c r="O803" s="15">
        <f t="shared" si="177"/>
        <v>111.52149999999999</v>
      </c>
      <c r="P803" s="15">
        <f t="shared" si="178"/>
        <v>43.733921568627444</v>
      </c>
      <c r="Q803" t="s">
        <v>8325</v>
      </c>
      <c r="R803" t="s">
        <v>8336</v>
      </c>
      <c r="S803" s="8">
        <f t="shared" si="179"/>
        <v>40695.587037037032</v>
      </c>
      <c r="T803" s="11">
        <f t="shared" si="180"/>
        <v>40725.587037037032</v>
      </c>
      <c r="U803" t="str">
        <f t="shared" si="181"/>
        <v>FALSE</v>
      </c>
      <c r="V803" s="18">
        <f t="shared" si="182"/>
        <v>2</v>
      </c>
      <c r="W803">
        <f t="shared" si="183"/>
        <v>1</v>
      </c>
      <c r="X803">
        <v>1</v>
      </c>
      <c r="Y803">
        <f t="shared" ref="Y803:Y809" si="186">D803*$X803</f>
        <v>2000</v>
      </c>
      <c r="Z803">
        <f t="shared" ref="Z803:Z809" si="187">E803*$X803</f>
        <v>2230.4299999999998</v>
      </c>
    </row>
    <row r="804" spans="1:26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 t="b">
        <v>0</v>
      </c>
      <c r="L804">
        <v>75</v>
      </c>
      <c r="M804" t="b">
        <v>1</v>
      </c>
      <c r="N804" t="s">
        <v>8276</v>
      </c>
      <c r="O804" s="15">
        <f t="shared" si="177"/>
        <v>101.33333333333334</v>
      </c>
      <c r="P804" s="15">
        <f t="shared" si="178"/>
        <v>81.066666666666663</v>
      </c>
      <c r="Q804" t="s">
        <v>8325</v>
      </c>
      <c r="R804" t="s">
        <v>8336</v>
      </c>
      <c r="S804" s="8">
        <f t="shared" si="179"/>
        <v>41122.813935185186</v>
      </c>
      <c r="T804" s="11">
        <f t="shared" si="180"/>
        <v>41168.961805555555</v>
      </c>
      <c r="U804" t="str">
        <f t="shared" si="181"/>
        <v>FALSE</v>
      </c>
      <c r="V804" s="18">
        <f t="shared" si="182"/>
        <v>2</v>
      </c>
      <c r="W804">
        <f t="shared" si="183"/>
        <v>1</v>
      </c>
      <c r="X804">
        <v>1</v>
      </c>
      <c r="Y804">
        <f t="shared" si="186"/>
        <v>6000</v>
      </c>
      <c r="Z804">
        <f t="shared" si="187"/>
        <v>6080</v>
      </c>
    </row>
    <row r="805" spans="1:26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 t="b">
        <v>0</v>
      </c>
      <c r="L805">
        <v>38</v>
      </c>
      <c r="M805" t="b">
        <v>1</v>
      </c>
      <c r="N805" t="s">
        <v>8276</v>
      </c>
      <c r="O805" s="15">
        <f t="shared" si="177"/>
        <v>123.2608695652174</v>
      </c>
      <c r="P805" s="15">
        <f t="shared" si="178"/>
        <v>74.60526315789474</v>
      </c>
      <c r="Q805" t="s">
        <v>8325</v>
      </c>
      <c r="R805" t="s">
        <v>8336</v>
      </c>
      <c r="S805" s="8">
        <f t="shared" si="179"/>
        <v>40665.741643518515</v>
      </c>
      <c r="T805" s="11">
        <f t="shared" si="180"/>
        <v>40691.833333333328</v>
      </c>
      <c r="U805" t="str">
        <f t="shared" si="181"/>
        <v>FALSE</v>
      </c>
      <c r="V805" s="18">
        <f t="shared" si="182"/>
        <v>2</v>
      </c>
      <c r="W805">
        <f t="shared" si="183"/>
        <v>1</v>
      </c>
      <c r="X805">
        <v>1</v>
      </c>
      <c r="Y805">
        <f t="shared" si="186"/>
        <v>2300</v>
      </c>
      <c r="Z805">
        <f t="shared" si="187"/>
        <v>2835</v>
      </c>
    </row>
    <row r="806" spans="1:26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 t="b">
        <v>0</v>
      </c>
      <c r="L806">
        <v>18</v>
      </c>
      <c r="M806" t="b">
        <v>1</v>
      </c>
      <c r="N806" t="s">
        <v>8276</v>
      </c>
      <c r="O806" s="15">
        <f t="shared" si="177"/>
        <v>100</v>
      </c>
      <c r="P806" s="15">
        <f t="shared" si="178"/>
        <v>305.55555555555554</v>
      </c>
      <c r="Q806" t="s">
        <v>8325</v>
      </c>
      <c r="R806" t="s">
        <v>8336</v>
      </c>
      <c r="S806" s="8">
        <f t="shared" si="179"/>
        <v>40729.897291666668</v>
      </c>
      <c r="T806" s="11">
        <f t="shared" si="180"/>
        <v>40746.957638888889</v>
      </c>
      <c r="U806" t="str">
        <f t="shared" si="181"/>
        <v>FALSE</v>
      </c>
      <c r="V806" s="18">
        <f t="shared" si="182"/>
        <v>2</v>
      </c>
      <c r="W806">
        <f t="shared" si="183"/>
        <v>1</v>
      </c>
      <c r="X806">
        <v>1</v>
      </c>
      <c r="Y806">
        <f t="shared" si="186"/>
        <v>5500</v>
      </c>
      <c r="Z806">
        <f t="shared" si="187"/>
        <v>5500</v>
      </c>
    </row>
    <row r="807" spans="1:26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 t="b">
        <v>0</v>
      </c>
      <c r="L807">
        <v>54</v>
      </c>
      <c r="M807" t="b">
        <v>1</v>
      </c>
      <c r="N807" t="s">
        <v>8276</v>
      </c>
      <c r="O807" s="15">
        <f t="shared" si="177"/>
        <v>105</v>
      </c>
      <c r="P807" s="15">
        <f t="shared" si="178"/>
        <v>58.333333333333336</v>
      </c>
      <c r="Q807" t="s">
        <v>8325</v>
      </c>
      <c r="R807" t="s">
        <v>8336</v>
      </c>
      <c r="S807" s="8">
        <f t="shared" si="179"/>
        <v>40690.614722222221</v>
      </c>
      <c r="T807" s="11">
        <f t="shared" si="180"/>
        <v>40740.75</v>
      </c>
      <c r="U807" t="str">
        <f t="shared" si="181"/>
        <v>FALSE</v>
      </c>
      <c r="V807" s="18">
        <f t="shared" si="182"/>
        <v>2</v>
      </c>
      <c r="W807">
        <f t="shared" si="183"/>
        <v>1</v>
      </c>
      <c r="X807">
        <v>1</v>
      </c>
      <c r="Y807">
        <f t="shared" si="186"/>
        <v>3000</v>
      </c>
      <c r="Z807">
        <f t="shared" si="187"/>
        <v>3150</v>
      </c>
    </row>
    <row r="808" spans="1:26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 t="b">
        <v>0</v>
      </c>
      <c r="L808">
        <v>71</v>
      </c>
      <c r="M808" t="b">
        <v>1</v>
      </c>
      <c r="N808" t="s">
        <v>8276</v>
      </c>
      <c r="O808" s="15">
        <f t="shared" si="177"/>
        <v>104.4375</v>
      </c>
      <c r="P808" s="15">
        <f t="shared" si="178"/>
        <v>117.67605633802818</v>
      </c>
      <c r="Q808" t="s">
        <v>8325</v>
      </c>
      <c r="R808" t="s">
        <v>8336</v>
      </c>
      <c r="S808" s="8">
        <f t="shared" si="179"/>
        <v>40763.483090277776</v>
      </c>
      <c r="T808" s="11">
        <f t="shared" si="180"/>
        <v>40793.483090277776</v>
      </c>
      <c r="U808" t="str">
        <f t="shared" si="181"/>
        <v>FALSE</v>
      </c>
      <c r="V808" s="18">
        <f t="shared" si="182"/>
        <v>2</v>
      </c>
      <c r="W808">
        <f t="shared" si="183"/>
        <v>1</v>
      </c>
      <c r="X808">
        <v>1</v>
      </c>
      <c r="Y808">
        <f t="shared" si="186"/>
        <v>8000</v>
      </c>
      <c r="Z808">
        <f t="shared" si="187"/>
        <v>8355</v>
      </c>
    </row>
    <row r="809" spans="1:26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 t="b">
        <v>0</v>
      </c>
      <c r="L809">
        <v>57</v>
      </c>
      <c r="M809" t="b">
        <v>1</v>
      </c>
      <c r="N809" t="s">
        <v>8276</v>
      </c>
      <c r="O809" s="15">
        <f t="shared" si="177"/>
        <v>105.125</v>
      </c>
      <c r="P809" s="15">
        <f t="shared" si="178"/>
        <v>73.771929824561397</v>
      </c>
      <c r="Q809" t="s">
        <v>8325</v>
      </c>
      <c r="R809" t="s">
        <v>8336</v>
      </c>
      <c r="S809" s="8">
        <f t="shared" si="179"/>
        <v>42759.420266203706</v>
      </c>
      <c r="T809" s="11">
        <f t="shared" si="180"/>
        <v>42794.874999999993</v>
      </c>
      <c r="U809" t="str">
        <f t="shared" si="181"/>
        <v>FALSE</v>
      </c>
      <c r="V809" s="18">
        <f t="shared" si="182"/>
        <v>2</v>
      </c>
      <c r="W809">
        <f t="shared" si="183"/>
        <v>1</v>
      </c>
      <c r="X809">
        <v>1</v>
      </c>
      <c r="Y809">
        <f t="shared" si="186"/>
        <v>4000</v>
      </c>
      <c r="Z809">
        <f t="shared" si="187"/>
        <v>4205</v>
      </c>
    </row>
    <row r="810" spans="1:26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 t="b">
        <v>0</v>
      </c>
      <c r="L810">
        <v>43</v>
      </c>
      <c r="M810" t="b">
        <v>1</v>
      </c>
      <c r="N810" t="s">
        <v>8276</v>
      </c>
      <c r="O810" s="15">
        <f t="shared" si="177"/>
        <v>100</v>
      </c>
      <c r="P810" s="15">
        <f t="shared" si="178"/>
        <v>104.65116279069767</v>
      </c>
      <c r="Q810" t="s">
        <v>8325</v>
      </c>
      <c r="R810" t="s">
        <v>8336</v>
      </c>
      <c r="S810" s="8">
        <f t="shared" si="179"/>
        <v>41961.892199074071</v>
      </c>
      <c r="T810" s="11">
        <f t="shared" si="180"/>
        <v>41994.999305555553</v>
      </c>
      <c r="U810" t="str">
        <f t="shared" si="181"/>
        <v>FALSE</v>
      </c>
      <c r="V810" s="18">
        <f t="shared" si="182"/>
        <v>2</v>
      </c>
      <c r="W810">
        <f t="shared" si="183"/>
        <v>1</v>
      </c>
      <c r="X810">
        <f>0.76</f>
        <v>0.76</v>
      </c>
      <c r="Y810">
        <f>D810*X810</f>
        <v>3420</v>
      </c>
      <c r="Z810">
        <f t="shared" ref="Z810:Z830" si="188">E810*$X810</f>
        <v>3420</v>
      </c>
    </row>
    <row r="811" spans="1:26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 t="b">
        <v>0</v>
      </c>
      <c r="L811">
        <v>52</v>
      </c>
      <c r="M811" t="b">
        <v>1</v>
      </c>
      <c r="N811" t="s">
        <v>8276</v>
      </c>
      <c r="O811" s="15">
        <f t="shared" si="177"/>
        <v>103.77499999999999</v>
      </c>
      <c r="P811" s="15">
        <f t="shared" si="178"/>
        <v>79.82692307692308</v>
      </c>
      <c r="Q811" t="s">
        <v>8325</v>
      </c>
      <c r="R811" t="s">
        <v>8336</v>
      </c>
      <c r="S811" s="8">
        <f t="shared" si="179"/>
        <v>41628.625347222223</v>
      </c>
      <c r="T811" s="11">
        <f t="shared" si="180"/>
        <v>41658.625347222223</v>
      </c>
      <c r="U811" t="str">
        <f t="shared" si="181"/>
        <v>FALSE</v>
      </c>
      <c r="V811" s="18">
        <f t="shared" si="182"/>
        <v>2</v>
      </c>
      <c r="W811">
        <f t="shared" si="183"/>
        <v>1</v>
      </c>
      <c r="X811">
        <v>1</v>
      </c>
      <c r="Y811">
        <f t="shared" ref="Y811:Y830" si="189">D811*$X811</f>
        <v>4000</v>
      </c>
      <c r="Z811">
        <f t="shared" si="188"/>
        <v>4151</v>
      </c>
    </row>
    <row r="812" spans="1:26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 t="b">
        <v>0</v>
      </c>
      <c r="L812">
        <v>27</v>
      </c>
      <c r="M812" t="b">
        <v>1</v>
      </c>
      <c r="N812" t="s">
        <v>8276</v>
      </c>
      <c r="O812" s="15">
        <f t="shared" si="177"/>
        <v>105</v>
      </c>
      <c r="P812" s="15">
        <f t="shared" si="178"/>
        <v>58.333333333333336</v>
      </c>
      <c r="Q812" t="s">
        <v>8325</v>
      </c>
      <c r="R812" t="s">
        <v>8336</v>
      </c>
      <c r="S812" s="8">
        <f t="shared" si="179"/>
        <v>41122.847939814812</v>
      </c>
      <c r="T812" s="11">
        <f t="shared" si="180"/>
        <v>41152.847939814812</v>
      </c>
      <c r="U812" t="str">
        <f t="shared" si="181"/>
        <v>FALSE</v>
      </c>
      <c r="V812" s="18">
        <f t="shared" si="182"/>
        <v>2</v>
      </c>
      <c r="W812">
        <f t="shared" si="183"/>
        <v>1</v>
      </c>
      <c r="X812">
        <v>1</v>
      </c>
      <c r="Y812">
        <f t="shared" si="189"/>
        <v>1500</v>
      </c>
      <c r="Z812">
        <f t="shared" si="188"/>
        <v>1575</v>
      </c>
    </row>
    <row r="813" spans="1:26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 t="b">
        <v>0</v>
      </c>
      <c r="L813">
        <v>12</v>
      </c>
      <c r="M813" t="b">
        <v>1</v>
      </c>
      <c r="N813" t="s">
        <v>8276</v>
      </c>
      <c r="O813" s="15">
        <f t="shared" si="177"/>
        <v>104</v>
      </c>
      <c r="P813" s="15">
        <f t="shared" si="178"/>
        <v>86.666666666666671</v>
      </c>
      <c r="Q813" t="s">
        <v>8325</v>
      </c>
      <c r="R813" t="s">
        <v>8336</v>
      </c>
      <c r="S813" s="8">
        <f t="shared" si="179"/>
        <v>41443.435208333329</v>
      </c>
      <c r="T813" s="11">
        <f t="shared" si="180"/>
        <v>41465.494444444441</v>
      </c>
      <c r="U813" t="str">
        <f t="shared" si="181"/>
        <v>FALSE</v>
      </c>
      <c r="V813" s="18">
        <f t="shared" si="182"/>
        <v>2</v>
      </c>
      <c r="W813">
        <f t="shared" si="183"/>
        <v>1</v>
      </c>
      <c r="X813">
        <v>1</v>
      </c>
      <c r="Y813">
        <f t="shared" si="189"/>
        <v>1000</v>
      </c>
      <c r="Z813">
        <f t="shared" si="188"/>
        <v>1040</v>
      </c>
    </row>
    <row r="814" spans="1:26" ht="115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 t="b">
        <v>0</v>
      </c>
      <c r="L814">
        <v>33</v>
      </c>
      <c r="M814" t="b">
        <v>1</v>
      </c>
      <c r="N814" t="s">
        <v>8276</v>
      </c>
      <c r="O814" s="15">
        <f t="shared" si="177"/>
        <v>151.83333333333334</v>
      </c>
      <c r="P814" s="15">
        <f t="shared" si="178"/>
        <v>27.606060606060606</v>
      </c>
      <c r="Q814" t="s">
        <v>8325</v>
      </c>
      <c r="R814" t="s">
        <v>8336</v>
      </c>
      <c r="S814" s="8">
        <f t="shared" si="179"/>
        <v>41281.809629629628</v>
      </c>
      <c r="T814" s="11">
        <f t="shared" si="180"/>
        <v>41334.373611111107</v>
      </c>
      <c r="U814" t="str">
        <f t="shared" si="181"/>
        <v>FALSE</v>
      </c>
      <c r="V814" s="18">
        <f t="shared" si="182"/>
        <v>2</v>
      </c>
      <c r="W814">
        <f t="shared" si="183"/>
        <v>1</v>
      </c>
      <c r="X814">
        <v>1</v>
      </c>
      <c r="Y814">
        <f t="shared" si="189"/>
        <v>600</v>
      </c>
      <c r="Z814">
        <f t="shared" si="188"/>
        <v>911</v>
      </c>
    </row>
    <row r="815" spans="1:26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 t="b">
        <v>0</v>
      </c>
      <c r="L815">
        <v>96</v>
      </c>
      <c r="M815" t="b">
        <v>1</v>
      </c>
      <c r="N815" t="s">
        <v>8276</v>
      </c>
      <c r="O815" s="15">
        <f t="shared" si="177"/>
        <v>159.99600000000001</v>
      </c>
      <c r="P815" s="15">
        <f t="shared" si="178"/>
        <v>24.999375000000001</v>
      </c>
      <c r="Q815" t="s">
        <v>8325</v>
      </c>
      <c r="R815" t="s">
        <v>8336</v>
      </c>
      <c r="S815" s="8">
        <f t="shared" si="179"/>
        <v>41080.751909722218</v>
      </c>
      <c r="T815" s="11">
        <f t="shared" si="180"/>
        <v>41110.751909722218</v>
      </c>
      <c r="U815" t="str">
        <f t="shared" si="181"/>
        <v>FALSE</v>
      </c>
      <c r="V815" s="18">
        <f t="shared" si="182"/>
        <v>2</v>
      </c>
      <c r="W815">
        <f t="shared" si="183"/>
        <v>1</v>
      </c>
      <c r="X815">
        <v>1</v>
      </c>
      <c r="Y815">
        <f t="shared" si="189"/>
        <v>1500</v>
      </c>
      <c r="Z815">
        <f t="shared" si="188"/>
        <v>2399.94</v>
      </c>
    </row>
    <row r="816" spans="1:26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 t="b">
        <v>0</v>
      </c>
      <c r="L816">
        <v>28</v>
      </c>
      <c r="M816" t="b">
        <v>1</v>
      </c>
      <c r="N816" t="s">
        <v>8276</v>
      </c>
      <c r="O816" s="15">
        <f t="shared" si="177"/>
        <v>127.3</v>
      </c>
      <c r="P816" s="15">
        <f t="shared" si="178"/>
        <v>45.464285714285715</v>
      </c>
      <c r="Q816" t="s">
        <v>8325</v>
      </c>
      <c r="R816" t="s">
        <v>8336</v>
      </c>
      <c r="S816" s="8">
        <f t="shared" si="179"/>
        <v>40679.534733796296</v>
      </c>
      <c r="T816" s="11">
        <f t="shared" si="180"/>
        <v>40694.544444444444</v>
      </c>
      <c r="U816" t="str">
        <f t="shared" si="181"/>
        <v>FALSE</v>
      </c>
      <c r="V816" s="18">
        <f t="shared" si="182"/>
        <v>2</v>
      </c>
      <c r="W816">
        <f t="shared" si="183"/>
        <v>1</v>
      </c>
      <c r="X816">
        <v>1</v>
      </c>
      <c r="Y816">
        <f t="shared" si="189"/>
        <v>1000</v>
      </c>
      <c r="Z816">
        <f t="shared" si="188"/>
        <v>1273</v>
      </c>
    </row>
    <row r="817" spans="1:26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 t="b">
        <v>0</v>
      </c>
      <c r="L817">
        <v>43</v>
      </c>
      <c r="M817" t="b">
        <v>1</v>
      </c>
      <c r="N817" t="s">
        <v>8276</v>
      </c>
      <c r="O817" s="15">
        <f t="shared" si="177"/>
        <v>107</v>
      </c>
      <c r="P817" s="15">
        <f t="shared" si="178"/>
        <v>99.534883720930239</v>
      </c>
      <c r="Q817" t="s">
        <v>8325</v>
      </c>
      <c r="R817" t="s">
        <v>8336</v>
      </c>
      <c r="S817" s="8">
        <f t="shared" si="179"/>
        <v>41914.70952546296</v>
      </c>
      <c r="T817" s="11">
        <f t="shared" si="180"/>
        <v>41944.70952546296</v>
      </c>
      <c r="U817" t="str">
        <f t="shared" si="181"/>
        <v>FALSE</v>
      </c>
      <c r="V817" s="18">
        <f t="shared" si="182"/>
        <v>2</v>
      </c>
      <c r="W817">
        <f t="shared" si="183"/>
        <v>1</v>
      </c>
      <c r="X817">
        <v>1</v>
      </c>
      <c r="Y817">
        <f t="shared" si="189"/>
        <v>4000</v>
      </c>
      <c r="Z817">
        <f t="shared" si="188"/>
        <v>4280</v>
      </c>
    </row>
    <row r="818" spans="1:26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 t="b">
        <v>0</v>
      </c>
      <c r="L818">
        <v>205</v>
      </c>
      <c r="M818" t="b">
        <v>1</v>
      </c>
      <c r="N818" t="s">
        <v>8276</v>
      </c>
      <c r="O818" s="15">
        <f t="shared" si="177"/>
        <v>115.12214285714286</v>
      </c>
      <c r="P818" s="15">
        <f t="shared" si="178"/>
        <v>39.31</v>
      </c>
      <c r="Q818" t="s">
        <v>8325</v>
      </c>
      <c r="R818" t="s">
        <v>8336</v>
      </c>
      <c r="S818" s="8">
        <f t="shared" si="179"/>
        <v>41341.662534722222</v>
      </c>
      <c r="T818" s="11">
        <f t="shared" si="180"/>
        <v>41373.0625</v>
      </c>
      <c r="U818" t="str">
        <f t="shared" si="181"/>
        <v>FALSE</v>
      </c>
      <c r="V818" s="18">
        <f t="shared" si="182"/>
        <v>2</v>
      </c>
      <c r="W818">
        <f t="shared" si="183"/>
        <v>1</v>
      </c>
      <c r="X818">
        <v>1</v>
      </c>
      <c r="Y818">
        <f t="shared" si="189"/>
        <v>7000</v>
      </c>
      <c r="Z818">
        <f t="shared" si="188"/>
        <v>8058.55</v>
      </c>
    </row>
    <row r="819" spans="1:26" ht="100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 t="b">
        <v>0</v>
      </c>
      <c r="L819">
        <v>23</v>
      </c>
      <c r="M819" t="b">
        <v>1</v>
      </c>
      <c r="N819" t="s">
        <v>8276</v>
      </c>
      <c r="O819" s="15">
        <f t="shared" si="177"/>
        <v>137.11066666666665</v>
      </c>
      <c r="P819" s="15">
        <f t="shared" si="178"/>
        <v>89.419999999999987</v>
      </c>
      <c r="Q819" t="s">
        <v>8325</v>
      </c>
      <c r="R819" t="s">
        <v>8336</v>
      </c>
      <c r="S819" s="8">
        <f t="shared" si="179"/>
        <v>40925.391331018516</v>
      </c>
      <c r="T819" s="11">
        <f t="shared" si="180"/>
        <v>40978.999305555553</v>
      </c>
      <c r="U819" t="str">
        <f t="shared" si="181"/>
        <v>FALSE</v>
      </c>
      <c r="V819" s="18">
        <f t="shared" si="182"/>
        <v>2</v>
      </c>
      <c r="W819">
        <f t="shared" si="183"/>
        <v>1</v>
      </c>
      <c r="X819">
        <v>1</v>
      </c>
      <c r="Y819">
        <f t="shared" si="189"/>
        <v>1500</v>
      </c>
      <c r="Z819">
        <f t="shared" si="188"/>
        <v>2056.66</v>
      </c>
    </row>
    <row r="820" spans="1:26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 t="b">
        <v>0</v>
      </c>
      <c r="L820">
        <v>19</v>
      </c>
      <c r="M820" t="b">
        <v>1</v>
      </c>
      <c r="N820" t="s">
        <v>8276</v>
      </c>
      <c r="O820" s="15">
        <f t="shared" si="177"/>
        <v>155.71428571428572</v>
      </c>
      <c r="P820" s="15">
        <f t="shared" si="178"/>
        <v>28.684210526315791</v>
      </c>
      <c r="Q820" t="s">
        <v>8325</v>
      </c>
      <c r="R820" t="s">
        <v>8336</v>
      </c>
      <c r="S820" s="8">
        <f t="shared" si="179"/>
        <v>41120.67454861111</v>
      </c>
      <c r="T820" s="11">
        <f t="shared" si="180"/>
        <v>41128.500694444439</v>
      </c>
      <c r="U820" t="str">
        <f t="shared" si="181"/>
        <v>FALSE</v>
      </c>
      <c r="V820" s="18">
        <f t="shared" si="182"/>
        <v>2</v>
      </c>
      <c r="W820">
        <f t="shared" si="183"/>
        <v>1</v>
      </c>
      <c r="X820">
        <v>1</v>
      </c>
      <c r="Y820">
        <f t="shared" si="189"/>
        <v>350</v>
      </c>
      <c r="Z820">
        <f t="shared" si="188"/>
        <v>545</v>
      </c>
    </row>
    <row r="821" spans="1:26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 t="b">
        <v>0</v>
      </c>
      <c r="L821">
        <v>14</v>
      </c>
      <c r="M821" t="b">
        <v>1</v>
      </c>
      <c r="N821" t="s">
        <v>8276</v>
      </c>
      <c r="O821" s="15">
        <f t="shared" si="177"/>
        <v>108.74999999999999</v>
      </c>
      <c r="P821" s="15">
        <f t="shared" si="178"/>
        <v>31.071428571428573</v>
      </c>
      <c r="Q821" t="s">
        <v>8325</v>
      </c>
      <c r="R821" t="s">
        <v>8336</v>
      </c>
      <c r="S821" s="8">
        <f t="shared" si="179"/>
        <v>41619.789976851847</v>
      </c>
      <c r="T821" s="11">
        <f t="shared" si="180"/>
        <v>41628.988888888889</v>
      </c>
      <c r="U821" t="str">
        <f t="shared" si="181"/>
        <v>FALSE</v>
      </c>
      <c r="V821" s="18">
        <f t="shared" si="182"/>
        <v>2</v>
      </c>
      <c r="W821">
        <f t="shared" si="183"/>
        <v>1</v>
      </c>
      <c r="X821">
        <v>1</v>
      </c>
      <c r="Y821">
        <f t="shared" si="189"/>
        <v>400</v>
      </c>
      <c r="Z821">
        <f t="shared" si="188"/>
        <v>435</v>
      </c>
    </row>
    <row r="822" spans="1:26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 t="b">
        <v>0</v>
      </c>
      <c r="L822">
        <v>38</v>
      </c>
      <c r="M822" t="b">
        <v>1</v>
      </c>
      <c r="N822" t="s">
        <v>8276</v>
      </c>
      <c r="O822" s="15">
        <f t="shared" si="177"/>
        <v>134.05000000000001</v>
      </c>
      <c r="P822" s="15">
        <f t="shared" si="178"/>
        <v>70.55263157894737</v>
      </c>
      <c r="Q822" t="s">
        <v>8325</v>
      </c>
      <c r="R822" t="s">
        <v>8336</v>
      </c>
      <c r="S822" s="8">
        <f t="shared" si="179"/>
        <v>41768.633587962962</v>
      </c>
      <c r="T822" s="11">
        <f t="shared" si="180"/>
        <v>41799</v>
      </c>
      <c r="U822" t="str">
        <f t="shared" si="181"/>
        <v>FALSE</v>
      </c>
      <c r="V822" s="18">
        <f t="shared" si="182"/>
        <v>2</v>
      </c>
      <c r="W822">
        <f t="shared" si="183"/>
        <v>1</v>
      </c>
      <c r="X822">
        <v>1</v>
      </c>
      <c r="Y822">
        <f t="shared" si="189"/>
        <v>2000</v>
      </c>
      <c r="Z822">
        <f t="shared" si="188"/>
        <v>2681</v>
      </c>
    </row>
    <row r="823" spans="1:26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 t="b">
        <v>0</v>
      </c>
      <c r="L823">
        <v>78</v>
      </c>
      <c r="M823" t="b">
        <v>1</v>
      </c>
      <c r="N823" t="s">
        <v>8276</v>
      </c>
      <c r="O823" s="15">
        <f t="shared" si="177"/>
        <v>100</v>
      </c>
      <c r="P823" s="15">
        <f t="shared" si="178"/>
        <v>224.12820512820514</v>
      </c>
      <c r="Q823" t="s">
        <v>8325</v>
      </c>
      <c r="R823" t="s">
        <v>8336</v>
      </c>
      <c r="S823" s="8">
        <f t="shared" si="179"/>
        <v>42093.71371527778</v>
      </c>
      <c r="T823" s="11">
        <f t="shared" si="180"/>
        <v>42127.959027777775</v>
      </c>
      <c r="U823" t="str">
        <f t="shared" si="181"/>
        <v>FALSE</v>
      </c>
      <c r="V823" s="18">
        <f t="shared" si="182"/>
        <v>2</v>
      </c>
      <c r="W823">
        <f t="shared" si="183"/>
        <v>1</v>
      </c>
      <c r="X823">
        <v>1</v>
      </c>
      <c r="Y823">
        <f t="shared" si="189"/>
        <v>17482</v>
      </c>
      <c r="Z823">
        <f t="shared" si="188"/>
        <v>17482</v>
      </c>
    </row>
    <row r="824" spans="1:26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 t="b">
        <v>0</v>
      </c>
      <c r="L824">
        <v>69</v>
      </c>
      <c r="M824" t="b">
        <v>1</v>
      </c>
      <c r="N824" t="s">
        <v>8276</v>
      </c>
      <c r="O824" s="15">
        <f t="shared" si="177"/>
        <v>119.16666666666667</v>
      </c>
      <c r="P824" s="15">
        <f t="shared" si="178"/>
        <v>51.811594202898547</v>
      </c>
      <c r="Q824" t="s">
        <v>8325</v>
      </c>
      <c r="R824" t="s">
        <v>8336</v>
      </c>
      <c r="S824" s="8">
        <f t="shared" si="179"/>
        <v>41157.739004629628</v>
      </c>
      <c r="T824" s="11">
        <f t="shared" si="180"/>
        <v>41187.739004629628</v>
      </c>
      <c r="U824" t="str">
        <f t="shared" si="181"/>
        <v>FALSE</v>
      </c>
      <c r="V824" s="18">
        <f t="shared" si="182"/>
        <v>2</v>
      </c>
      <c r="W824">
        <f t="shared" si="183"/>
        <v>1</v>
      </c>
      <c r="X824">
        <v>1</v>
      </c>
      <c r="Y824">
        <f t="shared" si="189"/>
        <v>3000</v>
      </c>
      <c r="Z824">
        <f t="shared" si="188"/>
        <v>3575</v>
      </c>
    </row>
    <row r="825" spans="1:26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 t="b">
        <v>0</v>
      </c>
      <c r="L825">
        <v>33</v>
      </c>
      <c r="M825" t="b">
        <v>1</v>
      </c>
      <c r="N825" t="s">
        <v>8276</v>
      </c>
      <c r="O825" s="15">
        <f t="shared" si="177"/>
        <v>179.5</v>
      </c>
      <c r="P825" s="15">
        <f t="shared" si="178"/>
        <v>43.515151515151516</v>
      </c>
      <c r="Q825" t="s">
        <v>8325</v>
      </c>
      <c r="R825" t="s">
        <v>8336</v>
      </c>
      <c r="S825" s="8">
        <f t="shared" si="179"/>
        <v>42055.764490740738</v>
      </c>
      <c r="T825" s="11">
        <f t="shared" si="180"/>
        <v>42085.722824074073</v>
      </c>
      <c r="U825" t="str">
        <f t="shared" si="181"/>
        <v>FALSE</v>
      </c>
      <c r="V825" s="18">
        <f t="shared" si="182"/>
        <v>2</v>
      </c>
      <c r="W825">
        <f t="shared" si="183"/>
        <v>1</v>
      </c>
      <c r="X825">
        <v>1</v>
      </c>
      <c r="Y825">
        <f t="shared" si="189"/>
        <v>800</v>
      </c>
      <c r="Z825">
        <f t="shared" si="188"/>
        <v>1436</v>
      </c>
    </row>
    <row r="826" spans="1:26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 t="b">
        <v>0</v>
      </c>
      <c r="L826">
        <v>54</v>
      </c>
      <c r="M826" t="b">
        <v>1</v>
      </c>
      <c r="N826" t="s">
        <v>8276</v>
      </c>
      <c r="O826" s="15">
        <f t="shared" si="177"/>
        <v>134.38124999999999</v>
      </c>
      <c r="P826" s="15">
        <f t="shared" si="178"/>
        <v>39.816666666666663</v>
      </c>
      <c r="Q826" t="s">
        <v>8325</v>
      </c>
      <c r="R826" t="s">
        <v>8336</v>
      </c>
      <c r="S826" s="8">
        <f t="shared" si="179"/>
        <v>40250.033773148149</v>
      </c>
      <c r="T826" s="11">
        <f t="shared" si="180"/>
        <v>40286.082638888889</v>
      </c>
      <c r="U826" t="str">
        <f t="shared" si="181"/>
        <v>FALSE</v>
      </c>
      <c r="V826" s="18">
        <f t="shared" si="182"/>
        <v>2</v>
      </c>
      <c r="W826">
        <f t="shared" si="183"/>
        <v>1</v>
      </c>
      <c r="X826">
        <v>1</v>
      </c>
      <c r="Y826">
        <f t="shared" si="189"/>
        <v>1600</v>
      </c>
      <c r="Z826">
        <f t="shared" si="188"/>
        <v>2150.1</v>
      </c>
    </row>
    <row r="827" spans="1:26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 t="b">
        <v>0</v>
      </c>
      <c r="L827">
        <v>99</v>
      </c>
      <c r="M827" t="b">
        <v>1</v>
      </c>
      <c r="N827" t="s">
        <v>8276</v>
      </c>
      <c r="O827" s="15">
        <f t="shared" si="177"/>
        <v>100.43200000000002</v>
      </c>
      <c r="P827" s="15">
        <f t="shared" si="178"/>
        <v>126.8080808080808</v>
      </c>
      <c r="Q827" t="s">
        <v>8325</v>
      </c>
      <c r="R827" t="s">
        <v>8336</v>
      </c>
      <c r="S827" s="8">
        <f t="shared" si="179"/>
        <v>41186.098194444443</v>
      </c>
      <c r="T827" s="11">
        <f t="shared" si="180"/>
        <v>41211.098194444443</v>
      </c>
      <c r="U827" t="str">
        <f t="shared" si="181"/>
        <v>FALSE</v>
      </c>
      <c r="V827" s="18">
        <f t="shared" si="182"/>
        <v>2</v>
      </c>
      <c r="W827">
        <f t="shared" si="183"/>
        <v>1</v>
      </c>
      <c r="X827">
        <v>1</v>
      </c>
      <c r="Y827">
        <f t="shared" si="189"/>
        <v>12500</v>
      </c>
      <c r="Z827">
        <f t="shared" si="188"/>
        <v>12554</v>
      </c>
    </row>
    <row r="828" spans="1:26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 t="b">
        <v>0</v>
      </c>
      <c r="L828">
        <v>49</v>
      </c>
      <c r="M828" t="b">
        <v>1</v>
      </c>
      <c r="N828" t="s">
        <v>8276</v>
      </c>
      <c r="O828" s="15">
        <f t="shared" si="177"/>
        <v>101.45454545454547</v>
      </c>
      <c r="P828" s="15">
        <f t="shared" si="178"/>
        <v>113.87755102040816</v>
      </c>
      <c r="Q828" t="s">
        <v>8325</v>
      </c>
      <c r="R828" t="s">
        <v>8336</v>
      </c>
      <c r="S828" s="8">
        <f t="shared" si="179"/>
        <v>40972.830208333333</v>
      </c>
      <c r="T828" s="11">
        <f t="shared" si="180"/>
        <v>40993.788541666661</v>
      </c>
      <c r="U828" t="str">
        <f t="shared" si="181"/>
        <v>FALSE</v>
      </c>
      <c r="V828" s="18">
        <f t="shared" si="182"/>
        <v>2</v>
      </c>
      <c r="W828">
        <f t="shared" si="183"/>
        <v>1</v>
      </c>
      <c r="X828">
        <v>1</v>
      </c>
      <c r="Y828">
        <f t="shared" si="189"/>
        <v>5500</v>
      </c>
      <c r="Z828">
        <f t="shared" si="188"/>
        <v>5580</v>
      </c>
    </row>
    <row r="829" spans="1:26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 t="b">
        <v>0</v>
      </c>
      <c r="L829">
        <v>11</v>
      </c>
      <c r="M829" t="b">
        <v>1</v>
      </c>
      <c r="N829" t="s">
        <v>8276</v>
      </c>
      <c r="O829" s="15">
        <f t="shared" si="177"/>
        <v>103.33333333333334</v>
      </c>
      <c r="P829" s="15">
        <f t="shared" si="178"/>
        <v>28.181818181818183</v>
      </c>
      <c r="Q829" t="s">
        <v>8325</v>
      </c>
      <c r="R829" t="s">
        <v>8336</v>
      </c>
      <c r="S829" s="8">
        <f t="shared" si="179"/>
        <v>40927.265127314815</v>
      </c>
      <c r="T829" s="11">
        <f t="shared" si="180"/>
        <v>40953.617361111108</v>
      </c>
      <c r="U829" t="str">
        <f t="shared" si="181"/>
        <v>FALSE</v>
      </c>
      <c r="V829" s="18">
        <f t="shared" si="182"/>
        <v>2</v>
      </c>
      <c r="W829">
        <f t="shared" si="183"/>
        <v>1</v>
      </c>
      <c r="X829">
        <v>1</v>
      </c>
      <c r="Y829">
        <f t="shared" si="189"/>
        <v>300</v>
      </c>
      <c r="Z829">
        <f t="shared" si="188"/>
        <v>310</v>
      </c>
    </row>
    <row r="830" spans="1:26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 t="b">
        <v>0</v>
      </c>
      <c r="L830">
        <v>38</v>
      </c>
      <c r="M830" t="b">
        <v>1</v>
      </c>
      <c r="N830" t="s">
        <v>8276</v>
      </c>
      <c r="O830" s="15">
        <f t="shared" si="177"/>
        <v>107</v>
      </c>
      <c r="P830" s="15">
        <f t="shared" si="178"/>
        <v>36.60526315789474</v>
      </c>
      <c r="Q830" t="s">
        <v>8325</v>
      </c>
      <c r="R830" t="s">
        <v>8336</v>
      </c>
      <c r="S830" s="8">
        <f t="shared" si="179"/>
        <v>41072.84238425926</v>
      </c>
      <c r="T830" s="11">
        <f t="shared" si="180"/>
        <v>41085.474999999999</v>
      </c>
      <c r="U830" t="str">
        <f t="shared" si="181"/>
        <v>FALSE</v>
      </c>
      <c r="V830" s="18">
        <f t="shared" si="182"/>
        <v>2</v>
      </c>
      <c r="W830">
        <f t="shared" si="183"/>
        <v>1</v>
      </c>
      <c r="X830">
        <v>1</v>
      </c>
      <c r="Y830">
        <f t="shared" si="189"/>
        <v>1300</v>
      </c>
      <c r="Z830">
        <f t="shared" si="188"/>
        <v>1391</v>
      </c>
    </row>
    <row r="831" spans="1:26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 t="b">
        <v>0</v>
      </c>
      <c r="L831">
        <v>16</v>
      </c>
      <c r="M831" t="b">
        <v>1</v>
      </c>
      <c r="N831" t="s">
        <v>8276</v>
      </c>
      <c r="O831" s="15">
        <f t="shared" si="177"/>
        <v>104</v>
      </c>
      <c r="P831" s="15">
        <f t="shared" si="178"/>
        <v>32.5</v>
      </c>
      <c r="Q831" t="s">
        <v>8325</v>
      </c>
      <c r="R831" t="s">
        <v>8336</v>
      </c>
      <c r="S831" s="8">
        <f t="shared" si="179"/>
        <v>42504.593055555553</v>
      </c>
      <c r="T831" s="11">
        <f t="shared" si="180"/>
        <v>42564.593055555553</v>
      </c>
      <c r="U831" t="str">
        <f t="shared" si="181"/>
        <v>FALSE</v>
      </c>
      <c r="V831" s="18">
        <f t="shared" si="182"/>
        <v>2</v>
      </c>
      <c r="W831">
        <f t="shared" si="183"/>
        <v>1</v>
      </c>
      <c r="X831">
        <v>1.28</v>
      </c>
      <c r="Y831">
        <f>D831*X831</f>
        <v>640</v>
      </c>
      <c r="Z831">
        <f>E831*$X831</f>
        <v>665.6</v>
      </c>
    </row>
    <row r="832" spans="1:26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 t="b">
        <v>0</v>
      </c>
      <c r="L832">
        <v>32</v>
      </c>
      <c r="M832" t="b">
        <v>1</v>
      </c>
      <c r="N832" t="s">
        <v>8276</v>
      </c>
      <c r="O832" s="15">
        <f t="shared" si="177"/>
        <v>107.83333333333334</v>
      </c>
      <c r="P832" s="15">
        <f t="shared" si="178"/>
        <v>60.65625</v>
      </c>
      <c r="Q832" t="s">
        <v>8325</v>
      </c>
      <c r="R832" t="s">
        <v>8336</v>
      </c>
      <c r="S832" s="8">
        <f t="shared" si="179"/>
        <v>41325.317418981482</v>
      </c>
      <c r="T832" s="11">
        <f t="shared" si="180"/>
        <v>41355.27575231481</v>
      </c>
      <c r="U832" t="str">
        <f t="shared" si="181"/>
        <v>FALSE</v>
      </c>
      <c r="V832" s="18">
        <f t="shared" si="182"/>
        <v>2</v>
      </c>
      <c r="W832">
        <f t="shared" si="183"/>
        <v>1</v>
      </c>
      <c r="X832">
        <v>1</v>
      </c>
      <c r="Y832">
        <f t="shared" ref="Y832:Y843" si="190">D832*$X832</f>
        <v>1800</v>
      </c>
      <c r="Z832">
        <f t="shared" ref="Z832:Z843" si="191">E832*$X832</f>
        <v>1941</v>
      </c>
    </row>
    <row r="833" spans="1:26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 t="b">
        <v>0</v>
      </c>
      <c r="L833">
        <v>20</v>
      </c>
      <c r="M833" t="b">
        <v>1</v>
      </c>
      <c r="N833" t="s">
        <v>8276</v>
      </c>
      <c r="O833" s="15">
        <f t="shared" si="177"/>
        <v>233.33333333333334</v>
      </c>
      <c r="P833" s="15">
        <f t="shared" si="178"/>
        <v>175</v>
      </c>
      <c r="Q833" t="s">
        <v>8325</v>
      </c>
      <c r="R833" t="s">
        <v>8336</v>
      </c>
      <c r="S833" s="8">
        <f t="shared" si="179"/>
        <v>40996.438587962963</v>
      </c>
      <c r="T833" s="11">
        <f t="shared" si="180"/>
        <v>41026.438587962963</v>
      </c>
      <c r="U833" t="str">
        <f t="shared" si="181"/>
        <v>FALSE</v>
      </c>
      <c r="V833" s="18">
        <f t="shared" si="182"/>
        <v>2</v>
      </c>
      <c r="W833">
        <f t="shared" si="183"/>
        <v>1</v>
      </c>
      <c r="X833">
        <v>1</v>
      </c>
      <c r="Y833">
        <f t="shared" si="190"/>
        <v>1500</v>
      </c>
      <c r="Z833">
        <f t="shared" si="191"/>
        <v>3500</v>
      </c>
    </row>
    <row r="834" spans="1:26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 t="b">
        <v>0</v>
      </c>
      <c r="L834">
        <v>154</v>
      </c>
      <c r="M834" t="b">
        <v>1</v>
      </c>
      <c r="N834" t="s">
        <v>8276</v>
      </c>
      <c r="O834" s="15">
        <f t="shared" si="177"/>
        <v>100.60706666666665</v>
      </c>
      <c r="P834" s="15">
        <f t="shared" si="178"/>
        <v>97.993896103896105</v>
      </c>
      <c r="Q834" t="s">
        <v>8325</v>
      </c>
      <c r="R834" t="s">
        <v>8336</v>
      </c>
      <c r="S834" s="8">
        <f t="shared" si="179"/>
        <v>40869.466840277775</v>
      </c>
      <c r="T834" s="11">
        <f t="shared" si="180"/>
        <v>40929.134027777771</v>
      </c>
      <c r="U834" t="str">
        <f t="shared" si="181"/>
        <v>FALSE</v>
      </c>
      <c r="V834" s="18">
        <f t="shared" si="182"/>
        <v>2</v>
      </c>
      <c r="W834">
        <f t="shared" si="183"/>
        <v>1</v>
      </c>
      <c r="X834">
        <v>1</v>
      </c>
      <c r="Y834">
        <f t="shared" si="190"/>
        <v>15000</v>
      </c>
      <c r="Z834">
        <f t="shared" si="191"/>
        <v>15091.06</v>
      </c>
    </row>
    <row r="835" spans="1:26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 t="b">
        <v>0</v>
      </c>
      <c r="L835">
        <v>41</v>
      </c>
      <c r="M835" t="b">
        <v>1</v>
      </c>
      <c r="N835" t="s">
        <v>8276</v>
      </c>
      <c r="O835" s="15">
        <f t="shared" ref="O835:O898" si="192">(E835/D835)*100</f>
        <v>101.66666666666666</v>
      </c>
      <c r="P835" s="15">
        <f t="shared" ref="P835:P898" si="193">IFERROR(E835/L835,0)</f>
        <v>148.78048780487805</v>
      </c>
      <c r="Q835" t="s">
        <v>8325</v>
      </c>
      <c r="R835" t="s">
        <v>8336</v>
      </c>
      <c r="S835" s="8">
        <f t="shared" ref="S835:S898" si="194">(((J835/60)/60)/24)+DATE(1970,1,1)+(-5/24)</f>
        <v>41718.669849537036</v>
      </c>
      <c r="T835" s="11">
        <f t="shared" ref="T835:T898" si="195">(I835/86400)+25569+(-5/24)</f>
        <v>41748.669849537036</v>
      </c>
      <c r="U835" t="str">
        <f t="shared" ref="U835:U898" si="196">TRIM(K835)</f>
        <v>FALSE</v>
      </c>
      <c r="V835" s="18">
        <f t="shared" ref="V835:V898" si="197">IF(U835="TRUE", 1, 2)</f>
        <v>2</v>
      </c>
      <c r="W835">
        <f t="shared" ref="W835:W898" si="198">IF(F835="successful", 1,  IF(F835= "failed", 2, IF(F835="canceled", 3, 4)))</f>
        <v>1</v>
      </c>
      <c r="X835">
        <v>1</v>
      </c>
      <c r="Y835">
        <f t="shared" si="190"/>
        <v>6000</v>
      </c>
      <c r="Z835">
        <f t="shared" si="191"/>
        <v>6100</v>
      </c>
    </row>
    <row r="836" spans="1:26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 t="b">
        <v>0</v>
      </c>
      <c r="L836">
        <v>75</v>
      </c>
      <c r="M836" t="b">
        <v>1</v>
      </c>
      <c r="N836" t="s">
        <v>8276</v>
      </c>
      <c r="O836" s="15">
        <f t="shared" si="192"/>
        <v>131.0181818181818</v>
      </c>
      <c r="P836" s="15">
        <f t="shared" si="193"/>
        <v>96.08</v>
      </c>
      <c r="Q836" t="s">
        <v>8325</v>
      </c>
      <c r="R836" t="s">
        <v>8336</v>
      </c>
      <c r="S836" s="8">
        <f t="shared" si="194"/>
        <v>41422.614490740736</v>
      </c>
      <c r="T836" s="11">
        <f t="shared" si="195"/>
        <v>41455.957638888889</v>
      </c>
      <c r="U836" t="str">
        <f t="shared" si="196"/>
        <v>FALSE</v>
      </c>
      <c r="V836" s="18">
        <f t="shared" si="197"/>
        <v>2</v>
      </c>
      <c r="W836">
        <f t="shared" si="198"/>
        <v>1</v>
      </c>
      <c r="X836">
        <v>1</v>
      </c>
      <c r="Y836">
        <f t="shared" si="190"/>
        <v>5500</v>
      </c>
      <c r="Z836">
        <f t="shared" si="191"/>
        <v>7206</v>
      </c>
    </row>
    <row r="837" spans="1:26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 t="b">
        <v>0</v>
      </c>
      <c r="L837">
        <v>40</v>
      </c>
      <c r="M837" t="b">
        <v>1</v>
      </c>
      <c r="N837" t="s">
        <v>8276</v>
      </c>
      <c r="O837" s="15">
        <f t="shared" si="192"/>
        <v>117.25000000000001</v>
      </c>
      <c r="P837" s="15">
        <f t="shared" si="193"/>
        <v>58.625</v>
      </c>
      <c r="Q837" t="s">
        <v>8325</v>
      </c>
      <c r="R837" t="s">
        <v>8336</v>
      </c>
      <c r="S837" s="8">
        <f t="shared" si="194"/>
        <v>41005.249513888884</v>
      </c>
      <c r="T837" s="11">
        <f t="shared" si="195"/>
        <v>41047.916666666664</v>
      </c>
      <c r="U837" t="str">
        <f t="shared" si="196"/>
        <v>FALSE</v>
      </c>
      <c r="V837" s="18">
        <f t="shared" si="197"/>
        <v>2</v>
      </c>
      <c r="W837">
        <f t="shared" si="198"/>
        <v>1</v>
      </c>
      <c r="X837">
        <v>1</v>
      </c>
      <c r="Y837">
        <f t="shared" si="190"/>
        <v>2000</v>
      </c>
      <c r="Z837">
        <f t="shared" si="191"/>
        <v>2345</v>
      </c>
    </row>
    <row r="838" spans="1:26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 t="b">
        <v>0</v>
      </c>
      <c r="L838">
        <v>46</v>
      </c>
      <c r="M838" t="b">
        <v>1</v>
      </c>
      <c r="N838" t="s">
        <v>8276</v>
      </c>
      <c r="O838" s="15">
        <f t="shared" si="192"/>
        <v>100.93039999999999</v>
      </c>
      <c r="P838" s="15">
        <f t="shared" si="193"/>
        <v>109.70695652173914</v>
      </c>
      <c r="Q838" t="s">
        <v>8325</v>
      </c>
      <c r="R838" t="s">
        <v>8336</v>
      </c>
      <c r="S838" s="8">
        <f t="shared" si="194"/>
        <v>41523.848587962959</v>
      </c>
      <c r="T838" s="11">
        <f t="shared" si="195"/>
        <v>41553.848587962959</v>
      </c>
      <c r="U838" t="str">
        <f t="shared" si="196"/>
        <v>FALSE</v>
      </c>
      <c r="V838" s="18">
        <f t="shared" si="197"/>
        <v>2</v>
      </c>
      <c r="W838">
        <f t="shared" si="198"/>
        <v>1</v>
      </c>
      <c r="X838">
        <v>1</v>
      </c>
      <c r="Y838">
        <f t="shared" si="190"/>
        <v>5000</v>
      </c>
      <c r="Z838">
        <f t="shared" si="191"/>
        <v>5046.5200000000004</v>
      </c>
    </row>
    <row r="839" spans="1:26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 t="b">
        <v>0</v>
      </c>
      <c r="L839">
        <v>62</v>
      </c>
      <c r="M839" t="b">
        <v>1</v>
      </c>
      <c r="N839" t="s">
        <v>8276</v>
      </c>
      <c r="O839" s="15">
        <f t="shared" si="192"/>
        <v>121.8</v>
      </c>
      <c r="P839" s="15">
        <f t="shared" si="193"/>
        <v>49.112903225806448</v>
      </c>
      <c r="Q839" t="s">
        <v>8325</v>
      </c>
      <c r="R839" t="s">
        <v>8336</v>
      </c>
      <c r="S839" s="8">
        <f t="shared" si="194"/>
        <v>41730.79006944444</v>
      </c>
      <c r="T839" s="11">
        <f t="shared" si="195"/>
        <v>41760.79006944444</v>
      </c>
      <c r="U839" t="str">
        <f t="shared" si="196"/>
        <v>FALSE</v>
      </c>
      <c r="V839" s="18">
        <f t="shared" si="197"/>
        <v>2</v>
      </c>
      <c r="W839">
        <f t="shared" si="198"/>
        <v>1</v>
      </c>
      <c r="X839">
        <v>1</v>
      </c>
      <c r="Y839">
        <f t="shared" si="190"/>
        <v>2500</v>
      </c>
      <c r="Z839">
        <f t="shared" si="191"/>
        <v>3045</v>
      </c>
    </row>
    <row r="840" spans="1:26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 t="b">
        <v>0</v>
      </c>
      <c r="L840">
        <v>61</v>
      </c>
      <c r="M840" t="b">
        <v>1</v>
      </c>
      <c r="N840" t="s">
        <v>8276</v>
      </c>
      <c r="O840" s="15">
        <f t="shared" si="192"/>
        <v>145.4</v>
      </c>
      <c r="P840" s="15">
        <f t="shared" si="193"/>
        <v>47.672131147540981</v>
      </c>
      <c r="Q840" t="s">
        <v>8325</v>
      </c>
      <c r="R840" t="s">
        <v>8336</v>
      </c>
      <c r="S840" s="8">
        <f t="shared" si="194"/>
        <v>40895.689641203702</v>
      </c>
      <c r="T840" s="11">
        <f t="shared" si="195"/>
        <v>40925.689641203702</v>
      </c>
      <c r="U840" t="str">
        <f t="shared" si="196"/>
        <v>FALSE</v>
      </c>
      <c r="V840" s="18">
        <f t="shared" si="197"/>
        <v>2</v>
      </c>
      <c r="W840">
        <f t="shared" si="198"/>
        <v>1</v>
      </c>
      <c r="X840">
        <v>1</v>
      </c>
      <c r="Y840">
        <f t="shared" si="190"/>
        <v>2000</v>
      </c>
      <c r="Z840">
        <f t="shared" si="191"/>
        <v>2908</v>
      </c>
    </row>
    <row r="841" spans="1:26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 t="b">
        <v>0</v>
      </c>
      <c r="L841">
        <v>96</v>
      </c>
      <c r="M841" t="b">
        <v>1</v>
      </c>
      <c r="N841" t="s">
        <v>8276</v>
      </c>
      <c r="O841" s="15">
        <f t="shared" si="192"/>
        <v>116.61660000000001</v>
      </c>
      <c r="P841" s="15">
        <f t="shared" si="193"/>
        <v>60.737812499999997</v>
      </c>
      <c r="Q841" t="s">
        <v>8325</v>
      </c>
      <c r="R841" t="s">
        <v>8336</v>
      </c>
      <c r="S841" s="8">
        <f t="shared" si="194"/>
        <v>41144.555046296293</v>
      </c>
      <c r="T841" s="11">
        <f t="shared" si="195"/>
        <v>41174.555046296293</v>
      </c>
      <c r="U841" t="str">
        <f t="shared" si="196"/>
        <v>FALSE</v>
      </c>
      <c r="V841" s="18">
        <f t="shared" si="197"/>
        <v>2</v>
      </c>
      <c r="W841">
        <f t="shared" si="198"/>
        <v>1</v>
      </c>
      <c r="X841">
        <v>1</v>
      </c>
      <c r="Y841">
        <f t="shared" si="190"/>
        <v>5000</v>
      </c>
      <c r="Z841">
        <f t="shared" si="191"/>
        <v>5830.83</v>
      </c>
    </row>
    <row r="842" spans="1:26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 t="b">
        <v>0</v>
      </c>
      <c r="L842">
        <v>190</v>
      </c>
      <c r="M842" t="b">
        <v>1</v>
      </c>
      <c r="N842" t="s">
        <v>8277</v>
      </c>
      <c r="O842" s="15">
        <f t="shared" si="192"/>
        <v>120.4166</v>
      </c>
      <c r="P842" s="15">
        <f t="shared" si="193"/>
        <v>63.37715789473684</v>
      </c>
      <c r="Q842" t="s">
        <v>8325</v>
      </c>
      <c r="R842" t="s">
        <v>8337</v>
      </c>
      <c r="S842" s="8">
        <f t="shared" si="194"/>
        <v>42607.018368055556</v>
      </c>
      <c r="T842" s="11">
        <f t="shared" si="195"/>
        <v>42637.018368055556</v>
      </c>
      <c r="U842" t="str">
        <f t="shared" si="196"/>
        <v>FALSE</v>
      </c>
      <c r="V842" s="18">
        <f t="shared" si="197"/>
        <v>2</v>
      </c>
      <c r="W842">
        <f t="shared" si="198"/>
        <v>1</v>
      </c>
      <c r="X842">
        <v>1</v>
      </c>
      <c r="Y842">
        <f t="shared" si="190"/>
        <v>10000</v>
      </c>
      <c r="Z842">
        <f t="shared" si="191"/>
        <v>12041.66</v>
      </c>
    </row>
    <row r="843" spans="1:26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 t="b">
        <v>1</v>
      </c>
      <c r="L843">
        <v>94</v>
      </c>
      <c r="M843" t="b">
        <v>1</v>
      </c>
      <c r="N843" t="s">
        <v>8277</v>
      </c>
      <c r="O843" s="15">
        <f t="shared" si="192"/>
        <v>101.32000000000001</v>
      </c>
      <c r="P843" s="15">
        <f t="shared" si="193"/>
        <v>53.893617021276597</v>
      </c>
      <c r="Q843" t="s">
        <v>8325</v>
      </c>
      <c r="R843" t="s">
        <v>8337</v>
      </c>
      <c r="S843" s="8">
        <f t="shared" si="194"/>
        <v>41923.63035879629</v>
      </c>
      <c r="T843" s="11">
        <f t="shared" si="195"/>
        <v>41953.672025462962</v>
      </c>
      <c r="U843" t="str">
        <f t="shared" si="196"/>
        <v>TRUE</v>
      </c>
      <c r="V843" s="18">
        <f t="shared" si="197"/>
        <v>1</v>
      </c>
      <c r="W843">
        <f t="shared" si="198"/>
        <v>1</v>
      </c>
      <c r="X843">
        <v>1</v>
      </c>
      <c r="Y843">
        <f t="shared" si="190"/>
        <v>5000</v>
      </c>
      <c r="Z843">
        <f t="shared" si="191"/>
        <v>5066</v>
      </c>
    </row>
    <row r="844" spans="1:26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 t="b">
        <v>1</v>
      </c>
      <c r="L844">
        <v>39</v>
      </c>
      <c r="M844" t="b">
        <v>1</v>
      </c>
      <c r="N844" t="s">
        <v>8277</v>
      </c>
      <c r="O844" s="15">
        <f t="shared" si="192"/>
        <v>104.32</v>
      </c>
      <c r="P844" s="15">
        <f t="shared" si="193"/>
        <v>66.871794871794876</v>
      </c>
      <c r="Q844" t="s">
        <v>8325</v>
      </c>
      <c r="R844" t="s">
        <v>8337</v>
      </c>
      <c r="S844" s="8">
        <f t="shared" si="194"/>
        <v>41526.384062500001</v>
      </c>
      <c r="T844" s="11">
        <f t="shared" si="195"/>
        <v>41560.957638888889</v>
      </c>
      <c r="U844" t="str">
        <f t="shared" si="196"/>
        <v>TRUE</v>
      </c>
      <c r="V844" s="18">
        <f t="shared" si="197"/>
        <v>1</v>
      </c>
      <c r="W844">
        <f t="shared" si="198"/>
        <v>1</v>
      </c>
      <c r="X844">
        <f>0.76</f>
        <v>0.76</v>
      </c>
      <c r="Y844">
        <f>D844*X844</f>
        <v>1900</v>
      </c>
      <c r="Z844">
        <f t="shared" ref="Z844:Z864" si="199">E844*$X844</f>
        <v>1982.08</v>
      </c>
    </row>
    <row r="845" spans="1:26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 t="b">
        <v>0</v>
      </c>
      <c r="L845">
        <v>127</v>
      </c>
      <c r="M845" t="b">
        <v>1</v>
      </c>
      <c r="N845" t="s">
        <v>8277</v>
      </c>
      <c r="O845" s="15">
        <f t="shared" si="192"/>
        <v>267.13333333333333</v>
      </c>
      <c r="P845" s="15">
        <f t="shared" si="193"/>
        <v>63.102362204724407</v>
      </c>
      <c r="Q845" t="s">
        <v>8325</v>
      </c>
      <c r="R845" t="s">
        <v>8337</v>
      </c>
      <c r="S845" s="8">
        <f t="shared" si="194"/>
        <v>42695.049537037034</v>
      </c>
      <c r="T845" s="11">
        <f t="shared" si="195"/>
        <v>42712.124999999993</v>
      </c>
      <c r="U845" t="str">
        <f t="shared" si="196"/>
        <v>FALSE</v>
      </c>
      <c r="V845" s="18">
        <f t="shared" si="197"/>
        <v>2</v>
      </c>
      <c r="W845">
        <f t="shared" si="198"/>
        <v>1</v>
      </c>
      <c r="X845">
        <v>1</v>
      </c>
      <c r="Y845">
        <f>D845*$X845</f>
        <v>3000</v>
      </c>
      <c r="Z845">
        <f t="shared" si="199"/>
        <v>8014</v>
      </c>
    </row>
    <row r="846" spans="1:26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 t="b">
        <v>1</v>
      </c>
      <c r="L846">
        <v>159</v>
      </c>
      <c r="M846" t="b">
        <v>1</v>
      </c>
      <c r="N846" t="s">
        <v>8277</v>
      </c>
      <c r="O846" s="15">
        <f t="shared" si="192"/>
        <v>194.13333333333333</v>
      </c>
      <c r="P846" s="15">
        <f t="shared" si="193"/>
        <v>36.628930817610062</v>
      </c>
      <c r="Q846" t="s">
        <v>8325</v>
      </c>
      <c r="R846" t="s">
        <v>8337</v>
      </c>
      <c r="S846" s="8">
        <f t="shared" si="194"/>
        <v>41905.476296296292</v>
      </c>
      <c r="T846" s="11">
        <f t="shared" si="195"/>
        <v>41943.999305555553</v>
      </c>
      <c r="U846" t="str">
        <f t="shared" si="196"/>
        <v>TRUE</v>
      </c>
      <c r="V846" s="18">
        <f t="shared" si="197"/>
        <v>1</v>
      </c>
      <c r="W846">
        <f t="shared" si="198"/>
        <v>1</v>
      </c>
      <c r="X846">
        <v>1</v>
      </c>
      <c r="Y846">
        <f>D846*$X846</f>
        <v>3000</v>
      </c>
      <c r="Z846">
        <f t="shared" si="199"/>
        <v>5824</v>
      </c>
    </row>
    <row r="847" spans="1:26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 t="b">
        <v>0</v>
      </c>
      <c r="L847">
        <v>177</v>
      </c>
      <c r="M847" t="b">
        <v>1</v>
      </c>
      <c r="N847" t="s">
        <v>8277</v>
      </c>
      <c r="O847" s="15">
        <f t="shared" si="192"/>
        <v>120.3802</v>
      </c>
      <c r="P847" s="15">
        <f t="shared" si="193"/>
        <v>34.005706214689269</v>
      </c>
      <c r="Q847" t="s">
        <v>8325</v>
      </c>
      <c r="R847" t="s">
        <v>8337</v>
      </c>
      <c r="S847" s="8">
        <f t="shared" si="194"/>
        <v>42577.997638888883</v>
      </c>
      <c r="T847" s="11">
        <f t="shared" si="195"/>
        <v>42617.957638888889</v>
      </c>
      <c r="U847" t="str">
        <f t="shared" si="196"/>
        <v>FALSE</v>
      </c>
      <c r="V847" s="18">
        <f t="shared" si="197"/>
        <v>2</v>
      </c>
      <c r="W847">
        <f t="shared" si="198"/>
        <v>1</v>
      </c>
      <c r="X847">
        <v>1</v>
      </c>
      <c r="Y847">
        <f>D847*$X847</f>
        <v>5000</v>
      </c>
      <c r="Z847">
        <f t="shared" si="199"/>
        <v>6019.01</v>
      </c>
    </row>
    <row r="848" spans="1:26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 t="b">
        <v>0</v>
      </c>
      <c r="L848">
        <v>47</v>
      </c>
      <c r="M848" t="b">
        <v>1</v>
      </c>
      <c r="N848" t="s">
        <v>8277</v>
      </c>
      <c r="O848" s="15">
        <f t="shared" si="192"/>
        <v>122.00090909090908</v>
      </c>
      <c r="P848" s="15">
        <f t="shared" si="193"/>
        <v>28.553404255319148</v>
      </c>
      <c r="Q848" t="s">
        <v>8325</v>
      </c>
      <c r="R848" t="s">
        <v>8337</v>
      </c>
      <c r="S848" s="8">
        <f t="shared" si="194"/>
        <v>41694.183506944442</v>
      </c>
      <c r="T848" s="11">
        <f t="shared" si="195"/>
        <v>41708.375</v>
      </c>
      <c r="U848" t="str">
        <f t="shared" si="196"/>
        <v>FALSE</v>
      </c>
      <c r="V848" s="18">
        <f t="shared" si="197"/>
        <v>2</v>
      </c>
      <c r="W848">
        <f t="shared" si="198"/>
        <v>1</v>
      </c>
      <c r="X848">
        <v>1.28</v>
      </c>
      <c r="Y848">
        <f>D848*X848</f>
        <v>1408</v>
      </c>
      <c r="Z848">
        <f t="shared" si="199"/>
        <v>1717.7728</v>
      </c>
    </row>
    <row r="849" spans="1:26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 t="b">
        <v>0</v>
      </c>
      <c r="L849">
        <v>1</v>
      </c>
      <c r="M849" t="b">
        <v>1</v>
      </c>
      <c r="N849" t="s">
        <v>8277</v>
      </c>
      <c r="O849" s="15">
        <f t="shared" si="192"/>
        <v>100</v>
      </c>
      <c r="P849" s="15">
        <f t="shared" si="193"/>
        <v>10</v>
      </c>
      <c r="Q849" t="s">
        <v>8325</v>
      </c>
      <c r="R849" t="s">
        <v>8337</v>
      </c>
      <c r="S849" s="8">
        <f t="shared" si="194"/>
        <v>42165.590000000004</v>
      </c>
      <c r="T849" s="11">
        <f t="shared" si="195"/>
        <v>42195.59</v>
      </c>
      <c r="U849" t="str">
        <f t="shared" si="196"/>
        <v>FALSE</v>
      </c>
      <c r="V849" s="18">
        <f t="shared" si="197"/>
        <v>2</v>
      </c>
      <c r="W849">
        <f t="shared" si="198"/>
        <v>1</v>
      </c>
      <c r="X849">
        <v>1</v>
      </c>
      <c r="Y849">
        <f>D849*$X849</f>
        <v>10</v>
      </c>
      <c r="Z849">
        <f t="shared" si="199"/>
        <v>10</v>
      </c>
    </row>
    <row r="850" spans="1:26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 t="b">
        <v>0</v>
      </c>
      <c r="L850">
        <v>16</v>
      </c>
      <c r="M850" t="b">
        <v>1</v>
      </c>
      <c r="N850" t="s">
        <v>8277</v>
      </c>
      <c r="O850" s="15">
        <f t="shared" si="192"/>
        <v>100</v>
      </c>
      <c r="P850" s="15">
        <f t="shared" si="193"/>
        <v>18.75</v>
      </c>
      <c r="Q850" t="s">
        <v>8325</v>
      </c>
      <c r="R850" t="s">
        <v>8337</v>
      </c>
      <c r="S850" s="8">
        <f t="shared" si="194"/>
        <v>42078.583715277775</v>
      </c>
      <c r="T850" s="11">
        <f t="shared" si="195"/>
        <v>42108.583715277775</v>
      </c>
      <c r="U850" t="str">
        <f t="shared" si="196"/>
        <v>FALSE</v>
      </c>
      <c r="V850" s="18">
        <f t="shared" si="197"/>
        <v>2</v>
      </c>
      <c r="W850">
        <f t="shared" si="198"/>
        <v>1</v>
      </c>
      <c r="X850">
        <v>1</v>
      </c>
      <c r="Y850">
        <f>D850*$X850</f>
        <v>300</v>
      </c>
      <c r="Z850">
        <f t="shared" si="199"/>
        <v>300</v>
      </c>
    </row>
    <row r="851" spans="1:26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 t="b">
        <v>0</v>
      </c>
      <c r="L851">
        <v>115</v>
      </c>
      <c r="M851" t="b">
        <v>1</v>
      </c>
      <c r="N851" t="s">
        <v>8277</v>
      </c>
      <c r="O851" s="15">
        <f t="shared" si="192"/>
        <v>119.9</v>
      </c>
      <c r="P851" s="15">
        <f t="shared" si="193"/>
        <v>41.704347826086959</v>
      </c>
      <c r="Q851" t="s">
        <v>8325</v>
      </c>
      <c r="R851" t="s">
        <v>8337</v>
      </c>
      <c r="S851" s="8">
        <f t="shared" si="194"/>
        <v>42050.94055555555</v>
      </c>
      <c r="T851" s="11">
        <f t="shared" si="195"/>
        <v>42078.898888888885</v>
      </c>
      <c r="U851" t="str">
        <f t="shared" si="196"/>
        <v>FALSE</v>
      </c>
      <c r="V851" s="18">
        <f t="shared" si="197"/>
        <v>2</v>
      </c>
      <c r="W851">
        <f t="shared" si="198"/>
        <v>1</v>
      </c>
      <c r="X851">
        <v>1</v>
      </c>
      <c r="Y851">
        <f>D851*$X851</f>
        <v>4000</v>
      </c>
      <c r="Z851">
        <f t="shared" si="199"/>
        <v>4796</v>
      </c>
    </row>
    <row r="852" spans="1:26" ht="86.4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 t="b">
        <v>0</v>
      </c>
      <c r="L852">
        <v>133</v>
      </c>
      <c r="M852" t="b">
        <v>1</v>
      </c>
      <c r="N852" t="s">
        <v>8277</v>
      </c>
      <c r="O852" s="15">
        <f t="shared" si="192"/>
        <v>155.17499999999998</v>
      </c>
      <c r="P852" s="15">
        <f t="shared" si="193"/>
        <v>46.669172932330824</v>
      </c>
      <c r="Q852" t="s">
        <v>8325</v>
      </c>
      <c r="R852" t="s">
        <v>8337</v>
      </c>
      <c r="S852" s="8">
        <f t="shared" si="194"/>
        <v>42452.619409722225</v>
      </c>
      <c r="T852" s="11">
        <f t="shared" si="195"/>
        <v>42484.999305555553</v>
      </c>
      <c r="U852" t="str">
        <f t="shared" si="196"/>
        <v>FALSE</v>
      </c>
      <c r="V852" s="18">
        <f t="shared" si="197"/>
        <v>2</v>
      </c>
      <c r="W852">
        <f t="shared" si="198"/>
        <v>1</v>
      </c>
      <c r="X852">
        <v>1</v>
      </c>
      <c r="Y852">
        <f>D852*$X852</f>
        <v>4000</v>
      </c>
      <c r="Z852">
        <f t="shared" si="199"/>
        <v>6207</v>
      </c>
    </row>
    <row r="853" spans="1:26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 t="b">
        <v>0</v>
      </c>
      <c r="L853">
        <v>70</v>
      </c>
      <c r="M853" t="b">
        <v>1</v>
      </c>
      <c r="N853" t="s">
        <v>8277</v>
      </c>
      <c r="O853" s="15">
        <f t="shared" si="192"/>
        <v>130.44999999999999</v>
      </c>
      <c r="P853" s="15">
        <f t="shared" si="193"/>
        <v>37.271428571428572</v>
      </c>
      <c r="Q853" t="s">
        <v>8325</v>
      </c>
      <c r="R853" t="s">
        <v>8337</v>
      </c>
      <c r="S853" s="8">
        <f t="shared" si="194"/>
        <v>42522.671909722216</v>
      </c>
      <c r="T853" s="11">
        <f t="shared" si="195"/>
        <v>42582.614583333336</v>
      </c>
      <c r="U853" t="str">
        <f t="shared" si="196"/>
        <v>FALSE</v>
      </c>
      <c r="V853" s="18">
        <f t="shared" si="197"/>
        <v>2</v>
      </c>
      <c r="W853">
        <f t="shared" si="198"/>
        <v>1</v>
      </c>
      <c r="X853">
        <v>1.1299999999999999</v>
      </c>
      <c r="Y853">
        <f>D853*X853</f>
        <v>2260</v>
      </c>
      <c r="Z853">
        <f t="shared" si="199"/>
        <v>2948.1699999999996</v>
      </c>
    </row>
    <row r="854" spans="1:26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 t="b">
        <v>0</v>
      </c>
      <c r="L854">
        <v>62</v>
      </c>
      <c r="M854" t="b">
        <v>1</v>
      </c>
      <c r="N854" t="s">
        <v>8277</v>
      </c>
      <c r="O854" s="15">
        <f t="shared" si="192"/>
        <v>104.97142857142859</v>
      </c>
      <c r="P854" s="15">
        <f t="shared" si="193"/>
        <v>59.258064516129032</v>
      </c>
      <c r="Q854" t="s">
        <v>8325</v>
      </c>
      <c r="R854" t="s">
        <v>8337</v>
      </c>
      <c r="S854" s="8">
        <f t="shared" si="194"/>
        <v>42656.59716435185</v>
      </c>
      <c r="T854" s="11">
        <f t="shared" si="195"/>
        <v>42667.666666666664</v>
      </c>
      <c r="U854" t="str">
        <f t="shared" si="196"/>
        <v>FALSE</v>
      </c>
      <c r="V854" s="18">
        <f t="shared" si="197"/>
        <v>2</v>
      </c>
      <c r="W854">
        <f t="shared" si="198"/>
        <v>1</v>
      </c>
      <c r="X854">
        <v>1</v>
      </c>
      <c r="Y854">
        <f>D854*$X854</f>
        <v>3500</v>
      </c>
      <c r="Z854">
        <f t="shared" si="199"/>
        <v>3674</v>
      </c>
    </row>
    <row r="855" spans="1:26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 t="b">
        <v>0</v>
      </c>
      <c r="L855">
        <v>10</v>
      </c>
      <c r="M855" t="b">
        <v>1</v>
      </c>
      <c r="N855" t="s">
        <v>8277</v>
      </c>
      <c r="O855" s="15">
        <f t="shared" si="192"/>
        <v>100</v>
      </c>
      <c r="P855" s="15">
        <f t="shared" si="193"/>
        <v>30</v>
      </c>
      <c r="Q855" t="s">
        <v>8325</v>
      </c>
      <c r="R855" t="s">
        <v>8337</v>
      </c>
      <c r="S855" s="8">
        <f t="shared" si="194"/>
        <v>42021.62394675926</v>
      </c>
      <c r="T855" s="11">
        <f t="shared" si="195"/>
        <v>42051.62394675926</v>
      </c>
      <c r="U855" t="str">
        <f t="shared" si="196"/>
        <v>FALSE</v>
      </c>
      <c r="V855" s="18">
        <f t="shared" si="197"/>
        <v>2</v>
      </c>
      <c r="W855">
        <f t="shared" si="198"/>
        <v>1</v>
      </c>
      <c r="X855">
        <v>1</v>
      </c>
      <c r="Y855">
        <f>D855*$X855</f>
        <v>300</v>
      </c>
      <c r="Z855">
        <f t="shared" si="199"/>
        <v>300</v>
      </c>
    </row>
    <row r="856" spans="1:26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 t="b">
        <v>0</v>
      </c>
      <c r="L856">
        <v>499</v>
      </c>
      <c r="M856" t="b">
        <v>1</v>
      </c>
      <c r="N856" t="s">
        <v>8277</v>
      </c>
      <c r="O856" s="15">
        <f t="shared" si="192"/>
        <v>118.2205035971223</v>
      </c>
      <c r="P856" s="15">
        <f t="shared" si="193"/>
        <v>65.8623246492986</v>
      </c>
      <c r="Q856" t="s">
        <v>8325</v>
      </c>
      <c r="R856" t="s">
        <v>8337</v>
      </c>
      <c r="S856" s="8">
        <f t="shared" si="194"/>
        <v>42702.004004629627</v>
      </c>
      <c r="T856" s="11">
        <f t="shared" si="195"/>
        <v>42732.004004629627</v>
      </c>
      <c r="U856" t="str">
        <f t="shared" si="196"/>
        <v>FALSE</v>
      </c>
      <c r="V856" s="18">
        <f t="shared" si="197"/>
        <v>2</v>
      </c>
      <c r="W856">
        <f t="shared" si="198"/>
        <v>1</v>
      </c>
      <c r="X856">
        <v>1</v>
      </c>
      <c r="Y856">
        <f>D856*$X856</f>
        <v>27800</v>
      </c>
      <c r="Z856">
        <f t="shared" si="199"/>
        <v>32865.300000000003</v>
      </c>
    </row>
    <row r="857" spans="1:26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 t="b">
        <v>0</v>
      </c>
      <c r="L857">
        <v>47</v>
      </c>
      <c r="M857" t="b">
        <v>1</v>
      </c>
      <c r="N857" t="s">
        <v>8277</v>
      </c>
      <c r="O857" s="15">
        <f t="shared" si="192"/>
        <v>103.44827586206897</v>
      </c>
      <c r="P857" s="15">
        <f t="shared" si="193"/>
        <v>31.914893617021278</v>
      </c>
      <c r="Q857" t="s">
        <v>8325</v>
      </c>
      <c r="R857" t="s">
        <v>8337</v>
      </c>
      <c r="S857" s="8">
        <f t="shared" si="194"/>
        <v>42544.916863425926</v>
      </c>
      <c r="T857" s="11">
        <f t="shared" si="195"/>
        <v>42574.916863425919</v>
      </c>
      <c r="U857" t="str">
        <f t="shared" si="196"/>
        <v>FALSE</v>
      </c>
      <c r="V857" s="18">
        <f t="shared" si="197"/>
        <v>2</v>
      </c>
      <c r="W857">
        <f t="shared" si="198"/>
        <v>1</v>
      </c>
      <c r="X857">
        <v>1</v>
      </c>
      <c r="Y857">
        <f>D857*$X857</f>
        <v>1450</v>
      </c>
      <c r="Z857">
        <f t="shared" si="199"/>
        <v>1500</v>
      </c>
    </row>
    <row r="858" spans="1:26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 t="b">
        <v>0</v>
      </c>
      <c r="L858">
        <v>28</v>
      </c>
      <c r="M858" t="b">
        <v>1</v>
      </c>
      <c r="N858" t="s">
        <v>8277</v>
      </c>
      <c r="O858" s="15">
        <f t="shared" si="192"/>
        <v>218.00000000000003</v>
      </c>
      <c r="P858" s="15">
        <f t="shared" si="193"/>
        <v>19.464285714285715</v>
      </c>
      <c r="Q858" t="s">
        <v>8325</v>
      </c>
      <c r="R858" t="s">
        <v>8337</v>
      </c>
      <c r="S858" s="8">
        <f t="shared" si="194"/>
        <v>42609.103657407402</v>
      </c>
      <c r="T858" s="11">
        <f t="shared" si="195"/>
        <v>42668.583333333336</v>
      </c>
      <c r="U858" t="str">
        <f t="shared" si="196"/>
        <v>FALSE</v>
      </c>
      <c r="V858" s="18">
        <f t="shared" si="197"/>
        <v>2</v>
      </c>
      <c r="W858">
        <f t="shared" si="198"/>
        <v>1</v>
      </c>
      <c r="X858">
        <v>1.1299999999999999</v>
      </c>
      <c r="Y858">
        <f>D858*X858</f>
        <v>282.5</v>
      </c>
      <c r="Z858">
        <f t="shared" si="199"/>
        <v>615.84999999999991</v>
      </c>
    </row>
    <row r="859" spans="1:26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 t="b">
        <v>0</v>
      </c>
      <c r="L859">
        <v>24</v>
      </c>
      <c r="M859" t="b">
        <v>1</v>
      </c>
      <c r="N859" t="s">
        <v>8277</v>
      </c>
      <c r="O859" s="15">
        <f t="shared" si="192"/>
        <v>100</v>
      </c>
      <c r="P859" s="15">
        <f t="shared" si="193"/>
        <v>50</v>
      </c>
      <c r="Q859" t="s">
        <v>8325</v>
      </c>
      <c r="R859" t="s">
        <v>8337</v>
      </c>
      <c r="S859" s="8">
        <f t="shared" si="194"/>
        <v>42291.373043981475</v>
      </c>
      <c r="T859" s="11">
        <f t="shared" si="195"/>
        <v>42333.414710648147</v>
      </c>
      <c r="U859" t="str">
        <f t="shared" si="196"/>
        <v>FALSE</v>
      </c>
      <c r="V859" s="18">
        <f t="shared" si="197"/>
        <v>2</v>
      </c>
      <c r="W859">
        <f t="shared" si="198"/>
        <v>1</v>
      </c>
      <c r="X859">
        <v>1.1299999999999999</v>
      </c>
      <c r="Y859">
        <f>D859*X859</f>
        <v>1355.9999999999998</v>
      </c>
      <c r="Z859">
        <f t="shared" si="199"/>
        <v>1355.9999999999998</v>
      </c>
    </row>
    <row r="860" spans="1:26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 t="b">
        <v>0</v>
      </c>
      <c r="L860">
        <v>76</v>
      </c>
      <c r="M860" t="b">
        <v>1</v>
      </c>
      <c r="N860" t="s">
        <v>8277</v>
      </c>
      <c r="O860" s="15">
        <f t="shared" si="192"/>
        <v>144.00583333333333</v>
      </c>
      <c r="P860" s="15">
        <f t="shared" si="193"/>
        <v>22.737763157894737</v>
      </c>
      <c r="Q860" t="s">
        <v>8325</v>
      </c>
      <c r="R860" t="s">
        <v>8337</v>
      </c>
      <c r="S860" s="8">
        <f t="shared" si="194"/>
        <v>42079.537245370368</v>
      </c>
      <c r="T860" s="11">
        <f t="shared" si="195"/>
        <v>42109.749305555553</v>
      </c>
      <c r="U860" t="str">
        <f t="shared" si="196"/>
        <v>FALSE</v>
      </c>
      <c r="V860" s="18">
        <f t="shared" si="197"/>
        <v>2</v>
      </c>
      <c r="W860">
        <f t="shared" si="198"/>
        <v>1</v>
      </c>
      <c r="X860">
        <v>1.28</v>
      </c>
      <c r="Y860">
        <f>D860*X860</f>
        <v>1536</v>
      </c>
      <c r="Z860">
        <f t="shared" si="199"/>
        <v>2211.9295999999999</v>
      </c>
    </row>
    <row r="861" spans="1:26" ht="86.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 t="b">
        <v>0</v>
      </c>
      <c r="L861">
        <v>98</v>
      </c>
      <c r="M861" t="b">
        <v>1</v>
      </c>
      <c r="N861" t="s">
        <v>8277</v>
      </c>
      <c r="O861" s="15">
        <f t="shared" si="192"/>
        <v>104.67500000000001</v>
      </c>
      <c r="P861" s="15">
        <f t="shared" si="193"/>
        <v>42.724489795918366</v>
      </c>
      <c r="Q861" t="s">
        <v>8325</v>
      </c>
      <c r="R861" t="s">
        <v>8337</v>
      </c>
      <c r="S861" s="8">
        <f t="shared" si="194"/>
        <v>42128.611898148149</v>
      </c>
      <c r="T861" s="11">
        <f t="shared" si="195"/>
        <v>42158.791666666664</v>
      </c>
      <c r="U861" t="str">
        <f t="shared" si="196"/>
        <v>FALSE</v>
      </c>
      <c r="V861" s="18">
        <f t="shared" si="197"/>
        <v>2</v>
      </c>
      <c r="W861">
        <f t="shared" si="198"/>
        <v>1</v>
      </c>
      <c r="X861">
        <v>1</v>
      </c>
      <c r="Y861">
        <f>D861*$X861</f>
        <v>4000</v>
      </c>
      <c r="Z861">
        <f t="shared" si="199"/>
        <v>4187</v>
      </c>
    </row>
    <row r="862" spans="1:26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 t="b">
        <v>0</v>
      </c>
      <c r="L862">
        <v>48</v>
      </c>
      <c r="M862" t="b">
        <v>0</v>
      </c>
      <c r="N862" t="s">
        <v>8278</v>
      </c>
      <c r="O862" s="15">
        <f t="shared" si="192"/>
        <v>18.142857142857142</v>
      </c>
      <c r="P862" s="15">
        <f t="shared" si="193"/>
        <v>52.916666666666664</v>
      </c>
      <c r="Q862" t="s">
        <v>8325</v>
      </c>
      <c r="R862" t="s">
        <v>8338</v>
      </c>
      <c r="S862" s="8">
        <f t="shared" si="194"/>
        <v>41570.274456018517</v>
      </c>
      <c r="T862" s="11">
        <f t="shared" si="195"/>
        <v>41600.316122685181</v>
      </c>
      <c r="U862" t="str">
        <f t="shared" si="196"/>
        <v>FALSE</v>
      </c>
      <c r="V862" s="18">
        <f t="shared" si="197"/>
        <v>2</v>
      </c>
      <c r="W862">
        <f t="shared" si="198"/>
        <v>2</v>
      </c>
      <c r="X862">
        <v>1</v>
      </c>
      <c r="Y862">
        <f>D862*$X862</f>
        <v>14000</v>
      </c>
      <c r="Z862">
        <f t="shared" si="199"/>
        <v>2540</v>
      </c>
    </row>
    <row r="863" spans="1:26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 t="b">
        <v>0</v>
      </c>
      <c r="L863">
        <v>2</v>
      </c>
      <c r="M863" t="b">
        <v>0</v>
      </c>
      <c r="N863" t="s">
        <v>8278</v>
      </c>
      <c r="O863" s="15">
        <f t="shared" si="192"/>
        <v>2.2444444444444445</v>
      </c>
      <c r="P863" s="15">
        <f t="shared" si="193"/>
        <v>50.5</v>
      </c>
      <c r="Q863" t="s">
        <v>8325</v>
      </c>
      <c r="R863" t="s">
        <v>8338</v>
      </c>
      <c r="S863" s="8">
        <f t="shared" si="194"/>
        <v>42599.756990740738</v>
      </c>
      <c r="T863" s="11">
        <f t="shared" si="195"/>
        <v>42629.756990740738</v>
      </c>
      <c r="U863" t="str">
        <f t="shared" si="196"/>
        <v>FALSE</v>
      </c>
      <c r="V863" s="18">
        <f t="shared" si="197"/>
        <v>2</v>
      </c>
      <c r="W863">
        <f t="shared" si="198"/>
        <v>2</v>
      </c>
      <c r="X863">
        <v>1</v>
      </c>
      <c r="Y863">
        <f>D863*$X863</f>
        <v>4500</v>
      </c>
      <c r="Z863">
        <f t="shared" si="199"/>
        <v>101</v>
      </c>
    </row>
    <row r="864" spans="1:26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 t="b">
        <v>0</v>
      </c>
      <c r="L864">
        <v>4</v>
      </c>
      <c r="M864" t="b">
        <v>0</v>
      </c>
      <c r="N864" t="s">
        <v>8278</v>
      </c>
      <c r="O864" s="15">
        <f t="shared" si="192"/>
        <v>0.33999999999999997</v>
      </c>
      <c r="P864" s="15">
        <f t="shared" si="193"/>
        <v>42.5</v>
      </c>
      <c r="Q864" t="s">
        <v>8325</v>
      </c>
      <c r="R864" t="s">
        <v>8338</v>
      </c>
      <c r="S864" s="8">
        <f t="shared" si="194"/>
        <v>41559.346620370365</v>
      </c>
      <c r="T864" s="11">
        <f t="shared" si="195"/>
        <v>41589.388287037036</v>
      </c>
      <c r="U864" t="str">
        <f t="shared" si="196"/>
        <v>FALSE</v>
      </c>
      <c r="V864" s="18">
        <f t="shared" si="197"/>
        <v>2</v>
      </c>
      <c r="W864">
        <f t="shared" si="198"/>
        <v>2</v>
      </c>
      <c r="X864">
        <v>1.28</v>
      </c>
      <c r="Y864">
        <f>D864*X864</f>
        <v>64000</v>
      </c>
      <c r="Z864">
        <f t="shared" si="199"/>
        <v>217.6</v>
      </c>
    </row>
    <row r="865" spans="1:26" ht="86.4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 t="b">
        <v>0</v>
      </c>
      <c r="L865">
        <v>5</v>
      </c>
      <c r="M865" t="b">
        <v>0</v>
      </c>
      <c r="N865" t="s">
        <v>8278</v>
      </c>
      <c r="O865" s="15">
        <f t="shared" si="192"/>
        <v>4.5</v>
      </c>
      <c r="P865" s="15">
        <f t="shared" si="193"/>
        <v>18</v>
      </c>
      <c r="Q865" t="s">
        <v>8325</v>
      </c>
      <c r="R865" t="s">
        <v>8338</v>
      </c>
      <c r="S865" s="8">
        <f t="shared" si="194"/>
        <v>40920.909328703703</v>
      </c>
      <c r="T865" s="11">
        <f t="shared" si="195"/>
        <v>40950.909328703703</v>
      </c>
      <c r="U865" t="str">
        <f t="shared" si="196"/>
        <v>FALSE</v>
      </c>
      <c r="V865" s="18">
        <f t="shared" si="197"/>
        <v>2</v>
      </c>
      <c r="W865">
        <f t="shared" si="198"/>
        <v>2</v>
      </c>
      <c r="X865">
        <v>1</v>
      </c>
      <c r="Y865">
        <f t="shared" ref="Y865:Y871" si="200">D865*$X865</f>
        <v>2000</v>
      </c>
      <c r="Z865">
        <f t="shared" ref="Z865:Z871" si="201">E865*$X865</f>
        <v>90</v>
      </c>
    </row>
    <row r="866" spans="1:26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 t="b">
        <v>0</v>
      </c>
      <c r="L866">
        <v>79</v>
      </c>
      <c r="M866" t="b">
        <v>0</v>
      </c>
      <c r="N866" t="s">
        <v>8278</v>
      </c>
      <c r="O866" s="15">
        <f t="shared" si="192"/>
        <v>41.53846153846154</v>
      </c>
      <c r="P866" s="15">
        <f t="shared" si="193"/>
        <v>34.177215189873415</v>
      </c>
      <c r="Q866" t="s">
        <v>8325</v>
      </c>
      <c r="R866" t="s">
        <v>8338</v>
      </c>
      <c r="S866" s="8">
        <f t="shared" si="194"/>
        <v>41540.898587962962</v>
      </c>
      <c r="T866" s="11">
        <f t="shared" si="195"/>
        <v>41563.207638888889</v>
      </c>
      <c r="U866" t="str">
        <f t="shared" si="196"/>
        <v>FALSE</v>
      </c>
      <c r="V866" s="18">
        <f t="shared" si="197"/>
        <v>2</v>
      </c>
      <c r="W866">
        <f t="shared" si="198"/>
        <v>2</v>
      </c>
      <c r="X866">
        <v>1</v>
      </c>
      <c r="Y866">
        <f t="shared" si="200"/>
        <v>6500</v>
      </c>
      <c r="Z866">
        <f t="shared" si="201"/>
        <v>2700</v>
      </c>
    </row>
    <row r="867" spans="1:26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 t="b">
        <v>0</v>
      </c>
      <c r="L867">
        <v>2</v>
      </c>
      <c r="M867" t="b">
        <v>0</v>
      </c>
      <c r="N867" t="s">
        <v>8278</v>
      </c>
      <c r="O867" s="15">
        <f t="shared" si="192"/>
        <v>2.0454545454545454</v>
      </c>
      <c r="P867" s="15">
        <f t="shared" si="193"/>
        <v>22.5</v>
      </c>
      <c r="Q867" t="s">
        <v>8325</v>
      </c>
      <c r="R867" t="s">
        <v>8338</v>
      </c>
      <c r="S867" s="8">
        <f t="shared" si="194"/>
        <v>41230.564780092594</v>
      </c>
      <c r="T867" s="11">
        <f t="shared" si="195"/>
        <v>41290.564780092587</v>
      </c>
      <c r="U867" t="str">
        <f t="shared" si="196"/>
        <v>FALSE</v>
      </c>
      <c r="V867" s="18">
        <f t="shared" si="197"/>
        <v>2</v>
      </c>
      <c r="W867">
        <f t="shared" si="198"/>
        <v>2</v>
      </c>
      <c r="X867">
        <v>1</v>
      </c>
      <c r="Y867">
        <f t="shared" si="200"/>
        <v>2200</v>
      </c>
      <c r="Z867">
        <f t="shared" si="201"/>
        <v>45</v>
      </c>
    </row>
    <row r="868" spans="1:26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 t="b">
        <v>0</v>
      </c>
      <c r="L868">
        <v>11</v>
      </c>
      <c r="M868" t="b">
        <v>0</v>
      </c>
      <c r="N868" t="s">
        <v>8278</v>
      </c>
      <c r="O868" s="15">
        <f t="shared" si="192"/>
        <v>18.285714285714285</v>
      </c>
      <c r="P868" s="15">
        <f t="shared" si="193"/>
        <v>58.18181818181818</v>
      </c>
      <c r="Q868" t="s">
        <v>8325</v>
      </c>
      <c r="R868" t="s">
        <v>8338</v>
      </c>
      <c r="S868" s="8">
        <f t="shared" si="194"/>
        <v>42025.429606481477</v>
      </c>
      <c r="T868" s="11">
        <f t="shared" si="195"/>
        <v>42063.423611111109</v>
      </c>
      <c r="U868" t="str">
        <f t="shared" si="196"/>
        <v>FALSE</v>
      </c>
      <c r="V868" s="18">
        <f t="shared" si="197"/>
        <v>2</v>
      </c>
      <c r="W868">
        <f t="shared" si="198"/>
        <v>2</v>
      </c>
      <c r="X868">
        <v>1</v>
      </c>
      <c r="Y868">
        <f t="shared" si="200"/>
        <v>3500</v>
      </c>
      <c r="Z868">
        <f t="shared" si="201"/>
        <v>640</v>
      </c>
    </row>
    <row r="869" spans="1:26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 t="b">
        <v>0</v>
      </c>
      <c r="L869">
        <v>11</v>
      </c>
      <c r="M869" t="b">
        <v>0</v>
      </c>
      <c r="N869" t="s">
        <v>8278</v>
      </c>
      <c r="O869" s="15">
        <f t="shared" si="192"/>
        <v>24.02</v>
      </c>
      <c r="P869" s="15">
        <f t="shared" si="193"/>
        <v>109.18181818181819</v>
      </c>
      <c r="Q869" t="s">
        <v>8325</v>
      </c>
      <c r="R869" t="s">
        <v>8338</v>
      </c>
      <c r="S869" s="8">
        <f t="shared" si="194"/>
        <v>40087.897060185183</v>
      </c>
      <c r="T869" s="11">
        <f t="shared" si="195"/>
        <v>40147.999305555553</v>
      </c>
      <c r="U869" t="str">
        <f t="shared" si="196"/>
        <v>FALSE</v>
      </c>
      <c r="V869" s="18">
        <f t="shared" si="197"/>
        <v>2</v>
      </c>
      <c r="W869">
        <f t="shared" si="198"/>
        <v>2</v>
      </c>
      <c r="X869">
        <v>1</v>
      </c>
      <c r="Y869">
        <f t="shared" si="200"/>
        <v>5000</v>
      </c>
      <c r="Z869">
        <f t="shared" si="201"/>
        <v>1201</v>
      </c>
    </row>
    <row r="870" spans="1:26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 t="b">
        <v>0</v>
      </c>
      <c r="L870">
        <v>1</v>
      </c>
      <c r="M870" t="b">
        <v>0</v>
      </c>
      <c r="N870" t="s">
        <v>8278</v>
      </c>
      <c r="O870" s="15">
        <f t="shared" si="192"/>
        <v>0.1111111111111111</v>
      </c>
      <c r="P870" s="15">
        <f t="shared" si="193"/>
        <v>50</v>
      </c>
      <c r="Q870" t="s">
        <v>8325</v>
      </c>
      <c r="R870" t="s">
        <v>8338</v>
      </c>
      <c r="S870" s="8">
        <f t="shared" si="194"/>
        <v>41615.819421296292</v>
      </c>
      <c r="T870" s="11">
        <f t="shared" si="195"/>
        <v>41645.819421296292</v>
      </c>
      <c r="U870" t="str">
        <f t="shared" si="196"/>
        <v>FALSE</v>
      </c>
      <c r="V870" s="18">
        <f t="shared" si="197"/>
        <v>2</v>
      </c>
      <c r="W870">
        <f t="shared" si="198"/>
        <v>2</v>
      </c>
      <c r="X870">
        <v>1</v>
      </c>
      <c r="Y870">
        <f t="shared" si="200"/>
        <v>45000</v>
      </c>
      <c r="Z870">
        <f t="shared" si="201"/>
        <v>50</v>
      </c>
    </row>
    <row r="871" spans="1:26" ht="115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 t="b">
        <v>0</v>
      </c>
      <c r="L871">
        <v>3</v>
      </c>
      <c r="M871" t="b">
        <v>0</v>
      </c>
      <c r="N871" t="s">
        <v>8278</v>
      </c>
      <c r="O871" s="15">
        <f t="shared" si="192"/>
        <v>11.818181818181818</v>
      </c>
      <c r="P871" s="15">
        <f t="shared" si="193"/>
        <v>346.66666666666669</v>
      </c>
      <c r="Q871" t="s">
        <v>8325</v>
      </c>
      <c r="R871" t="s">
        <v>8338</v>
      </c>
      <c r="S871" s="8">
        <f t="shared" si="194"/>
        <v>41342.637233796297</v>
      </c>
      <c r="T871" s="11">
        <f t="shared" si="195"/>
        <v>41372.595567129625</v>
      </c>
      <c r="U871" t="str">
        <f t="shared" si="196"/>
        <v>FALSE</v>
      </c>
      <c r="V871" s="18">
        <f t="shared" si="197"/>
        <v>2</v>
      </c>
      <c r="W871">
        <f t="shared" si="198"/>
        <v>2</v>
      </c>
      <c r="X871">
        <v>1</v>
      </c>
      <c r="Y871">
        <f t="shared" si="200"/>
        <v>8800</v>
      </c>
      <c r="Z871">
        <f t="shared" si="201"/>
        <v>1040</v>
      </c>
    </row>
    <row r="872" spans="1:26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 t="b">
        <v>0</v>
      </c>
      <c r="L872">
        <v>5</v>
      </c>
      <c r="M872" t="b">
        <v>0</v>
      </c>
      <c r="N872" t="s">
        <v>8278</v>
      </c>
      <c r="O872" s="15">
        <f t="shared" si="192"/>
        <v>0.31</v>
      </c>
      <c r="P872" s="15">
        <f t="shared" si="193"/>
        <v>12.4</v>
      </c>
      <c r="Q872" t="s">
        <v>8325</v>
      </c>
      <c r="R872" t="s">
        <v>8338</v>
      </c>
      <c r="S872" s="8">
        <f t="shared" si="194"/>
        <v>41487.813923611109</v>
      </c>
      <c r="T872" s="11">
        <f t="shared" si="195"/>
        <v>41517.813923611109</v>
      </c>
      <c r="U872" t="str">
        <f t="shared" si="196"/>
        <v>FALSE</v>
      </c>
      <c r="V872" s="18">
        <f t="shared" si="197"/>
        <v>2</v>
      </c>
      <c r="W872">
        <f t="shared" si="198"/>
        <v>2</v>
      </c>
      <c r="X872">
        <v>1.28</v>
      </c>
      <c r="Y872">
        <f>D872*X872</f>
        <v>25600</v>
      </c>
      <c r="Z872">
        <f t="shared" ref="Z872:Z878" si="202">E872*$X872</f>
        <v>79.36</v>
      </c>
    </row>
    <row r="873" spans="1:26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 t="b">
        <v>0</v>
      </c>
      <c r="L873">
        <v>12</v>
      </c>
      <c r="M873" t="b">
        <v>0</v>
      </c>
      <c r="N873" t="s">
        <v>8278</v>
      </c>
      <c r="O873" s="15">
        <f t="shared" si="192"/>
        <v>5.416666666666667</v>
      </c>
      <c r="P873" s="15">
        <f t="shared" si="193"/>
        <v>27.083333333333332</v>
      </c>
      <c r="Q873" t="s">
        <v>8325</v>
      </c>
      <c r="R873" t="s">
        <v>8338</v>
      </c>
      <c r="S873" s="8">
        <f t="shared" si="194"/>
        <v>41577.352951388886</v>
      </c>
      <c r="T873" s="11">
        <f t="shared" si="195"/>
        <v>41607.394618055558</v>
      </c>
      <c r="U873" t="str">
        <f t="shared" si="196"/>
        <v>FALSE</v>
      </c>
      <c r="V873" s="18">
        <f t="shared" si="197"/>
        <v>2</v>
      </c>
      <c r="W873">
        <f t="shared" si="198"/>
        <v>2</v>
      </c>
      <c r="X873">
        <v>1</v>
      </c>
      <c r="Y873">
        <f>D873*$X873</f>
        <v>6000</v>
      </c>
      <c r="Z873">
        <f t="shared" si="202"/>
        <v>325</v>
      </c>
    </row>
    <row r="874" spans="1:26" ht="100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 t="b">
        <v>0</v>
      </c>
      <c r="L874">
        <v>2</v>
      </c>
      <c r="M874" t="b">
        <v>0</v>
      </c>
      <c r="N874" t="s">
        <v>8278</v>
      </c>
      <c r="O874" s="15">
        <f t="shared" si="192"/>
        <v>0.8125</v>
      </c>
      <c r="P874" s="15">
        <f t="shared" si="193"/>
        <v>32.5</v>
      </c>
      <c r="Q874" t="s">
        <v>8325</v>
      </c>
      <c r="R874" t="s">
        <v>8338</v>
      </c>
      <c r="S874" s="8">
        <f t="shared" si="194"/>
        <v>40567.617210648146</v>
      </c>
      <c r="T874" s="11">
        <f t="shared" si="195"/>
        <v>40612.617210648146</v>
      </c>
      <c r="U874" t="str">
        <f t="shared" si="196"/>
        <v>FALSE</v>
      </c>
      <c r="V874" s="18">
        <f t="shared" si="197"/>
        <v>2</v>
      </c>
      <c r="W874">
        <f t="shared" si="198"/>
        <v>2</v>
      </c>
      <c r="X874">
        <v>1</v>
      </c>
      <c r="Y874">
        <f>D874*$X874</f>
        <v>8000</v>
      </c>
      <c r="Z874">
        <f t="shared" si="202"/>
        <v>65</v>
      </c>
    </row>
    <row r="875" spans="1:26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 t="b">
        <v>0</v>
      </c>
      <c r="L875">
        <v>5</v>
      </c>
      <c r="M875" t="b">
        <v>0</v>
      </c>
      <c r="N875" t="s">
        <v>8278</v>
      </c>
      <c r="O875" s="15">
        <f t="shared" si="192"/>
        <v>1.2857142857142856</v>
      </c>
      <c r="P875" s="15">
        <f t="shared" si="193"/>
        <v>9</v>
      </c>
      <c r="Q875" t="s">
        <v>8325</v>
      </c>
      <c r="R875" t="s">
        <v>8338</v>
      </c>
      <c r="S875" s="8">
        <f t="shared" si="194"/>
        <v>41183.958796296298</v>
      </c>
      <c r="T875" s="11">
        <f t="shared" si="195"/>
        <v>41224.000462962962</v>
      </c>
      <c r="U875" t="str">
        <f t="shared" si="196"/>
        <v>FALSE</v>
      </c>
      <c r="V875" s="18">
        <f t="shared" si="197"/>
        <v>2</v>
      </c>
      <c r="W875">
        <f t="shared" si="198"/>
        <v>2</v>
      </c>
      <c r="X875">
        <v>1</v>
      </c>
      <c r="Y875">
        <f>D875*$X875</f>
        <v>3500</v>
      </c>
      <c r="Z875">
        <f t="shared" si="202"/>
        <v>45</v>
      </c>
    </row>
    <row r="876" spans="1:26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 t="b">
        <v>0</v>
      </c>
      <c r="L876">
        <v>21</v>
      </c>
      <c r="M876" t="b">
        <v>0</v>
      </c>
      <c r="N876" t="s">
        <v>8278</v>
      </c>
      <c r="O876" s="15">
        <f t="shared" si="192"/>
        <v>24.333333333333336</v>
      </c>
      <c r="P876" s="15">
        <f t="shared" si="193"/>
        <v>34.761904761904759</v>
      </c>
      <c r="Q876" t="s">
        <v>8325</v>
      </c>
      <c r="R876" t="s">
        <v>8338</v>
      </c>
      <c r="S876" s="8">
        <f t="shared" si="194"/>
        <v>41368.375393518516</v>
      </c>
      <c r="T876" s="11">
        <f t="shared" si="195"/>
        <v>41398.375393518516</v>
      </c>
      <c r="U876" t="str">
        <f t="shared" si="196"/>
        <v>FALSE</v>
      </c>
      <c r="V876" s="18">
        <f t="shared" si="197"/>
        <v>2</v>
      </c>
      <c r="W876">
        <f t="shared" si="198"/>
        <v>2</v>
      </c>
      <c r="X876">
        <v>1</v>
      </c>
      <c r="Y876">
        <f>D876*$X876</f>
        <v>3000</v>
      </c>
      <c r="Z876">
        <f t="shared" si="202"/>
        <v>730</v>
      </c>
    </row>
    <row r="877" spans="1:26" ht="115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 t="b">
        <v>0</v>
      </c>
      <c r="L877">
        <v>0</v>
      </c>
      <c r="M877" t="b">
        <v>0</v>
      </c>
      <c r="N877" t="s">
        <v>8278</v>
      </c>
      <c r="O877" s="15">
        <f t="shared" si="192"/>
        <v>0</v>
      </c>
      <c r="P877" s="15">
        <f t="shared" si="193"/>
        <v>0</v>
      </c>
      <c r="Q877" t="s">
        <v>8325</v>
      </c>
      <c r="R877" t="s">
        <v>8338</v>
      </c>
      <c r="S877" s="8">
        <f t="shared" si="194"/>
        <v>42248.515405092585</v>
      </c>
      <c r="T877" s="11">
        <f t="shared" si="195"/>
        <v>42268.515405092585</v>
      </c>
      <c r="U877" t="str">
        <f t="shared" si="196"/>
        <v>FALSE</v>
      </c>
      <c r="V877" s="18">
        <f t="shared" si="197"/>
        <v>2</v>
      </c>
      <c r="W877">
        <f t="shared" si="198"/>
        <v>2</v>
      </c>
      <c r="X877">
        <v>1</v>
      </c>
      <c r="Y877">
        <f>D877*$X877</f>
        <v>5000</v>
      </c>
      <c r="Z877">
        <f t="shared" si="202"/>
        <v>0</v>
      </c>
    </row>
    <row r="878" spans="1:26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 t="b">
        <v>0</v>
      </c>
      <c r="L878">
        <v>45</v>
      </c>
      <c r="M878" t="b">
        <v>0</v>
      </c>
      <c r="N878" t="s">
        <v>8278</v>
      </c>
      <c r="O878" s="15">
        <f t="shared" si="192"/>
        <v>40.799492385786799</v>
      </c>
      <c r="P878" s="15">
        <f t="shared" si="193"/>
        <v>28.577777777777779</v>
      </c>
      <c r="Q878" t="s">
        <v>8325</v>
      </c>
      <c r="R878" t="s">
        <v>8338</v>
      </c>
      <c r="S878" s="8">
        <f t="shared" si="194"/>
        <v>41276.288506944438</v>
      </c>
      <c r="T878" s="11">
        <f t="shared" si="195"/>
        <v>41309.288506944438</v>
      </c>
      <c r="U878" t="str">
        <f t="shared" si="196"/>
        <v>FALSE</v>
      </c>
      <c r="V878" s="18">
        <f t="shared" si="197"/>
        <v>2</v>
      </c>
      <c r="W878">
        <f t="shared" si="198"/>
        <v>2</v>
      </c>
      <c r="X878">
        <v>1.28</v>
      </c>
      <c r="Y878">
        <f>D878*X878</f>
        <v>4034.56</v>
      </c>
      <c r="Z878">
        <f t="shared" si="202"/>
        <v>1646.08</v>
      </c>
    </row>
    <row r="879" spans="1:26" ht="115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 t="b">
        <v>0</v>
      </c>
      <c r="L879">
        <v>29</v>
      </c>
      <c r="M879" t="b">
        <v>0</v>
      </c>
      <c r="N879" t="s">
        <v>8278</v>
      </c>
      <c r="O879" s="15">
        <f t="shared" si="192"/>
        <v>67.55</v>
      </c>
      <c r="P879" s="15">
        <f t="shared" si="193"/>
        <v>46.586206896551722</v>
      </c>
      <c r="Q879" t="s">
        <v>8325</v>
      </c>
      <c r="R879" t="s">
        <v>8338</v>
      </c>
      <c r="S879" s="8">
        <f t="shared" si="194"/>
        <v>41597.580555555556</v>
      </c>
      <c r="T879" s="11">
        <f t="shared" si="195"/>
        <v>41627.580555555549</v>
      </c>
      <c r="U879" t="str">
        <f t="shared" si="196"/>
        <v>FALSE</v>
      </c>
      <c r="V879" s="18">
        <f t="shared" si="197"/>
        <v>2</v>
      </c>
      <c r="W879">
        <f t="shared" si="198"/>
        <v>2</v>
      </c>
      <c r="X879">
        <v>1</v>
      </c>
      <c r="Y879">
        <f t="shared" ref="Y879:Y911" si="203">D879*$X879</f>
        <v>2000</v>
      </c>
      <c r="Z879">
        <f t="shared" ref="Z879:Z911" si="204">E879*$X879</f>
        <v>1351</v>
      </c>
    </row>
    <row r="880" spans="1:26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 t="b">
        <v>0</v>
      </c>
      <c r="L880">
        <v>2</v>
      </c>
      <c r="M880" t="b">
        <v>0</v>
      </c>
      <c r="N880" t="s">
        <v>8278</v>
      </c>
      <c r="O880" s="15">
        <f t="shared" si="192"/>
        <v>1.3</v>
      </c>
      <c r="P880" s="15">
        <f t="shared" si="193"/>
        <v>32.5</v>
      </c>
      <c r="Q880" t="s">
        <v>8325</v>
      </c>
      <c r="R880" t="s">
        <v>8338</v>
      </c>
      <c r="S880" s="8">
        <f t="shared" si="194"/>
        <v>40505.024583333332</v>
      </c>
      <c r="T880" s="11">
        <f t="shared" si="195"/>
        <v>40535.024583333332</v>
      </c>
      <c r="U880" t="str">
        <f t="shared" si="196"/>
        <v>FALSE</v>
      </c>
      <c r="V880" s="18">
        <f t="shared" si="197"/>
        <v>2</v>
      </c>
      <c r="W880">
        <f t="shared" si="198"/>
        <v>2</v>
      </c>
      <c r="X880">
        <v>1</v>
      </c>
      <c r="Y880">
        <f t="shared" si="203"/>
        <v>5000</v>
      </c>
      <c r="Z880">
        <f t="shared" si="204"/>
        <v>65</v>
      </c>
    </row>
    <row r="881" spans="1:26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 t="b">
        <v>0</v>
      </c>
      <c r="L881">
        <v>30</v>
      </c>
      <c r="M881" t="b">
        <v>0</v>
      </c>
      <c r="N881" t="s">
        <v>8278</v>
      </c>
      <c r="O881" s="15">
        <f t="shared" si="192"/>
        <v>30.666666666666664</v>
      </c>
      <c r="P881" s="15">
        <f t="shared" si="193"/>
        <v>21.466666666666665</v>
      </c>
      <c r="Q881" t="s">
        <v>8325</v>
      </c>
      <c r="R881" t="s">
        <v>8338</v>
      </c>
      <c r="S881" s="8">
        <f t="shared" si="194"/>
        <v>41037.621585648143</v>
      </c>
      <c r="T881" s="11">
        <f t="shared" si="195"/>
        <v>41058.621585648143</v>
      </c>
      <c r="U881" t="str">
        <f t="shared" si="196"/>
        <v>FALSE</v>
      </c>
      <c r="V881" s="18">
        <f t="shared" si="197"/>
        <v>2</v>
      </c>
      <c r="W881">
        <f t="shared" si="198"/>
        <v>2</v>
      </c>
      <c r="X881">
        <v>1</v>
      </c>
      <c r="Y881">
        <f t="shared" si="203"/>
        <v>2100</v>
      </c>
      <c r="Z881">
        <f t="shared" si="204"/>
        <v>644</v>
      </c>
    </row>
    <row r="882" spans="1:26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 t="b">
        <v>0</v>
      </c>
      <c r="L882">
        <v>8</v>
      </c>
      <c r="M882" t="b">
        <v>0</v>
      </c>
      <c r="N882" t="s">
        <v>8279</v>
      </c>
      <c r="O882" s="15">
        <f t="shared" si="192"/>
        <v>2.9894179894179893</v>
      </c>
      <c r="P882" s="15">
        <f t="shared" si="193"/>
        <v>14.125</v>
      </c>
      <c r="Q882" t="s">
        <v>8325</v>
      </c>
      <c r="R882" t="s">
        <v>8339</v>
      </c>
      <c r="S882" s="8">
        <f t="shared" si="194"/>
        <v>41179.112708333334</v>
      </c>
      <c r="T882" s="11">
        <f t="shared" si="195"/>
        <v>41212.112708333334</v>
      </c>
      <c r="U882" t="str">
        <f t="shared" si="196"/>
        <v>FALSE</v>
      </c>
      <c r="V882" s="18">
        <f t="shared" si="197"/>
        <v>2</v>
      </c>
      <c r="W882">
        <f t="shared" si="198"/>
        <v>2</v>
      </c>
      <c r="X882">
        <v>1</v>
      </c>
      <c r="Y882">
        <f t="shared" si="203"/>
        <v>3780</v>
      </c>
      <c r="Z882">
        <f t="shared" si="204"/>
        <v>113</v>
      </c>
    </row>
    <row r="883" spans="1:26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 t="b">
        <v>0</v>
      </c>
      <c r="L883">
        <v>1</v>
      </c>
      <c r="M883" t="b">
        <v>0</v>
      </c>
      <c r="N883" t="s">
        <v>8279</v>
      </c>
      <c r="O883" s="15">
        <f t="shared" si="192"/>
        <v>0.8</v>
      </c>
      <c r="P883" s="15">
        <f t="shared" si="193"/>
        <v>30</v>
      </c>
      <c r="Q883" t="s">
        <v>8325</v>
      </c>
      <c r="R883" t="s">
        <v>8339</v>
      </c>
      <c r="S883" s="8">
        <f t="shared" si="194"/>
        <v>40877.042662037034</v>
      </c>
      <c r="T883" s="11">
        <f t="shared" si="195"/>
        <v>40922.042662037034</v>
      </c>
      <c r="U883" t="str">
        <f t="shared" si="196"/>
        <v>FALSE</v>
      </c>
      <c r="V883" s="18">
        <f t="shared" si="197"/>
        <v>2</v>
      </c>
      <c r="W883">
        <f t="shared" si="198"/>
        <v>2</v>
      </c>
      <c r="X883">
        <v>1</v>
      </c>
      <c r="Y883">
        <f t="shared" si="203"/>
        <v>3750</v>
      </c>
      <c r="Z883">
        <f t="shared" si="204"/>
        <v>30</v>
      </c>
    </row>
    <row r="884" spans="1:26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 t="b">
        <v>0</v>
      </c>
      <c r="L884">
        <v>14</v>
      </c>
      <c r="M884" t="b">
        <v>0</v>
      </c>
      <c r="N884" t="s">
        <v>8279</v>
      </c>
      <c r="O884" s="15">
        <f t="shared" si="192"/>
        <v>20.133333333333333</v>
      </c>
      <c r="P884" s="15">
        <f t="shared" si="193"/>
        <v>21.571428571428573</v>
      </c>
      <c r="Q884" t="s">
        <v>8325</v>
      </c>
      <c r="R884" t="s">
        <v>8339</v>
      </c>
      <c r="S884" s="8">
        <f t="shared" si="194"/>
        <v>40759.652199074073</v>
      </c>
      <c r="T884" s="11">
        <f t="shared" si="195"/>
        <v>40792.652199074073</v>
      </c>
      <c r="U884" t="str">
        <f t="shared" si="196"/>
        <v>FALSE</v>
      </c>
      <c r="V884" s="18">
        <f t="shared" si="197"/>
        <v>2</v>
      </c>
      <c r="W884">
        <f t="shared" si="198"/>
        <v>2</v>
      </c>
      <c r="X884">
        <v>1</v>
      </c>
      <c r="Y884">
        <f t="shared" si="203"/>
        <v>1500</v>
      </c>
      <c r="Z884">
        <f t="shared" si="204"/>
        <v>302</v>
      </c>
    </row>
    <row r="885" spans="1:26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 t="b">
        <v>0</v>
      </c>
      <c r="L885">
        <v>24</v>
      </c>
      <c r="M885" t="b">
        <v>0</v>
      </c>
      <c r="N885" t="s">
        <v>8279</v>
      </c>
      <c r="O885" s="15">
        <f t="shared" si="192"/>
        <v>40.020000000000003</v>
      </c>
      <c r="P885" s="15">
        <f t="shared" si="193"/>
        <v>83.375</v>
      </c>
      <c r="Q885" t="s">
        <v>8325</v>
      </c>
      <c r="R885" t="s">
        <v>8339</v>
      </c>
      <c r="S885" s="8">
        <f t="shared" si="194"/>
        <v>42371.727256944439</v>
      </c>
      <c r="T885" s="11">
        <f t="shared" si="195"/>
        <v>42431.727256944439</v>
      </c>
      <c r="U885" t="str">
        <f t="shared" si="196"/>
        <v>FALSE</v>
      </c>
      <c r="V885" s="18">
        <f t="shared" si="197"/>
        <v>2</v>
      </c>
      <c r="W885">
        <f t="shared" si="198"/>
        <v>2</v>
      </c>
      <c r="X885">
        <v>1</v>
      </c>
      <c r="Y885">
        <f t="shared" si="203"/>
        <v>5000</v>
      </c>
      <c r="Z885">
        <f t="shared" si="204"/>
        <v>2001</v>
      </c>
    </row>
    <row r="886" spans="1:26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 t="b">
        <v>0</v>
      </c>
      <c r="L886">
        <v>2</v>
      </c>
      <c r="M886" t="b">
        <v>0</v>
      </c>
      <c r="N886" t="s">
        <v>8279</v>
      </c>
      <c r="O886" s="15">
        <f t="shared" si="192"/>
        <v>1</v>
      </c>
      <c r="P886" s="15">
        <f t="shared" si="193"/>
        <v>10</v>
      </c>
      <c r="Q886" t="s">
        <v>8325</v>
      </c>
      <c r="R886" t="s">
        <v>8339</v>
      </c>
      <c r="S886" s="8">
        <f t="shared" si="194"/>
        <v>40981.594282407401</v>
      </c>
      <c r="T886" s="11">
        <f t="shared" si="195"/>
        <v>41040.896527777775</v>
      </c>
      <c r="U886" t="str">
        <f t="shared" si="196"/>
        <v>FALSE</v>
      </c>
      <c r="V886" s="18">
        <f t="shared" si="197"/>
        <v>2</v>
      </c>
      <c r="W886">
        <f t="shared" si="198"/>
        <v>2</v>
      </c>
      <c r="X886">
        <v>1</v>
      </c>
      <c r="Y886">
        <f t="shared" si="203"/>
        <v>2000</v>
      </c>
      <c r="Z886">
        <f t="shared" si="204"/>
        <v>20</v>
      </c>
    </row>
    <row r="887" spans="1:26" ht="100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 t="b">
        <v>0</v>
      </c>
      <c r="L887">
        <v>21</v>
      </c>
      <c r="M887" t="b">
        <v>0</v>
      </c>
      <c r="N887" t="s">
        <v>8279</v>
      </c>
      <c r="O887" s="15">
        <f t="shared" si="192"/>
        <v>75</v>
      </c>
      <c r="P887" s="15">
        <f t="shared" si="193"/>
        <v>35.714285714285715</v>
      </c>
      <c r="Q887" t="s">
        <v>8325</v>
      </c>
      <c r="R887" t="s">
        <v>8339</v>
      </c>
      <c r="S887" s="8">
        <f t="shared" si="194"/>
        <v>42713.732766203706</v>
      </c>
      <c r="T887" s="11">
        <f t="shared" si="195"/>
        <v>42734.732766203706</v>
      </c>
      <c r="U887" t="str">
        <f t="shared" si="196"/>
        <v>FALSE</v>
      </c>
      <c r="V887" s="18">
        <f t="shared" si="197"/>
        <v>2</v>
      </c>
      <c r="W887">
        <f t="shared" si="198"/>
        <v>2</v>
      </c>
      <c r="X887">
        <v>1</v>
      </c>
      <c r="Y887">
        <f t="shared" si="203"/>
        <v>1000</v>
      </c>
      <c r="Z887">
        <f t="shared" si="204"/>
        <v>750</v>
      </c>
    </row>
    <row r="888" spans="1:26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 t="b">
        <v>0</v>
      </c>
      <c r="L888">
        <v>7</v>
      </c>
      <c r="M888" t="b">
        <v>0</v>
      </c>
      <c r="N888" t="s">
        <v>8279</v>
      </c>
      <c r="O888" s="15">
        <f t="shared" si="192"/>
        <v>41</v>
      </c>
      <c r="P888" s="15">
        <f t="shared" si="193"/>
        <v>29.285714285714285</v>
      </c>
      <c r="Q888" t="s">
        <v>8325</v>
      </c>
      <c r="R888" t="s">
        <v>8339</v>
      </c>
      <c r="S888" s="8">
        <f t="shared" si="194"/>
        <v>42603.662187499998</v>
      </c>
      <c r="T888" s="11">
        <f t="shared" si="195"/>
        <v>42628.662187499998</v>
      </c>
      <c r="U888" t="str">
        <f t="shared" si="196"/>
        <v>FALSE</v>
      </c>
      <c r="V888" s="18">
        <f t="shared" si="197"/>
        <v>2</v>
      </c>
      <c r="W888">
        <f t="shared" si="198"/>
        <v>2</v>
      </c>
      <c r="X888">
        <v>1</v>
      </c>
      <c r="Y888">
        <f t="shared" si="203"/>
        <v>500</v>
      </c>
      <c r="Z888">
        <f t="shared" si="204"/>
        <v>205</v>
      </c>
    </row>
    <row r="889" spans="1:26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 t="b">
        <v>0</v>
      </c>
      <c r="L889">
        <v>0</v>
      </c>
      <c r="M889" t="b">
        <v>0</v>
      </c>
      <c r="N889" t="s">
        <v>8279</v>
      </c>
      <c r="O889" s="15">
        <f t="shared" si="192"/>
        <v>0</v>
      </c>
      <c r="P889" s="15">
        <f t="shared" si="193"/>
        <v>0</v>
      </c>
      <c r="Q889" t="s">
        <v>8325</v>
      </c>
      <c r="R889" t="s">
        <v>8339</v>
      </c>
      <c r="S889" s="8">
        <f t="shared" si="194"/>
        <v>41026.75063657407</v>
      </c>
      <c r="T889" s="11">
        <f t="shared" si="195"/>
        <v>41056.75063657407</v>
      </c>
      <c r="U889" t="str">
        <f t="shared" si="196"/>
        <v>FALSE</v>
      </c>
      <c r="V889" s="18">
        <f t="shared" si="197"/>
        <v>2</v>
      </c>
      <c r="W889">
        <f t="shared" si="198"/>
        <v>2</v>
      </c>
      <c r="X889">
        <v>1</v>
      </c>
      <c r="Y889">
        <f t="shared" si="203"/>
        <v>1000</v>
      </c>
      <c r="Z889">
        <f t="shared" si="204"/>
        <v>0</v>
      </c>
    </row>
    <row r="890" spans="1:26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 t="b">
        <v>0</v>
      </c>
      <c r="L890">
        <v>4</v>
      </c>
      <c r="M890" t="b">
        <v>0</v>
      </c>
      <c r="N890" t="s">
        <v>8279</v>
      </c>
      <c r="O890" s="15">
        <f t="shared" si="192"/>
        <v>7.1999999999999993</v>
      </c>
      <c r="P890" s="15">
        <f t="shared" si="193"/>
        <v>18</v>
      </c>
      <c r="Q890" t="s">
        <v>8325</v>
      </c>
      <c r="R890" t="s">
        <v>8339</v>
      </c>
      <c r="S890" s="8">
        <f t="shared" si="194"/>
        <v>40751.544965277775</v>
      </c>
      <c r="T890" s="11">
        <f t="shared" si="195"/>
        <v>40787.041666666664</v>
      </c>
      <c r="U890" t="str">
        <f t="shared" si="196"/>
        <v>FALSE</v>
      </c>
      <c r="V890" s="18">
        <f t="shared" si="197"/>
        <v>2</v>
      </c>
      <c r="W890">
        <f t="shared" si="198"/>
        <v>2</v>
      </c>
      <c r="X890">
        <v>1</v>
      </c>
      <c r="Y890">
        <f t="shared" si="203"/>
        <v>1000</v>
      </c>
      <c r="Z890">
        <f t="shared" si="204"/>
        <v>72</v>
      </c>
    </row>
    <row r="891" spans="1:26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 t="b">
        <v>0</v>
      </c>
      <c r="L891">
        <v>32</v>
      </c>
      <c r="M891" t="b">
        <v>0</v>
      </c>
      <c r="N891" t="s">
        <v>8279</v>
      </c>
      <c r="O891" s="15">
        <f t="shared" si="192"/>
        <v>9.4412800000000008</v>
      </c>
      <c r="P891" s="15">
        <f t="shared" si="193"/>
        <v>73.760000000000005</v>
      </c>
      <c r="Q891" t="s">
        <v>8325</v>
      </c>
      <c r="R891" t="s">
        <v>8339</v>
      </c>
      <c r="S891" s="8">
        <f t="shared" si="194"/>
        <v>41887.575729166667</v>
      </c>
      <c r="T891" s="11">
        <f t="shared" si="195"/>
        <v>41917.575729166667</v>
      </c>
      <c r="U891" t="str">
        <f t="shared" si="196"/>
        <v>FALSE</v>
      </c>
      <c r="V891" s="18">
        <f t="shared" si="197"/>
        <v>2</v>
      </c>
      <c r="W891">
        <f t="shared" si="198"/>
        <v>2</v>
      </c>
      <c r="X891">
        <v>1</v>
      </c>
      <c r="Y891">
        <f t="shared" si="203"/>
        <v>25000</v>
      </c>
      <c r="Z891">
        <f t="shared" si="204"/>
        <v>2360.3200000000002</v>
      </c>
    </row>
    <row r="892" spans="1:26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 t="b">
        <v>0</v>
      </c>
      <c r="L892">
        <v>4</v>
      </c>
      <c r="M892" t="b">
        <v>0</v>
      </c>
      <c r="N892" t="s">
        <v>8279</v>
      </c>
      <c r="O892" s="15">
        <f t="shared" si="192"/>
        <v>4.1666666666666661</v>
      </c>
      <c r="P892" s="15">
        <f t="shared" si="193"/>
        <v>31.25</v>
      </c>
      <c r="Q892" t="s">
        <v>8325</v>
      </c>
      <c r="R892" t="s">
        <v>8339</v>
      </c>
      <c r="S892" s="8">
        <f t="shared" si="194"/>
        <v>41569.490497685183</v>
      </c>
      <c r="T892" s="11">
        <f t="shared" si="195"/>
        <v>41599.532164351847</v>
      </c>
      <c r="U892" t="str">
        <f t="shared" si="196"/>
        <v>FALSE</v>
      </c>
      <c r="V892" s="18">
        <f t="shared" si="197"/>
        <v>2</v>
      </c>
      <c r="W892">
        <f t="shared" si="198"/>
        <v>2</v>
      </c>
      <c r="X892">
        <v>1</v>
      </c>
      <c r="Y892">
        <f t="shared" si="203"/>
        <v>3000</v>
      </c>
      <c r="Z892">
        <f t="shared" si="204"/>
        <v>125</v>
      </c>
    </row>
    <row r="893" spans="1:26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 t="b">
        <v>0</v>
      </c>
      <c r="L893">
        <v>9</v>
      </c>
      <c r="M893" t="b">
        <v>0</v>
      </c>
      <c r="N893" t="s">
        <v>8279</v>
      </c>
      <c r="O893" s="15">
        <f t="shared" si="192"/>
        <v>3.25</v>
      </c>
      <c r="P893" s="15">
        <f t="shared" si="193"/>
        <v>28.888888888888889</v>
      </c>
      <c r="Q893" t="s">
        <v>8325</v>
      </c>
      <c r="R893" t="s">
        <v>8339</v>
      </c>
      <c r="S893" s="8">
        <f t="shared" si="194"/>
        <v>41841.823263888888</v>
      </c>
      <c r="T893" s="11">
        <f t="shared" si="195"/>
        <v>41871.823263888888</v>
      </c>
      <c r="U893" t="str">
        <f t="shared" si="196"/>
        <v>FALSE</v>
      </c>
      <c r="V893" s="18">
        <f t="shared" si="197"/>
        <v>2</v>
      </c>
      <c r="W893">
        <f t="shared" si="198"/>
        <v>2</v>
      </c>
      <c r="X893">
        <v>1</v>
      </c>
      <c r="Y893">
        <f t="shared" si="203"/>
        <v>8000</v>
      </c>
      <c r="Z893">
        <f t="shared" si="204"/>
        <v>260</v>
      </c>
    </row>
    <row r="894" spans="1:26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 t="b">
        <v>0</v>
      </c>
      <c r="L894">
        <v>17</v>
      </c>
      <c r="M894" t="b">
        <v>0</v>
      </c>
      <c r="N894" t="s">
        <v>8279</v>
      </c>
      <c r="O894" s="15">
        <f t="shared" si="192"/>
        <v>40.75</v>
      </c>
      <c r="P894" s="15">
        <f t="shared" si="193"/>
        <v>143.8235294117647</v>
      </c>
      <c r="Q894" t="s">
        <v>8325</v>
      </c>
      <c r="R894" t="s">
        <v>8339</v>
      </c>
      <c r="S894" s="8">
        <f t="shared" si="194"/>
        <v>40303.991701388884</v>
      </c>
      <c r="T894" s="11">
        <f t="shared" si="195"/>
        <v>40390.958333333328</v>
      </c>
      <c r="U894" t="str">
        <f t="shared" si="196"/>
        <v>FALSE</v>
      </c>
      <c r="V894" s="18">
        <f t="shared" si="197"/>
        <v>2</v>
      </c>
      <c r="W894">
        <f t="shared" si="198"/>
        <v>2</v>
      </c>
      <c r="X894">
        <v>1</v>
      </c>
      <c r="Y894">
        <f t="shared" si="203"/>
        <v>6000</v>
      </c>
      <c r="Z894">
        <f t="shared" si="204"/>
        <v>2445</v>
      </c>
    </row>
    <row r="895" spans="1:26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 t="b">
        <v>0</v>
      </c>
      <c r="L895">
        <v>5</v>
      </c>
      <c r="M895" t="b">
        <v>0</v>
      </c>
      <c r="N895" t="s">
        <v>8279</v>
      </c>
      <c r="O895" s="15">
        <f t="shared" si="192"/>
        <v>10</v>
      </c>
      <c r="P895" s="15">
        <f t="shared" si="193"/>
        <v>40</v>
      </c>
      <c r="Q895" t="s">
        <v>8325</v>
      </c>
      <c r="R895" t="s">
        <v>8339</v>
      </c>
      <c r="S895" s="8">
        <f t="shared" si="194"/>
        <v>42065.689386574071</v>
      </c>
      <c r="T895" s="11">
        <f t="shared" si="195"/>
        <v>42095.647719907407</v>
      </c>
      <c r="U895" t="str">
        <f t="shared" si="196"/>
        <v>FALSE</v>
      </c>
      <c r="V895" s="18">
        <f t="shared" si="197"/>
        <v>2</v>
      </c>
      <c r="W895">
        <f t="shared" si="198"/>
        <v>2</v>
      </c>
      <c r="X895">
        <v>1</v>
      </c>
      <c r="Y895">
        <f t="shared" si="203"/>
        <v>2000</v>
      </c>
      <c r="Z895">
        <f t="shared" si="204"/>
        <v>200</v>
      </c>
    </row>
    <row r="896" spans="1:26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 t="b">
        <v>0</v>
      </c>
      <c r="L896">
        <v>53</v>
      </c>
      <c r="M896" t="b">
        <v>0</v>
      </c>
      <c r="N896" t="s">
        <v>8279</v>
      </c>
      <c r="O896" s="15">
        <f t="shared" si="192"/>
        <v>39.17</v>
      </c>
      <c r="P896" s="15">
        <f t="shared" si="193"/>
        <v>147.81132075471697</v>
      </c>
      <c r="Q896" t="s">
        <v>8325</v>
      </c>
      <c r="R896" t="s">
        <v>8339</v>
      </c>
      <c r="S896" s="8">
        <f t="shared" si="194"/>
        <v>42496.773263888892</v>
      </c>
      <c r="T896" s="11">
        <f t="shared" si="195"/>
        <v>42526.773263888885</v>
      </c>
      <c r="U896" t="str">
        <f t="shared" si="196"/>
        <v>FALSE</v>
      </c>
      <c r="V896" s="18">
        <f t="shared" si="197"/>
        <v>2</v>
      </c>
      <c r="W896">
        <f t="shared" si="198"/>
        <v>2</v>
      </c>
      <c r="X896">
        <v>1</v>
      </c>
      <c r="Y896">
        <f t="shared" si="203"/>
        <v>20000</v>
      </c>
      <c r="Z896">
        <f t="shared" si="204"/>
        <v>7834</v>
      </c>
    </row>
    <row r="897" spans="1:26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 t="b">
        <v>0</v>
      </c>
      <c r="L897">
        <v>7</v>
      </c>
      <c r="M897" t="b">
        <v>0</v>
      </c>
      <c r="N897" t="s">
        <v>8279</v>
      </c>
      <c r="O897" s="15">
        <f t="shared" si="192"/>
        <v>2.4375</v>
      </c>
      <c r="P897" s="15">
        <f t="shared" si="193"/>
        <v>27.857142857142858</v>
      </c>
      <c r="Q897" t="s">
        <v>8325</v>
      </c>
      <c r="R897" t="s">
        <v>8339</v>
      </c>
      <c r="S897" s="8">
        <f t="shared" si="194"/>
        <v>40430.919317129628</v>
      </c>
      <c r="T897" s="11">
        <f t="shared" si="195"/>
        <v>40475.919317129628</v>
      </c>
      <c r="U897" t="str">
        <f t="shared" si="196"/>
        <v>FALSE</v>
      </c>
      <c r="V897" s="18">
        <f t="shared" si="197"/>
        <v>2</v>
      </c>
      <c r="W897">
        <f t="shared" si="198"/>
        <v>2</v>
      </c>
      <c r="X897">
        <v>1</v>
      </c>
      <c r="Y897">
        <f t="shared" si="203"/>
        <v>8000</v>
      </c>
      <c r="Z897">
        <f t="shared" si="204"/>
        <v>195</v>
      </c>
    </row>
    <row r="898" spans="1:26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 t="b">
        <v>0</v>
      </c>
      <c r="L898">
        <v>72</v>
      </c>
      <c r="M898" t="b">
        <v>0</v>
      </c>
      <c r="N898" t="s">
        <v>8279</v>
      </c>
      <c r="O898" s="15">
        <f t="shared" si="192"/>
        <v>40</v>
      </c>
      <c r="P898" s="15">
        <f t="shared" si="193"/>
        <v>44.444444444444443</v>
      </c>
      <c r="Q898" t="s">
        <v>8325</v>
      </c>
      <c r="R898" t="s">
        <v>8339</v>
      </c>
      <c r="S898" s="8">
        <f t="shared" si="194"/>
        <v>42218.664652777778</v>
      </c>
      <c r="T898" s="11">
        <f t="shared" si="195"/>
        <v>42243.958333333336</v>
      </c>
      <c r="U898" t="str">
        <f t="shared" si="196"/>
        <v>FALSE</v>
      </c>
      <c r="V898" s="18">
        <f t="shared" si="197"/>
        <v>2</v>
      </c>
      <c r="W898">
        <f t="shared" si="198"/>
        <v>2</v>
      </c>
      <c r="X898">
        <v>1</v>
      </c>
      <c r="Y898">
        <f t="shared" si="203"/>
        <v>8000</v>
      </c>
      <c r="Z898">
        <f t="shared" si="204"/>
        <v>3200</v>
      </c>
    </row>
    <row r="899" spans="1:26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 t="b">
        <v>0</v>
      </c>
      <c r="L899">
        <v>0</v>
      </c>
      <c r="M899" t="b">
        <v>0</v>
      </c>
      <c r="N899" t="s">
        <v>8279</v>
      </c>
      <c r="O899" s="15">
        <f t="shared" ref="O899:O962" si="205">(E899/D899)*100</f>
        <v>0</v>
      </c>
      <c r="P899" s="15">
        <f t="shared" ref="P899:P962" si="206">IFERROR(E899/L899,0)</f>
        <v>0</v>
      </c>
      <c r="Q899" t="s">
        <v>8325</v>
      </c>
      <c r="R899" t="s">
        <v>8339</v>
      </c>
      <c r="S899" s="8">
        <f t="shared" ref="S899:S962" si="207">(((J899/60)/60)/24)+DATE(1970,1,1)+(-5/24)</f>
        <v>41211.480416666665</v>
      </c>
      <c r="T899" s="11">
        <f t="shared" ref="T899:T962" si="208">(I899/86400)+25569+(-5/24)</f>
        <v>41241.52208333333</v>
      </c>
      <c r="U899" t="str">
        <f t="shared" ref="U899:U962" si="209">TRIM(K899)</f>
        <v>FALSE</v>
      </c>
      <c r="V899" s="18">
        <f t="shared" ref="V899:V962" si="210">IF(U899="TRUE", 1, 2)</f>
        <v>2</v>
      </c>
      <c r="W899">
        <f t="shared" ref="W899:W962" si="211">IF(F899="successful", 1,  IF(F899= "failed", 2, IF(F899="canceled", 3, 4)))</f>
        <v>2</v>
      </c>
      <c r="X899">
        <v>1</v>
      </c>
      <c r="Y899">
        <f t="shared" si="203"/>
        <v>3000</v>
      </c>
      <c r="Z899">
        <f t="shared" si="204"/>
        <v>0</v>
      </c>
    </row>
    <row r="900" spans="1:26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 t="b">
        <v>0</v>
      </c>
      <c r="L900">
        <v>2</v>
      </c>
      <c r="M900" t="b">
        <v>0</v>
      </c>
      <c r="N900" t="s">
        <v>8279</v>
      </c>
      <c r="O900" s="15">
        <f t="shared" si="205"/>
        <v>2.8000000000000003</v>
      </c>
      <c r="P900" s="15">
        <f t="shared" si="206"/>
        <v>35</v>
      </c>
      <c r="Q900" t="s">
        <v>8325</v>
      </c>
      <c r="R900" t="s">
        <v>8339</v>
      </c>
      <c r="S900" s="8">
        <f t="shared" si="207"/>
        <v>40878.549884259257</v>
      </c>
      <c r="T900" s="11">
        <f t="shared" si="208"/>
        <v>40923.549884259257</v>
      </c>
      <c r="U900" t="str">
        <f t="shared" si="209"/>
        <v>FALSE</v>
      </c>
      <c r="V900" s="18">
        <f t="shared" si="210"/>
        <v>2</v>
      </c>
      <c r="W900">
        <f t="shared" si="211"/>
        <v>2</v>
      </c>
      <c r="X900">
        <v>1</v>
      </c>
      <c r="Y900">
        <f t="shared" si="203"/>
        <v>2500</v>
      </c>
      <c r="Z900">
        <f t="shared" si="204"/>
        <v>70</v>
      </c>
    </row>
    <row r="901" spans="1:26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 t="b">
        <v>0</v>
      </c>
      <c r="L901">
        <v>8</v>
      </c>
      <c r="M901" t="b">
        <v>0</v>
      </c>
      <c r="N901" t="s">
        <v>8279</v>
      </c>
      <c r="O901" s="15">
        <f t="shared" si="205"/>
        <v>37.333333333333336</v>
      </c>
      <c r="P901" s="15">
        <f t="shared" si="206"/>
        <v>35</v>
      </c>
      <c r="Q901" t="s">
        <v>8325</v>
      </c>
      <c r="R901" t="s">
        <v>8339</v>
      </c>
      <c r="S901" s="8">
        <f t="shared" si="207"/>
        <v>40645.890763888885</v>
      </c>
      <c r="T901" s="11">
        <f t="shared" si="208"/>
        <v>40690.890763888885</v>
      </c>
      <c r="U901" t="str">
        <f t="shared" si="209"/>
        <v>FALSE</v>
      </c>
      <c r="V901" s="18">
        <f t="shared" si="210"/>
        <v>2</v>
      </c>
      <c r="W901">
        <f t="shared" si="211"/>
        <v>2</v>
      </c>
      <c r="X901">
        <v>1</v>
      </c>
      <c r="Y901">
        <f t="shared" si="203"/>
        <v>750</v>
      </c>
      <c r="Z901">
        <f t="shared" si="204"/>
        <v>280</v>
      </c>
    </row>
    <row r="902" spans="1:26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 t="b">
        <v>0</v>
      </c>
      <c r="L902">
        <v>2</v>
      </c>
      <c r="M902" t="b">
        <v>0</v>
      </c>
      <c r="N902" t="s">
        <v>8278</v>
      </c>
      <c r="O902" s="15">
        <f t="shared" si="205"/>
        <v>0.42</v>
      </c>
      <c r="P902" s="15">
        <f t="shared" si="206"/>
        <v>10.5</v>
      </c>
      <c r="Q902" t="s">
        <v>8325</v>
      </c>
      <c r="R902" t="s">
        <v>8338</v>
      </c>
      <c r="S902" s="8">
        <f t="shared" si="207"/>
        <v>42429.641226851854</v>
      </c>
      <c r="T902" s="11">
        <f t="shared" si="208"/>
        <v>42459.599560185183</v>
      </c>
      <c r="U902" t="str">
        <f t="shared" si="209"/>
        <v>FALSE</v>
      </c>
      <c r="V902" s="18">
        <f t="shared" si="210"/>
        <v>2</v>
      </c>
      <c r="W902">
        <f t="shared" si="211"/>
        <v>2</v>
      </c>
      <c r="X902">
        <v>1</v>
      </c>
      <c r="Y902">
        <f t="shared" si="203"/>
        <v>5000</v>
      </c>
      <c r="Z902">
        <f t="shared" si="204"/>
        <v>21</v>
      </c>
    </row>
    <row r="903" spans="1:26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 t="b">
        <v>0</v>
      </c>
      <c r="L903">
        <v>0</v>
      </c>
      <c r="M903" t="b">
        <v>0</v>
      </c>
      <c r="N903" t="s">
        <v>8278</v>
      </c>
      <c r="O903" s="15">
        <f t="shared" si="205"/>
        <v>0</v>
      </c>
      <c r="P903" s="15">
        <f t="shared" si="206"/>
        <v>0</v>
      </c>
      <c r="Q903" t="s">
        <v>8325</v>
      </c>
      <c r="R903" t="s">
        <v>8338</v>
      </c>
      <c r="S903" s="8">
        <f t="shared" si="207"/>
        <v>40291.603171296294</v>
      </c>
      <c r="T903" s="11">
        <f t="shared" si="208"/>
        <v>40337.59097222222</v>
      </c>
      <c r="U903" t="str">
        <f t="shared" si="209"/>
        <v>FALSE</v>
      </c>
      <c r="V903" s="18">
        <f t="shared" si="210"/>
        <v>2</v>
      </c>
      <c r="W903">
        <f t="shared" si="211"/>
        <v>2</v>
      </c>
      <c r="X903">
        <v>1</v>
      </c>
      <c r="Y903">
        <f t="shared" si="203"/>
        <v>6500</v>
      </c>
      <c r="Z903">
        <f t="shared" si="204"/>
        <v>0</v>
      </c>
    </row>
    <row r="904" spans="1:26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 t="b">
        <v>0</v>
      </c>
      <c r="L904">
        <v>3</v>
      </c>
      <c r="M904" t="b">
        <v>0</v>
      </c>
      <c r="N904" t="s">
        <v>8278</v>
      </c>
      <c r="O904" s="15">
        <f t="shared" si="205"/>
        <v>0.3</v>
      </c>
      <c r="P904" s="15">
        <f t="shared" si="206"/>
        <v>30</v>
      </c>
      <c r="Q904" t="s">
        <v>8325</v>
      </c>
      <c r="R904" t="s">
        <v>8338</v>
      </c>
      <c r="S904" s="8">
        <f t="shared" si="207"/>
        <v>41829.757199074069</v>
      </c>
      <c r="T904" s="11">
        <f t="shared" si="208"/>
        <v>41881.4375</v>
      </c>
      <c r="U904" t="str">
        <f t="shared" si="209"/>
        <v>FALSE</v>
      </c>
      <c r="V904" s="18">
        <f t="shared" si="210"/>
        <v>2</v>
      </c>
      <c r="W904">
        <f t="shared" si="211"/>
        <v>2</v>
      </c>
      <c r="X904">
        <v>1</v>
      </c>
      <c r="Y904">
        <f t="shared" si="203"/>
        <v>30000</v>
      </c>
      <c r="Z904">
        <f t="shared" si="204"/>
        <v>90</v>
      </c>
    </row>
    <row r="905" spans="1:26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 t="b">
        <v>0</v>
      </c>
      <c r="L905">
        <v>4</v>
      </c>
      <c r="M905" t="b">
        <v>0</v>
      </c>
      <c r="N905" t="s">
        <v>8278</v>
      </c>
      <c r="O905" s="15">
        <f t="shared" si="205"/>
        <v>3.2</v>
      </c>
      <c r="P905" s="15">
        <f t="shared" si="206"/>
        <v>40</v>
      </c>
      <c r="Q905" t="s">
        <v>8325</v>
      </c>
      <c r="R905" t="s">
        <v>8338</v>
      </c>
      <c r="S905" s="8">
        <f t="shared" si="207"/>
        <v>41149.587731481479</v>
      </c>
      <c r="T905" s="11">
        <f t="shared" si="208"/>
        <v>41174.892361111109</v>
      </c>
      <c r="U905" t="str">
        <f t="shared" si="209"/>
        <v>FALSE</v>
      </c>
      <c r="V905" s="18">
        <f t="shared" si="210"/>
        <v>2</v>
      </c>
      <c r="W905">
        <f t="shared" si="211"/>
        <v>2</v>
      </c>
      <c r="X905">
        <v>1</v>
      </c>
      <c r="Y905">
        <f t="shared" si="203"/>
        <v>5000</v>
      </c>
      <c r="Z905">
        <f t="shared" si="204"/>
        <v>160</v>
      </c>
    </row>
    <row r="906" spans="1:26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 t="b">
        <v>0</v>
      </c>
      <c r="L906">
        <v>3</v>
      </c>
      <c r="M906" t="b">
        <v>0</v>
      </c>
      <c r="N906" t="s">
        <v>8278</v>
      </c>
      <c r="O906" s="15">
        <f t="shared" si="205"/>
        <v>0.30199999999999999</v>
      </c>
      <c r="P906" s="15">
        <f t="shared" si="206"/>
        <v>50.333333333333336</v>
      </c>
      <c r="Q906" t="s">
        <v>8325</v>
      </c>
      <c r="R906" t="s">
        <v>8338</v>
      </c>
      <c r="S906" s="8">
        <f t="shared" si="207"/>
        <v>42341.87195601852</v>
      </c>
      <c r="T906" s="11">
        <f t="shared" si="208"/>
        <v>42371.87195601852</v>
      </c>
      <c r="U906" t="str">
        <f t="shared" si="209"/>
        <v>FALSE</v>
      </c>
      <c r="V906" s="18">
        <f t="shared" si="210"/>
        <v>2</v>
      </c>
      <c r="W906">
        <f t="shared" si="211"/>
        <v>2</v>
      </c>
      <c r="X906">
        <v>1</v>
      </c>
      <c r="Y906">
        <f t="shared" si="203"/>
        <v>50000</v>
      </c>
      <c r="Z906">
        <f t="shared" si="204"/>
        <v>151</v>
      </c>
    </row>
    <row r="907" spans="1:26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 t="b">
        <v>0</v>
      </c>
      <c r="L907">
        <v>6</v>
      </c>
      <c r="M907" t="b">
        <v>0</v>
      </c>
      <c r="N907" t="s">
        <v>8278</v>
      </c>
      <c r="O907" s="15">
        <f t="shared" si="205"/>
        <v>3.0153846153846153</v>
      </c>
      <c r="P907" s="15">
        <f t="shared" si="206"/>
        <v>32.666666666666664</v>
      </c>
      <c r="Q907" t="s">
        <v>8325</v>
      </c>
      <c r="R907" t="s">
        <v>8338</v>
      </c>
      <c r="S907" s="8">
        <f t="shared" si="207"/>
        <v>40507.031550925924</v>
      </c>
      <c r="T907" s="11">
        <f t="shared" si="208"/>
        <v>40567.031550925924</v>
      </c>
      <c r="U907" t="str">
        <f t="shared" si="209"/>
        <v>FALSE</v>
      </c>
      <c r="V907" s="18">
        <f t="shared" si="210"/>
        <v>2</v>
      </c>
      <c r="W907">
        <f t="shared" si="211"/>
        <v>2</v>
      </c>
      <c r="X907">
        <v>1</v>
      </c>
      <c r="Y907">
        <f t="shared" si="203"/>
        <v>6500</v>
      </c>
      <c r="Z907">
        <f t="shared" si="204"/>
        <v>196</v>
      </c>
    </row>
    <row r="908" spans="1:26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 t="b">
        <v>0</v>
      </c>
      <c r="L908">
        <v>0</v>
      </c>
      <c r="M908" t="b">
        <v>0</v>
      </c>
      <c r="N908" t="s">
        <v>8278</v>
      </c>
      <c r="O908" s="15">
        <f t="shared" si="205"/>
        <v>0</v>
      </c>
      <c r="P908" s="15">
        <f t="shared" si="206"/>
        <v>0</v>
      </c>
      <c r="Q908" t="s">
        <v>8325</v>
      </c>
      <c r="R908" t="s">
        <v>8338</v>
      </c>
      <c r="S908" s="8">
        <f t="shared" si="207"/>
        <v>41680.981365740736</v>
      </c>
      <c r="T908" s="11">
        <f t="shared" si="208"/>
        <v>41710.939699074072</v>
      </c>
      <c r="U908" t="str">
        <f t="shared" si="209"/>
        <v>FALSE</v>
      </c>
      <c r="V908" s="18">
        <f t="shared" si="210"/>
        <v>2</v>
      </c>
      <c r="W908">
        <f t="shared" si="211"/>
        <v>2</v>
      </c>
      <c r="X908">
        <v>1</v>
      </c>
      <c r="Y908">
        <f t="shared" si="203"/>
        <v>15000</v>
      </c>
      <c r="Z908">
        <f t="shared" si="204"/>
        <v>0</v>
      </c>
    </row>
    <row r="909" spans="1:26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 t="b">
        <v>0</v>
      </c>
      <c r="L909">
        <v>0</v>
      </c>
      <c r="M909" t="b">
        <v>0</v>
      </c>
      <c r="N909" t="s">
        <v>8278</v>
      </c>
      <c r="O909" s="15">
        <f t="shared" si="205"/>
        <v>0</v>
      </c>
      <c r="P909" s="15">
        <f t="shared" si="206"/>
        <v>0</v>
      </c>
      <c r="Q909" t="s">
        <v>8325</v>
      </c>
      <c r="R909" t="s">
        <v>8338</v>
      </c>
      <c r="S909" s="8">
        <f t="shared" si="207"/>
        <v>40766.9840625</v>
      </c>
      <c r="T909" s="11">
        <f t="shared" si="208"/>
        <v>40796.9840625</v>
      </c>
      <c r="U909" t="str">
        <f t="shared" si="209"/>
        <v>FALSE</v>
      </c>
      <c r="V909" s="18">
        <f t="shared" si="210"/>
        <v>2</v>
      </c>
      <c r="W909">
        <f t="shared" si="211"/>
        <v>2</v>
      </c>
      <c r="X909">
        <v>1</v>
      </c>
      <c r="Y909">
        <f t="shared" si="203"/>
        <v>2900</v>
      </c>
      <c r="Z909">
        <f t="shared" si="204"/>
        <v>0</v>
      </c>
    </row>
    <row r="910" spans="1:26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 t="b">
        <v>0</v>
      </c>
      <c r="L910">
        <v>0</v>
      </c>
      <c r="M910" t="b">
        <v>0</v>
      </c>
      <c r="N910" t="s">
        <v>8278</v>
      </c>
      <c r="O910" s="15">
        <f t="shared" si="205"/>
        <v>0</v>
      </c>
      <c r="P910" s="15">
        <f t="shared" si="206"/>
        <v>0</v>
      </c>
      <c r="Q910" t="s">
        <v>8325</v>
      </c>
      <c r="R910" t="s">
        <v>8338</v>
      </c>
      <c r="S910" s="8">
        <f t="shared" si="207"/>
        <v>40340.593229166661</v>
      </c>
      <c r="T910" s="11">
        <f t="shared" si="208"/>
        <v>40385.999305555553</v>
      </c>
      <c r="U910" t="str">
        <f t="shared" si="209"/>
        <v>FALSE</v>
      </c>
      <c r="V910" s="18">
        <f t="shared" si="210"/>
        <v>2</v>
      </c>
      <c r="W910">
        <f t="shared" si="211"/>
        <v>2</v>
      </c>
      <c r="X910">
        <v>1</v>
      </c>
      <c r="Y910">
        <f t="shared" si="203"/>
        <v>2500</v>
      </c>
      <c r="Z910">
        <f t="shared" si="204"/>
        <v>0</v>
      </c>
    </row>
    <row r="911" spans="1:26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 t="b">
        <v>0</v>
      </c>
      <c r="L911">
        <v>8</v>
      </c>
      <c r="M911" t="b">
        <v>0</v>
      </c>
      <c r="N911" t="s">
        <v>8278</v>
      </c>
      <c r="O911" s="15">
        <f t="shared" si="205"/>
        <v>3.25</v>
      </c>
      <c r="P911" s="15">
        <f t="shared" si="206"/>
        <v>65</v>
      </c>
      <c r="Q911" t="s">
        <v>8325</v>
      </c>
      <c r="R911" t="s">
        <v>8338</v>
      </c>
      <c r="S911" s="8">
        <f t="shared" si="207"/>
        <v>41081.481944444444</v>
      </c>
      <c r="T911" s="11">
        <f t="shared" si="208"/>
        <v>41112.958333333328</v>
      </c>
      <c r="U911" t="str">
        <f t="shared" si="209"/>
        <v>FALSE</v>
      </c>
      <c r="V911" s="18">
        <f t="shared" si="210"/>
        <v>2</v>
      </c>
      <c r="W911">
        <f t="shared" si="211"/>
        <v>2</v>
      </c>
      <c r="X911">
        <v>1</v>
      </c>
      <c r="Y911">
        <f t="shared" si="203"/>
        <v>16000</v>
      </c>
      <c r="Z911">
        <f t="shared" si="204"/>
        <v>520</v>
      </c>
    </row>
    <row r="912" spans="1:26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 t="b">
        <v>0</v>
      </c>
      <c r="L912">
        <v>5</v>
      </c>
      <c r="M912" t="b">
        <v>0</v>
      </c>
      <c r="N912" t="s">
        <v>8278</v>
      </c>
      <c r="O912" s="15">
        <f t="shared" si="205"/>
        <v>22.363636363636363</v>
      </c>
      <c r="P912" s="15">
        <f t="shared" si="206"/>
        <v>24.6</v>
      </c>
      <c r="Q912" t="s">
        <v>8325</v>
      </c>
      <c r="R912" t="s">
        <v>8338</v>
      </c>
      <c r="S912" s="8">
        <f t="shared" si="207"/>
        <v>42737.337025462963</v>
      </c>
      <c r="T912" s="11">
        <f t="shared" si="208"/>
        <v>42797.337025462963</v>
      </c>
      <c r="U912" t="str">
        <f t="shared" si="209"/>
        <v>FALSE</v>
      </c>
      <c r="V912" s="18">
        <f t="shared" si="210"/>
        <v>2</v>
      </c>
      <c r="W912">
        <f t="shared" si="211"/>
        <v>2</v>
      </c>
      <c r="X912">
        <v>1.28</v>
      </c>
      <c r="Y912">
        <f>D912*X912</f>
        <v>704</v>
      </c>
      <c r="Z912">
        <f>E912*$X912</f>
        <v>157.44</v>
      </c>
    </row>
    <row r="913" spans="1:26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 t="b">
        <v>0</v>
      </c>
      <c r="L913">
        <v>0</v>
      </c>
      <c r="M913" t="b">
        <v>0</v>
      </c>
      <c r="N913" t="s">
        <v>8278</v>
      </c>
      <c r="O913" s="15">
        <f t="shared" si="205"/>
        <v>0</v>
      </c>
      <c r="P913" s="15">
        <f t="shared" si="206"/>
        <v>0</v>
      </c>
      <c r="Q913" t="s">
        <v>8325</v>
      </c>
      <c r="R913" t="s">
        <v>8338</v>
      </c>
      <c r="S913" s="8">
        <f t="shared" si="207"/>
        <v>41641.796817129631</v>
      </c>
      <c r="T913" s="11">
        <f t="shared" si="208"/>
        <v>41662.796817129631</v>
      </c>
      <c r="U913" t="str">
        <f t="shared" si="209"/>
        <v>FALSE</v>
      </c>
      <c r="V913" s="18">
        <f t="shared" si="210"/>
        <v>2</v>
      </c>
      <c r="W913">
        <f t="shared" si="211"/>
        <v>2</v>
      </c>
      <c r="X913">
        <v>1</v>
      </c>
      <c r="Y913">
        <f t="shared" ref="Y913:Y919" si="212">D913*$X913</f>
        <v>100000</v>
      </c>
      <c r="Z913">
        <f t="shared" ref="Z913:Z919" si="213">E913*$X913</f>
        <v>0</v>
      </c>
    </row>
    <row r="914" spans="1:26" ht="86.4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 t="b">
        <v>0</v>
      </c>
      <c r="L914">
        <v>2</v>
      </c>
      <c r="M914" t="b">
        <v>0</v>
      </c>
      <c r="N914" t="s">
        <v>8278</v>
      </c>
      <c r="O914" s="15">
        <f t="shared" si="205"/>
        <v>0.85714285714285721</v>
      </c>
      <c r="P914" s="15">
        <f t="shared" si="206"/>
        <v>15</v>
      </c>
      <c r="Q914" t="s">
        <v>8325</v>
      </c>
      <c r="R914" t="s">
        <v>8338</v>
      </c>
      <c r="S914" s="8">
        <f t="shared" si="207"/>
        <v>41193.901006944441</v>
      </c>
      <c r="T914" s="11">
        <f t="shared" si="208"/>
        <v>41253.942673611113</v>
      </c>
      <c r="U914" t="str">
        <f t="shared" si="209"/>
        <v>FALSE</v>
      </c>
      <c r="V914" s="18">
        <f t="shared" si="210"/>
        <v>2</v>
      </c>
      <c r="W914">
        <f t="shared" si="211"/>
        <v>2</v>
      </c>
      <c r="X914">
        <v>1</v>
      </c>
      <c r="Y914">
        <f t="shared" si="212"/>
        <v>3500</v>
      </c>
      <c r="Z914">
        <f t="shared" si="213"/>
        <v>30</v>
      </c>
    </row>
    <row r="915" spans="1:26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 t="b">
        <v>0</v>
      </c>
      <c r="L915">
        <v>24</v>
      </c>
      <c r="M915" t="b">
        <v>0</v>
      </c>
      <c r="N915" t="s">
        <v>8278</v>
      </c>
      <c r="O915" s="15">
        <f t="shared" si="205"/>
        <v>6.6066666666666665</v>
      </c>
      <c r="P915" s="15">
        <f t="shared" si="206"/>
        <v>82.583333333333329</v>
      </c>
      <c r="Q915" t="s">
        <v>8325</v>
      </c>
      <c r="R915" t="s">
        <v>8338</v>
      </c>
      <c r="S915" s="8">
        <f t="shared" si="207"/>
        <v>41003.930775462963</v>
      </c>
      <c r="T915" s="11">
        <f t="shared" si="208"/>
        <v>41033.930775462963</v>
      </c>
      <c r="U915" t="str">
        <f t="shared" si="209"/>
        <v>FALSE</v>
      </c>
      <c r="V915" s="18">
        <f t="shared" si="210"/>
        <v>2</v>
      </c>
      <c r="W915">
        <f t="shared" si="211"/>
        <v>2</v>
      </c>
      <c r="X915">
        <v>1</v>
      </c>
      <c r="Y915">
        <f t="shared" si="212"/>
        <v>30000</v>
      </c>
      <c r="Z915">
        <f t="shared" si="213"/>
        <v>1982</v>
      </c>
    </row>
    <row r="916" spans="1:26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 t="b">
        <v>0</v>
      </c>
      <c r="L916">
        <v>0</v>
      </c>
      <c r="M916" t="b">
        <v>0</v>
      </c>
      <c r="N916" t="s">
        <v>8278</v>
      </c>
      <c r="O916" s="15">
        <f t="shared" si="205"/>
        <v>0</v>
      </c>
      <c r="P916" s="15">
        <f t="shared" si="206"/>
        <v>0</v>
      </c>
      <c r="Q916" t="s">
        <v>8325</v>
      </c>
      <c r="R916" t="s">
        <v>8338</v>
      </c>
      <c r="S916" s="8">
        <f t="shared" si="207"/>
        <v>41116.554942129631</v>
      </c>
      <c r="T916" s="11">
        <f t="shared" si="208"/>
        <v>41146.554942129624</v>
      </c>
      <c r="U916" t="str">
        <f t="shared" si="209"/>
        <v>FALSE</v>
      </c>
      <c r="V916" s="18">
        <f t="shared" si="210"/>
        <v>2</v>
      </c>
      <c r="W916">
        <f t="shared" si="211"/>
        <v>2</v>
      </c>
      <c r="X916">
        <v>1</v>
      </c>
      <c r="Y916">
        <f t="shared" si="212"/>
        <v>1500</v>
      </c>
      <c r="Z916">
        <f t="shared" si="213"/>
        <v>0</v>
      </c>
    </row>
    <row r="917" spans="1:26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 t="b">
        <v>0</v>
      </c>
      <c r="L917">
        <v>9</v>
      </c>
      <c r="M917" t="b">
        <v>0</v>
      </c>
      <c r="N917" t="s">
        <v>8278</v>
      </c>
      <c r="O917" s="15">
        <f t="shared" si="205"/>
        <v>5.7692307692307692</v>
      </c>
      <c r="P917" s="15">
        <f t="shared" si="206"/>
        <v>41.666666666666664</v>
      </c>
      <c r="Q917" t="s">
        <v>8325</v>
      </c>
      <c r="R917" t="s">
        <v>8338</v>
      </c>
      <c r="S917" s="8">
        <f t="shared" si="207"/>
        <v>40937.471226851849</v>
      </c>
      <c r="T917" s="11">
        <f t="shared" si="208"/>
        <v>40968.999305555553</v>
      </c>
      <c r="U917" t="str">
        <f t="shared" si="209"/>
        <v>FALSE</v>
      </c>
      <c r="V917" s="18">
        <f t="shared" si="210"/>
        <v>2</v>
      </c>
      <c r="W917">
        <f t="shared" si="211"/>
        <v>2</v>
      </c>
      <c r="X917">
        <v>1</v>
      </c>
      <c r="Y917">
        <f t="shared" si="212"/>
        <v>6500</v>
      </c>
      <c r="Z917">
        <f t="shared" si="213"/>
        <v>375</v>
      </c>
    </row>
    <row r="918" spans="1:26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 t="b">
        <v>0</v>
      </c>
      <c r="L918">
        <v>0</v>
      </c>
      <c r="M918" t="b">
        <v>0</v>
      </c>
      <c r="N918" t="s">
        <v>8278</v>
      </c>
      <c r="O918" s="15">
        <f t="shared" si="205"/>
        <v>0</v>
      </c>
      <c r="P918" s="15">
        <f t="shared" si="206"/>
        <v>0</v>
      </c>
      <c r="Q918" t="s">
        <v>8325</v>
      </c>
      <c r="R918" t="s">
        <v>8338</v>
      </c>
      <c r="S918" s="8">
        <f t="shared" si="207"/>
        <v>40434.645069444443</v>
      </c>
      <c r="T918" s="11">
        <f t="shared" si="208"/>
        <v>40473</v>
      </c>
      <c r="U918" t="str">
        <f t="shared" si="209"/>
        <v>FALSE</v>
      </c>
      <c r="V918" s="18">
        <f t="shared" si="210"/>
        <v>2</v>
      </c>
      <c r="W918">
        <f t="shared" si="211"/>
        <v>2</v>
      </c>
      <c r="X918">
        <v>1</v>
      </c>
      <c r="Y918">
        <f t="shared" si="212"/>
        <v>3300</v>
      </c>
      <c r="Z918">
        <f t="shared" si="213"/>
        <v>0</v>
      </c>
    </row>
    <row r="919" spans="1:26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 t="b">
        <v>0</v>
      </c>
      <c r="L919">
        <v>1</v>
      </c>
      <c r="M919" t="b">
        <v>0</v>
      </c>
      <c r="N919" t="s">
        <v>8278</v>
      </c>
      <c r="O919" s="15">
        <f t="shared" si="205"/>
        <v>0.6</v>
      </c>
      <c r="P919" s="15">
        <f t="shared" si="206"/>
        <v>30</v>
      </c>
      <c r="Q919" t="s">
        <v>8325</v>
      </c>
      <c r="R919" t="s">
        <v>8338</v>
      </c>
      <c r="S919" s="8">
        <f t="shared" si="207"/>
        <v>41802.735300925924</v>
      </c>
      <c r="T919" s="11">
        <f t="shared" si="208"/>
        <v>41833.895833333328</v>
      </c>
      <c r="U919" t="str">
        <f t="shared" si="209"/>
        <v>FALSE</v>
      </c>
      <c r="V919" s="18">
        <f t="shared" si="210"/>
        <v>2</v>
      </c>
      <c r="W919">
        <f t="shared" si="211"/>
        <v>2</v>
      </c>
      <c r="X919">
        <v>1</v>
      </c>
      <c r="Y919">
        <f t="shared" si="212"/>
        <v>5000</v>
      </c>
      <c r="Z919">
        <f t="shared" si="213"/>
        <v>30</v>
      </c>
    </row>
    <row r="920" spans="1:26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 t="b">
        <v>0</v>
      </c>
      <c r="L920">
        <v>10</v>
      </c>
      <c r="M920" t="b">
        <v>0</v>
      </c>
      <c r="N920" t="s">
        <v>8278</v>
      </c>
      <c r="O920" s="15">
        <f t="shared" si="205"/>
        <v>5.0256410256410255</v>
      </c>
      <c r="P920" s="15">
        <f t="shared" si="206"/>
        <v>19.600000000000001</v>
      </c>
      <c r="Q920" t="s">
        <v>8325</v>
      </c>
      <c r="R920" t="s">
        <v>8338</v>
      </c>
      <c r="S920" s="8">
        <f t="shared" si="207"/>
        <v>41944.707881944443</v>
      </c>
      <c r="T920" s="11">
        <f t="shared" si="208"/>
        <v>41974.749548611107</v>
      </c>
      <c r="U920" t="str">
        <f t="shared" si="209"/>
        <v>FALSE</v>
      </c>
      <c r="V920" s="18">
        <f t="shared" si="210"/>
        <v>2</v>
      </c>
      <c r="W920">
        <f t="shared" si="211"/>
        <v>2</v>
      </c>
      <c r="X920">
        <v>1.28</v>
      </c>
      <c r="Y920">
        <f>D920*X920</f>
        <v>4992</v>
      </c>
      <c r="Z920">
        <f>E920*$X920</f>
        <v>250.88</v>
      </c>
    </row>
    <row r="921" spans="1:26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 t="b">
        <v>0</v>
      </c>
      <c r="L921">
        <v>1</v>
      </c>
      <c r="M921" t="b">
        <v>0</v>
      </c>
      <c r="N921" t="s">
        <v>8278</v>
      </c>
      <c r="O921" s="15">
        <f t="shared" si="205"/>
        <v>0.5</v>
      </c>
      <c r="P921" s="15">
        <f t="shared" si="206"/>
        <v>100</v>
      </c>
      <c r="Q921" t="s">
        <v>8325</v>
      </c>
      <c r="R921" t="s">
        <v>8338</v>
      </c>
      <c r="S921" s="8">
        <f t="shared" si="207"/>
        <v>41227.433391203704</v>
      </c>
      <c r="T921" s="11">
        <f t="shared" si="208"/>
        <v>41262.433391203704</v>
      </c>
      <c r="U921" t="str">
        <f t="shared" si="209"/>
        <v>FALSE</v>
      </c>
      <c r="V921" s="18">
        <f t="shared" si="210"/>
        <v>2</v>
      </c>
      <c r="W921">
        <f t="shared" si="211"/>
        <v>2</v>
      </c>
      <c r="X921">
        <v>1</v>
      </c>
      <c r="Y921">
        <f t="shared" ref="Y921:Y932" si="214">D921*$X921</f>
        <v>20000</v>
      </c>
      <c r="Z921">
        <f t="shared" ref="Z921:Z932" si="215">E921*$X921</f>
        <v>100</v>
      </c>
    </row>
    <row r="922" spans="1:26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 t="b">
        <v>0</v>
      </c>
      <c r="L922">
        <v>0</v>
      </c>
      <c r="M922" t="b">
        <v>0</v>
      </c>
      <c r="N922" t="s">
        <v>8278</v>
      </c>
      <c r="O922" s="15">
        <f t="shared" si="205"/>
        <v>0</v>
      </c>
      <c r="P922" s="15">
        <f t="shared" si="206"/>
        <v>0</v>
      </c>
      <c r="Q922" t="s">
        <v>8325</v>
      </c>
      <c r="R922" t="s">
        <v>8338</v>
      </c>
      <c r="S922" s="8">
        <f t="shared" si="207"/>
        <v>41562.463217592594</v>
      </c>
      <c r="T922" s="11">
        <f t="shared" si="208"/>
        <v>41592.504884259259</v>
      </c>
      <c r="U922" t="str">
        <f t="shared" si="209"/>
        <v>FALSE</v>
      </c>
      <c r="V922" s="18">
        <f t="shared" si="210"/>
        <v>2</v>
      </c>
      <c r="W922">
        <f t="shared" si="211"/>
        <v>2</v>
      </c>
      <c r="X922">
        <v>1</v>
      </c>
      <c r="Y922">
        <f t="shared" si="214"/>
        <v>5500</v>
      </c>
      <c r="Z922">
        <f t="shared" si="215"/>
        <v>0</v>
      </c>
    </row>
    <row r="923" spans="1:26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 t="b">
        <v>0</v>
      </c>
      <c r="L923">
        <v>20</v>
      </c>
      <c r="M923" t="b">
        <v>0</v>
      </c>
      <c r="N923" t="s">
        <v>8278</v>
      </c>
      <c r="O923" s="15">
        <f t="shared" si="205"/>
        <v>30.9</v>
      </c>
      <c r="P923" s="15">
        <f t="shared" si="206"/>
        <v>231.75</v>
      </c>
      <c r="Q923" t="s">
        <v>8325</v>
      </c>
      <c r="R923" t="s">
        <v>8338</v>
      </c>
      <c r="S923" s="8">
        <f t="shared" si="207"/>
        <v>40846.962685185179</v>
      </c>
      <c r="T923" s="11">
        <f t="shared" si="208"/>
        <v>40889.004351851851</v>
      </c>
      <c r="U923" t="str">
        <f t="shared" si="209"/>
        <v>FALSE</v>
      </c>
      <c r="V923" s="18">
        <f t="shared" si="210"/>
        <v>2</v>
      </c>
      <c r="W923">
        <f t="shared" si="211"/>
        <v>2</v>
      </c>
      <c r="X923">
        <v>1</v>
      </c>
      <c r="Y923">
        <f t="shared" si="214"/>
        <v>15000</v>
      </c>
      <c r="Z923">
        <f t="shared" si="215"/>
        <v>4635</v>
      </c>
    </row>
    <row r="924" spans="1:26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 t="b">
        <v>0</v>
      </c>
      <c r="L924">
        <v>30</v>
      </c>
      <c r="M924" t="b">
        <v>0</v>
      </c>
      <c r="N924" t="s">
        <v>8278</v>
      </c>
      <c r="O924" s="15">
        <f t="shared" si="205"/>
        <v>21.037037037037038</v>
      </c>
      <c r="P924" s="15">
        <f t="shared" si="206"/>
        <v>189.33333333333334</v>
      </c>
      <c r="Q924" t="s">
        <v>8325</v>
      </c>
      <c r="R924" t="s">
        <v>8338</v>
      </c>
      <c r="S924" s="8">
        <f t="shared" si="207"/>
        <v>41878.32167824074</v>
      </c>
      <c r="T924" s="11">
        <f t="shared" si="208"/>
        <v>41913.32167824074</v>
      </c>
      <c r="U924" t="str">
        <f t="shared" si="209"/>
        <v>FALSE</v>
      </c>
      <c r="V924" s="18">
        <f t="shared" si="210"/>
        <v>2</v>
      </c>
      <c r="W924">
        <f t="shared" si="211"/>
        <v>2</v>
      </c>
      <c r="X924">
        <v>1</v>
      </c>
      <c r="Y924">
        <f t="shared" si="214"/>
        <v>27000</v>
      </c>
      <c r="Z924">
        <f t="shared" si="215"/>
        <v>5680</v>
      </c>
    </row>
    <row r="925" spans="1:26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 t="b">
        <v>0</v>
      </c>
      <c r="L925">
        <v>6</v>
      </c>
      <c r="M925" t="b">
        <v>0</v>
      </c>
      <c r="N925" t="s">
        <v>8278</v>
      </c>
      <c r="O925" s="15">
        <f t="shared" si="205"/>
        <v>2.1999999999999997</v>
      </c>
      <c r="P925" s="15">
        <f t="shared" si="206"/>
        <v>55</v>
      </c>
      <c r="Q925" t="s">
        <v>8325</v>
      </c>
      <c r="R925" t="s">
        <v>8338</v>
      </c>
      <c r="S925" s="8">
        <f t="shared" si="207"/>
        <v>41934.751423611109</v>
      </c>
      <c r="T925" s="11">
        <f t="shared" si="208"/>
        <v>41964.793090277781</v>
      </c>
      <c r="U925" t="str">
        <f t="shared" si="209"/>
        <v>FALSE</v>
      </c>
      <c r="V925" s="18">
        <f t="shared" si="210"/>
        <v>2</v>
      </c>
      <c r="W925">
        <f t="shared" si="211"/>
        <v>2</v>
      </c>
      <c r="X925">
        <v>1</v>
      </c>
      <c r="Y925">
        <f t="shared" si="214"/>
        <v>15000</v>
      </c>
      <c r="Z925">
        <f t="shared" si="215"/>
        <v>330</v>
      </c>
    </row>
    <row r="926" spans="1:26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 t="b">
        <v>0</v>
      </c>
      <c r="L926">
        <v>15</v>
      </c>
      <c r="M926" t="b">
        <v>0</v>
      </c>
      <c r="N926" t="s">
        <v>8278</v>
      </c>
      <c r="O926" s="15">
        <f t="shared" si="205"/>
        <v>10.9</v>
      </c>
      <c r="P926" s="15">
        <f t="shared" si="206"/>
        <v>21.8</v>
      </c>
      <c r="Q926" t="s">
        <v>8325</v>
      </c>
      <c r="R926" t="s">
        <v>8338</v>
      </c>
      <c r="S926" s="8">
        <f t="shared" si="207"/>
        <v>41288.734594907408</v>
      </c>
      <c r="T926" s="11">
        <f t="shared" si="208"/>
        <v>41318.734594907401</v>
      </c>
      <c r="U926" t="str">
        <f t="shared" si="209"/>
        <v>FALSE</v>
      </c>
      <c r="V926" s="18">
        <f t="shared" si="210"/>
        <v>2</v>
      </c>
      <c r="W926">
        <f t="shared" si="211"/>
        <v>2</v>
      </c>
      <c r="X926">
        <v>1</v>
      </c>
      <c r="Y926">
        <f t="shared" si="214"/>
        <v>3000</v>
      </c>
      <c r="Z926">
        <f t="shared" si="215"/>
        <v>327</v>
      </c>
    </row>
    <row r="927" spans="1:26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 t="b">
        <v>0</v>
      </c>
      <c r="L927">
        <v>5</v>
      </c>
      <c r="M927" t="b">
        <v>0</v>
      </c>
      <c r="N927" t="s">
        <v>8278</v>
      </c>
      <c r="O927" s="15">
        <f t="shared" si="205"/>
        <v>2.666666666666667</v>
      </c>
      <c r="P927" s="15">
        <f t="shared" si="206"/>
        <v>32</v>
      </c>
      <c r="Q927" t="s">
        <v>8325</v>
      </c>
      <c r="R927" t="s">
        <v>8338</v>
      </c>
      <c r="S927" s="8">
        <f t="shared" si="207"/>
        <v>41575.672581018516</v>
      </c>
      <c r="T927" s="11">
        <f t="shared" si="208"/>
        <v>41605.71424768518</v>
      </c>
      <c r="U927" t="str">
        <f t="shared" si="209"/>
        <v>FALSE</v>
      </c>
      <c r="V927" s="18">
        <f t="shared" si="210"/>
        <v>2</v>
      </c>
      <c r="W927">
        <f t="shared" si="211"/>
        <v>2</v>
      </c>
      <c r="X927">
        <v>1</v>
      </c>
      <c r="Y927">
        <f t="shared" si="214"/>
        <v>6000</v>
      </c>
      <c r="Z927">
        <f t="shared" si="215"/>
        <v>160</v>
      </c>
    </row>
    <row r="928" spans="1:26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 t="b">
        <v>0</v>
      </c>
      <c r="L928">
        <v>0</v>
      </c>
      <c r="M928" t="b">
        <v>0</v>
      </c>
      <c r="N928" t="s">
        <v>8278</v>
      </c>
      <c r="O928" s="15">
        <f t="shared" si="205"/>
        <v>0</v>
      </c>
      <c r="P928" s="15">
        <f t="shared" si="206"/>
        <v>0</v>
      </c>
      <c r="Q928" t="s">
        <v>8325</v>
      </c>
      <c r="R928" t="s">
        <v>8338</v>
      </c>
      <c r="S928" s="8">
        <f t="shared" si="207"/>
        <v>40337.811689814815</v>
      </c>
      <c r="T928" s="11">
        <f t="shared" si="208"/>
        <v>40367.736111111109</v>
      </c>
      <c r="U928" t="str">
        <f t="shared" si="209"/>
        <v>FALSE</v>
      </c>
      <c r="V928" s="18">
        <f t="shared" si="210"/>
        <v>2</v>
      </c>
      <c r="W928">
        <f t="shared" si="211"/>
        <v>2</v>
      </c>
      <c r="X928">
        <v>1</v>
      </c>
      <c r="Y928">
        <f t="shared" si="214"/>
        <v>7000</v>
      </c>
      <c r="Z928">
        <f t="shared" si="215"/>
        <v>0</v>
      </c>
    </row>
    <row r="929" spans="1:26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 t="b">
        <v>0</v>
      </c>
      <c r="L929">
        <v>0</v>
      </c>
      <c r="M929" t="b">
        <v>0</v>
      </c>
      <c r="N929" t="s">
        <v>8278</v>
      </c>
      <c r="O929" s="15">
        <f t="shared" si="205"/>
        <v>0</v>
      </c>
      <c r="P929" s="15">
        <f t="shared" si="206"/>
        <v>0</v>
      </c>
      <c r="Q929" t="s">
        <v>8325</v>
      </c>
      <c r="R929" t="s">
        <v>8338</v>
      </c>
      <c r="S929" s="8">
        <f t="shared" si="207"/>
        <v>41013.614525462959</v>
      </c>
      <c r="T929" s="11">
        <f t="shared" si="208"/>
        <v>41043.614525462959</v>
      </c>
      <c r="U929" t="str">
        <f t="shared" si="209"/>
        <v>FALSE</v>
      </c>
      <c r="V929" s="18">
        <f t="shared" si="210"/>
        <v>2</v>
      </c>
      <c r="W929">
        <f t="shared" si="211"/>
        <v>2</v>
      </c>
      <c r="X929">
        <v>1</v>
      </c>
      <c r="Y929">
        <f t="shared" si="214"/>
        <v>20000</v>
      </c>
      <c r="Z929">
        <f t="shared" si="215"/>
        <v>0</v>
      </c>
    </row>
    <row r="930" spans="1:26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 t="b">
        <v>0</v>
      </c>
      <c r="L930">
        <v>28</v>
      </c>
      <c r="M930" t="b">
        <v>0</v>
      </c>
      <c r="N930" t="s">
        <v>8278</v>
      </c>
      <c r="O930" s="15">
        <f t="shared" si="205"/>
        <v>10.86206896551724</v>
      </c>
      <c r="P930" s="15">
        <f t="shared" si="206"/>
        <v>56.25</v>
      </c>
      <c r="Q930" t="s">
        <v>8325</v>
      </c>
      <c r="R930" t="s">
        <v>8338</v>
      </c>
      <c r="S930" s="8">
        <f t="shared" si="207"/>
        <v>41180.654085648144</v>
      </c>
      <c r="T930" s="11">
        <f t="shared" si="208"/>
        <v>41230.791666666664</v>
      </c>
      <c r="U930" t="str">
        <f t="shared" si="209"/>
        <v>FALSE</v>
      </c>
      <c r="V930" s="18">
        <f t="shared" si="210"/>
        <v>2</v>
      </c>
      <c r="W930">
        <f t="shared" si="211"/>
        <v>2</v>
      </c>
      <c r="X930">
        <v>1</v>
      </c>
      <c r="Y930">
        <f t="shared" si="214"/>
        <v>14500</v>
      </c>
      <c r="Z930">
        <f t="shared" si="215"/>
        <v>1575</v>
      </c>
    </row>
    <row r="931" spans="1:26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 t="b">
        <v>0</v>
      </c>
      <c r="L931">
        <v>0</v>
      </c>
      <c r="M931" t="b">
        <v>0</v>
      </c>
      <c r="N931" t="s">
        <v>8278</v>
      </c>
      <c r="O931" s="15">
        <f t="shared" si="205"/>
        <v>0</v>
      </c>
      <c r="P931" s="15">
        <f t="shared" si="206"/>
        <v>0</v>
      </c>
      <c r="Q931" t="s">
        <v>8325</v>
      </c>
      <c r="R931" t="s">
        <v>8338</v>
      </c>
      <c r="S931" s="8">
        <f t="shared" si="207"/>
        <v>40978.029733796291</v>
      </c>
      <c r="T931" s="11">
        <f t="shared" si="208"/>
        <v>41007.988067129627</v>
      </c>
      <c r="U931" t="str">
        <f t="shared" si="209"/>
        <v>FALSE</v>
      </c>
      <c r="V931" s="18">
        <f t="shared" si="210"/>
        <v>2</v>
      </c>
      <c r="W931">
        <f t="shared" si="211"/>
        <v>2</v>
      </c>
      <c r="X931">
        <v>1</v>
      </c>
      <c r="Y931">
        <f t="shared" si="214"/>
        <v>500</v>
      </c>
      <c r="Z931">
        <f t="shared" si="215"/>
        <v>0</v>
      </c>
    </row>
    <row r="932" spans="1:26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 t="b">
        <v>0</v>
      </c>
      <c r="L932">
        <v>5</v>
      </c>
      <c r="M932" t="b">
        <v>0</v>
      </c>
      <c r="N932" t="s">
        <v>8278</v>
      </c>
      <c r="O932" s="15">
        <f t="shared" si="205"/>
        <v>38.333333333333336</v>
      </c>
      <c r="P932" s="15">
        <f t="shared" si="206"/>
        <v>69</v>
      </c>
      <c r="Q932" t="s">
        <v>8325</v>
      </c>
      <c r="R932" t="s">
        <v>8338</v>
      </c>
      <c r="S932" s="8">
        <f t="shared" si="207"/>
        <v>40312.707245370366</v>
      </c>
      <c r="T932" s="11">
        <f t="shared" si="208"/>
        <v>40354.688888888886</v>
      </c>
      <c r="U932" t="str">
        <f t="shared" si="209"/>
        <v>FALSE</v>
      </c>
      <c r="V932" s="18">
        <f t="shared" si="210"/>
        <v>2</v>
      </c>
      <c r="W932">
        <f t="shared" si="211"/>
        <v>2</v>
      </c>
      <c r="X932">
        <v>1</v>
      </c>
      <c r="Y932">
        <f t="shared" si="214"/>
        <v>900</v>
      </c>
      <c r="Z932">
        <f t="shared" si="215"/>
        <v>345</v>
      </c>
    </row>
    <row r="933" spans="1:26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 t="b">
        <v>0</v>
      </c>
      <c r="L933">
        <v>7</v>
      </c>
      <c r="M933" t="b">
        <v>0</v>
      </c>
      <c r="N933" t="s">
        <v>8278</v>
      </c>
      <c r="O933" s="15">
        <f t="shared" si="205"/>
        <v>6.5500000000000007</v>
      </c>
      <c r="P933" s="15">
        <f t="shared" si="206"/>
        <v>18.714285714285715</v>
      </c>
      <c r="Q933" t="s">
        <v>8325</v>
      </c>
      <c r="R933" t="s">
        <v>8338</v>
      </c>
      <c r="S933" s="8">
        <f t="shared" si="207"/>
        <v>41680.151643518519</v>
      </c>
      <c r="T933" s="11">
        <f t="shared" si="208"/>
        <v>41714.708333333328</v>
      </c>
      <c r="U933" t="str">
        <f t="shared" si="209"/>
        <v>FALSE</v>
      </c>
      <c r="V933" s="18">
        <f t="shared" si="210"/>
        <v>2</v>
      </c>
      <c r="W933">
        <f t="shared" si="211"/>
        <v>2</v>
      </c>
      <c r="X933">
        <v>1.28</v>
      </c>
      <c r="Y933">
        <f>D933*X933</f>
        <v>2560</v>
      </c>
      <c r="Z933">
        <f>E933*$X933</f>
        <v>167.68</v>
      </c>
    </row>
    <row r="934" spans="1:26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 t="b">
        <v>0</v>
      </c>
      <c r="L934">
        <v>30</v>
      </c>
      <c r="M934" t="b">
        <v>0</v>
      </c>
      <c r="N934" t="s">
        <v>8278</v>
      </c>
      <c r="O934" s="15">
        <f t="shared" si="205"/>
        <v>14.536842105263158</v>
      </c>
      <c r="P934" s="15">
        <f t="shared" si="206"/>
        <v>46.033333333333331</v>
      </c>
      <c r="Q934" t="s">
        <v>8325</v>
      </c>
      <c r="R934" t="s">
        <v>8338</v>
      </c>
      <c r="S934" s="8">
        <f t="shared" si="207"/>
        <v>41310.760937499996</v>
      </c>
      <c r="T934" s="11">
        <f t="shared" si="208"/>
        <v>41355.719270833331</v>
      </c>
      <c r="U934" t="str">
        <f t="shared" si="209"/>
        <v>FALSE</v>
      </c>
      <c r="V934" s="18">
        <f t="shared" si="210"/>
        <v>2</v>
      </c>
      <c r="W934">
        <f t="shared" si="211"/>
        <v>2</v>
      </c>
      <c r="X934">
        <v>1</v>
      </c>
      <c r="Y934">
        <f>D934*$X934</f>
        <v>9500</v>
      </c>
      <c r="Z934">
        <f>E934*$X934</f>
        <v>1381</v>
      </c>
    </row>
    <row r="935" spans="1:26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 t="b">
        <v>0</v>
      </c>
      <c r="L935">
        <v>2</v>
      </c>
      <c r="M935" t="b">
        <v>0</v>
      </c>
      <c r="N935" t="s">
        <v>8278</v>
      </c>
      <c r="O935" s="15">
        <f t="shared" si="205"/>
        <v>6</v>
      </c>
      <c r="P935" s="15">
        <f t="shared" si="206"/>
        <v>60</v>
      </c>
      <c r="Q935" t="s">
        <v>8325</v>
      </c>
      <c r="R935" t="s">
        <v>8338</v>
      </c>
      <c r="S935" s="8">
        <f t="shared" si="207"/>
        <v>41710.960752314815</v>
      </c>
      <c r="T935" s="11">
        <f t="shared" si="208"/>
        <v>41770.960752314808</v>
      </c>
      <c r="U935" t="str">
        <f t="shared" si="209"/>
        <v>FALSE</v>
      </c>
      <c r="V935" s="18">
        <f t="shared" si="210"/>
        <v>2</v>
      </c>
      <c r="W935">
        <f t="shared" si="211"/>
        <v>2</v>
      </c>
      <c r="X935">
        <v>1</v>
      </c>
      <c r="Y935">
        <f>D935*$X935</f>
        <v>2000</v>
      </c>
      <c r="Z935">
        <f>E935*$X935</f>
        <v>120</v>
      </c>
    </row>
    <row r="936" spans="1:26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 t="b">
        <v>0</v>
      </c>
      <c r="L936">
        <v>30</v>
      </c>
      <c r="M936" t="b">
        <v>0</v>
      </c>
      <c r="N936" t="s">
        <v>8278</v>
      </c>
      <c r="O936" s="15">
        <f t="shared" si="205"/>
        <v>30.4</v>
      </c>
      <c r="P936" s="15">
        <f t="shared" si="206"/>
        <v>50.666666666666664</v>
      </c>
      <c r="Q936" t="s">
        <v>8325</v>
      </c>
      <c r="R936" t="s">
        <v>8338</v>
      </c>
      <c r="S936" s="8">
        <f t="shared" si="207"/>
        <v>41733.528749999998</v>
      </c>
      <c r="T936" s="11">
        <f t="shared" si="208"/>
        <v>41763.041666666664</v>
      </c>
      <c r="U936" t="str">
        <f t="shared" si="209"/>
        <v>FALSE</v>
      </c>
      <c r="V936" s="18">
        <f t="shared" si="210"/>
        <v>2</v>
      </c>
      <c r="W936">
        <f t="shared" si="211"/>
        <v>2</v>
      </c>
      <c r="X936">
        <f>0.76</f>
        <v>0.76</v>
      </c>
      <c r="Y936">
        <f>D936*X936</f>
        <v>3800</v>
      </c>
      <c r="Z936">
        <f t="shared" ref="Z936:Z946" si="216">E936*$X936</f>
        <v>1155.2</v>
      </c>
    </row>
    <row r="937" spans="1:26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 t="b">
        <v>0</v>
      </c>
      <c r="L937">
        <v>2</v>
      </c>
      <c r="M937" t="b">
        <v>0</v>
      </c>
      <c r="N937" t="s">
        <v>8278</v>
      </c>
      <c r="O937" s="15">
        <f t="shared" si="205"/>
        <v>1.4285714285714286</v>
      </c>
      <c r="P937" s="15">
        <f t="shared" si="206"/>
        <v>25</v>
      </c>
      <c r="Q937" t="s">
        <v>8325</v>
      </c>
      <c r="R937" t="s">
        <v>8338</v>
      </c>
      <c r="S937" s="8">
        <f t="shared" si="207"/>
        <v>42368.125335648147</v>
      </c>
      <c r="T937" s="11">
        <f t="shared" si="208"/>
        <v>42398.125335648147</v>
      </c>
      <c r="U937" t="str">
        <f t="shared" si="209"/>
        <v>FALSE</v>
      </c>
      <c r="V937" s="18">
        <f t="shared" si="210"/>
        <v>2</v>
      </c>
      <c r="W937">
        <f t="shared" si="211"/>
        <v>2</v>
      </c>
      <c r="X937">
        <v>1</v>
      </c>
      <c r="Y937">
        <f t="shared" ref="Y937:Y946" si="217">D937*$X937</f>
        <v>3500</v>
      </c>
      <c r="Z937">
        <f t="shared" si="216"/>
        <v>50</v>
      </c>
    </row>
    <row r="938" spans="1:26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 t="b">
        <v>0</v>
      </c>
      <c r="L938">
        <v>0</v>
      </c>
      <c r="M938" t="b">
        <v>0</v>
      </c>
      <c r="N938" t="s">
        <v>8278</v>
      </c>
      <c r="O938" s="15">
        <f t="shared" si="205"/>
        <v>0</v>
      </c>
      <c r="P938" s="15">
        <f t="shared" si="206"/>
        <v>0</v>
      </c>
      <c r="Q938" t="s">
        <v>8325</v>
      </c>
      <c r="R938" t="s">
        <v>8338</v>
      </c>
      <c r="S938" s="8">
        <f t="shared" si="207"/>
        <v>40882.815844907404</v>
      </c>
      <c r="T938" s="11">
        <f t="shared" si="208"/>
        <v>40926.625</v>
      </c>
      <c r="U938" t="str">
        <f t="shared" si="209"/>
        <v>FALSE</v>
      </c>
      <c r="V938" s="18">
        <f t="shared" si="210"/>
        <v>2</v>
      </c>
      <c r="W938">
        <f t="shared" si="211"/>
        <v>2</v>
      </c>
      <c r="X938">
        <v>1</v>
      </c>
      <c r="Y938">
        <f t="shared" si="217"/>
        <v>1400</v>
      </c>
      <c r="Z938">
        <f t="shared" si="216"/>
        <v>0</v>
      </c>
    </row>
    <row r="939" spans="1:26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 t="b">
        <v>0</v>
      </c>
      <c r="L939">
        <v>2</v>
      </c>
      <c r="M939" t="b">
        <v>0</v>
      </c>
      <c r="N939" t="s">
        <v>8278</v>
      </c>
      <c r="O939" s="15">
        <f t="shared" si="205"/>
        <v>1.1428571428571428</v>
      </c>
      <c r="P939" s="15">
        <f t="shared" si="206"/>
        <v>20</v>
      </c>
      <c r="Q939" t="s">
        <v>8325</v>
      </c>
      <c r="R939" t="s">
        <v>8338</v>
      </c>
      <c r="S939" s="8">
        <f t="shared" si="207"/>
        <v>41551.589780092589</v>
      </c>
      <c r="T939" s="11">
        <f t="shared" si="208"/>
        <v>41581.631446759253</v>
      </c>
      <c r="U939" t="str">
        <f t="shared" si="209"/>
        <v>FALSE</v>
      </c>
      <c r="V939" s="18">
        <f t="shared" si="210"/>
        <v>2</v>
      </c>
      <c r="W939">
        <f t="shared" si="211"/>
        <v>2</v>
      </c>
      <c r="X939">
        <v>1</v>
      </c>
      <c r="Y939">
        <f t="shared" si="217"/>
        <v>3500</v>
      </c>
      <c r="Z939">
        <f t="shared" si="216"/>
        <v>40</v>
      </c>
    </row>
    <row r="940" spans="1:26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 t="b">
        <v>0</v>
      </c>
      <c r="L940">
        <v>1</v>
      </c>
      <c r="M940" t="b">
        <v>0</v>
      </c>
      <c r="N940" t="s">
        <v>8278</v>
      </c>
      <c r="O940" s="15">
        <f t="shared" si="205"/>
        <v>0.35714285714285715</v>
      </c>
      <c r="P940" s="15">
        <f t="shared" si="206"/>
        <v>25</v>
      </c>
      <c r="Q940" t="s">
        <v>8325</v>
      </c>
      <c r="R940" t="s">
        <v>8338</v>
      </c>
      <c r="S940" s="8">
        <f t="shared" si="207"/>
        <v>41124.27138888889</v>
      </c>
      <c r="T940" s="11">
        <f t="shared" si="208"/>
        <v>41154.27138888889</v>
      </c>
      <c r="U940" t="str">
        <f t="shared" si="209"/>
        <v>FALSE</v>
      </c>
      <c r="V940" s="18">
        <f t="shared" si="210"/>
        <v>2</v>
      </c>
      <c r="W940">
        <f t="shared" si="211"/>
        <v>2</v>
      </c>
      <c r="X940">
        <v>1</v>
      </c>
      <c r="Y940">
        <f t="shared" si="217"/>
        <v>7000</v>
      </c>
      <c r="Z940">
        <f t="shared" si="216"/>
        <v>25</v>
      </c>
    </row>
    <row r="941" spans="1:26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 t="b">
        <v>0</v>
      </c>
      <c r="L941">
        <v>2</v>
      </c>
      <c r="M941" t="b">
        <v>0</v>
      </c>
      <c r="N941" t="s">
        <v>8278</v>
      </c>
      <c r="O941" s="15">
        <f t="shared" si="205"/>
        <v>1.4545454545454546</v>
      </c>
      <c r="P941" s="15">
        <f t="shared" si="206"/>
        <v>20</v>
      </c>
      <c r="Q941" t="s">
        <v>8325</v>
      </c>
      <c r="R941" t="s">
        <v>8338</v>
      </c>
      <c r="S941" s="8">
        <f t="shared" si="207"/>
        <v>41416.554837962962</v>
      </c>
      <c r="T941" s="11">
        <f t="shared" si="208"/>
        <v>41455.623611111107</v>
      </c>
      <c r="U941" t="str">
        <f t="shared" si="209"/>
        <v>FALSE</v>
      </c>
      <c r="V941" s="18">
        <f t="shared" si="210"/>
        <v>2</v>
      </c>
      <c r="W941">
        <f t="shared" si="211"/>
        <v>2</v>
      </c>
      <c r="X941">
        <v>1</v>
      </c>
      <c r="Y941">
        <f t="shared" si="217"/>
        <v>2750</v>
      </c>
      <c r="Z941">
        <f t="shared" si="216"/>
        <v>40</v>
      </c>
    </row>
    <row r="942" spans="1:26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 t="b">
        <v>0</v>
      </c>
      <c r="L942">
        <v>14</v>
      </c>
      <c r="M942" t="b">
        <v>0</v>
      </c>
      <c r="N942" t="s">
        <v>8273</v>
      </c>
      <c r="O942" s="15">
        <f t="shared" si="205"/>
        <v>17.155555555555555</v>
      </c>
      <c r="P942" s="15">
        <f t="shared" si="206"/>
        <v>110.28571428571429</v>
      </c>
      <c r="Q942" t="s">
        <v>8330</v>
      </c>
      <c r="R942" t="s">
        <v>8332</v>
      </c>
      <c r="S942" s="8">
        <f t="shared" si="207"/>
        <v>42181.800069444442</v>
      </c>
      <c r="T942" s="11">
        <f t="shared" si="208"/>
        <v>42226.800069444442</v>
      </c>
      <c r="U942" t="str">
        <f t="shared" si="209"/>
        <v>FALSE</v>
      </c>
      <c r="V942" s="18">
        <f t="shared" si="210"/>
        <v>2</v>
      </c>
      <c r="W942">
        <f t="shared" si="211"/>
        <v>2</v>
      </c>
      <c r="X942">
        <v>1</v>
      </c>
      <c r="Y942">
        <f t="shared" si="217"/>
        <v>9000</v>
      </c>
      <c r="Z942">
        <f t="shared" si="216"/>
        <v>1544</v>
      </c>
    </row>
    <row r="943" spans="1:26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 t="b">
        <v>0</v>
      </c>
      <c r="L943">
        <v>31</v>
      </c>
      <c r="M943" t="b">
        <v>0</v>
      </c>
      <c r="N943" t="s">
        <v>8273</v>
      </c>
      <c r="O943" s="15">
        <f t="shared" si="205"/>
        <v>2.3220000000000001</v>
      </c>
      <c r="P943" s="15">
        <f t="shared" si="206"/>
        <v>37.451612903225808</v>
      </c>
      <c r="Q943" t="s">
        <v>8330</v>
      </c>
      <c r="R943" t="s">
        <v>8332</v>
      </c>
      <c r="S943" s="8">
        <f t="shared" si="207"/>
        <v>42745.888252314813</v>
      </c>
      <c r="T943" s="11">
        <f t="shared" si="208"/>
        <v>42775.888252314813</v>
      </c>
      <c r="U943" t="str">
        <f t="shared" si="209"/>
        <v>FALSE</v>
      </c>
      <c r="V943" s="18">
        <f t="shared" si="210"/>
        <v>2</v>
      </c>
      <c r="W943">
        <f t="shared" si="211"/>
        <v>2</v>
      </c>
      <c r="X943">
        <v>1</v>
      </c>
      <c r="Y943">
        <f t="shared" si="217"/>
        <v>50000</v>
      </c>
      <c r="Z943">
        <f t="shared" si="216"/>
        <v>1161</v>
      </c>
    </row>
    <row r="944" spans="1:26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 t="b">
        <v>0</v>
      </c>
      <c r="L944">
        <v>16</v>
      </c>
      <c r="M944" t="b">
        <v>0</v>
      </c>
      <c r="N944" t="s">
        <v>8273</v>
      </c>
      <c r="O944" s="15">
        <f t="shared" si="205"/>
        <v>8.9066666666666663</v>
      </c>
      <c r="P944" s="15">
        <f t="shared" si="206"/>
        <v>41.75</v>
      </c>
      <c r="Q944" t="s">
        <v>8330</v>
      </c>
      <c r="R944" t="s">
        <v>8332</v>
      </c>
      <c r="S944" s="8">
        <f t="shared" si="207"/>
        <v>42382.634953703695</v>
      </c>
      <c r="T944" s="11">
        <f t="shared" si="208"/>
        <v>42418.634953703702</v>
      </c>
      <c r="U944" t="str">
        <f t="shared" si="209"/>
        <v>FALSE</v>
      </c>
      <c r="V944" s="18">
        <f t="shared" si="210"/>
        <v>2</v>
      </c>
      <c r="W944">
        <f t="shared" si="211"/>
        <v>2</v>
      </c>
      <c r="X944">
        <v>1</v>
      </c>
      <c r="Y944">
        <f t="shared" si="217"/>
        <v>7500</v>
      </c>
      <c r="Z944">
        <f t="shared" si="216"/>
        <v>668</v>
      </c>
    </row>
    <row r="945" spans="1:26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 t="b">
        <v>0</v>
      </c>
      <c r="L945">
        <v>12</v>
      </c>
      <c r="M945" t="b">
        <v>0</v>
      </c>
      <c r="N945" t="s">
        <v>8273</v>
      </c>
      <c r="O945" s="15">
        <f t="shared" si="205"/>
        <v>9.6333333333333346</v>
      </c>
      <c r="P945" s="15">
        <f t="shared" si="206"/>
        <v>24.083333333333332</v>
      </c>
      <c r="Q945" t="s">
        <v>8330</v>
      </c>
      <c r="R945" t="s">
        <v>8332</v>
      </c>
      <c r="S945" s="8">
        <f t="shared" si="207"/>
        <v>42673.459548611114</v>
      </c>
      <c r="T945" s="11">
        <f t="shared" si="208"/>
        <v>42703.501215277771</v>
      </c>
      <c r="U945" t="str">
        <f t="shared" si="209"/>
        <v>FALSE</v>
      </c>
      <c r="V945" s="18">
        <f t="shared" si="210"/>
        <v>2</v>
      </c>
      <c r="W945">
        <f t="shared" si="211"/>
        <v>2</v>
      </c>
      <c r="X945">
        <v>1</v>
      </c>
      <c r="Y945">
        <f t="shared" si="217"/>
        <v>3000</v>
      </c>
      <c r="Z945">
        <f t="shared" si="216"/>
        <v>289</v>
      </c>
    </row>
    <row r="946" spans="1:26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 t="b">
        <v>0</v>
      </c>
      <c r="L946">
        <v>96</v>
      </c>
      <c r="M946" t="b">
        <v>0</v>
      </c>
      <c r="N946" t="s">
        <v>8273</v>
      </c>
      <c r="O946" s="15">
        <f t="shared" si="205"/>
        <v>13.325999999999999</v>
      </c>
      <c r="P946" s="15">
        <f t="shared" si="206"/>
        <v>69.40625</v>
      </c>
      <c r="Q946" t="s">
        <v>8330</v>
      </c>
      <c r="R946" t="s">
        <v>8332</v>
      </c>
      <c r="S946" s="8">
        <f t="shared" si="207"/>
        <v>42444.375578703701</v>
      </c>
      <c r="T946" s="11">
        <f t="shared" si="208"/>
        <v>42478.374999999993</v>
      </c>
      <c r="U946" t="str">
        <f t="shared" si="209"/>
        <v>FALSE</v>
      </c>
      <c r="V946" s="18">
        <f t="shared" si="210"/>
        <v>2</v>
      </c>
      <c r="W946">
        <f t="shared" si="211"/>
        <v>2</v>
      </c>
      <c r="X946">
        <v>1</v>
      </c>
      <c r="Y946">
        <f t="shared" si="217"/>
        <v>50000</v>
      </c>
      <c r="Z946">
        <f t="shared" si="216"/>
        <v>6663</v>
      </c>
    </row>
    <row r="947" spans="1:26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 t="b">
        <v>0</v>
      </c>
      <c r="L947">
        <v>16</v>
      </c>
      <c r="M947" t="b">
        <v>0</v>
      </c>
      <c r="N947" t="s">
        <v>8273</v>
      </c>
      <c r="O947" s="15">
        <f t="shared" si="205"/>
        <v>2.484</v>
      </c>
      <c r="P947" s="15">
        <f t="shared" si="206"/>
        <v>155.25</v>
      </c>
      <c r="Q947" t="s">
        <v>8330</v>
      </c>
      <c r="R947" t="s">
        <v>8332</v>
      </c>
      <c r="S947" s="8">
        <f t="shared" si="207"/>
        <v>42732.664652777778</v>
      </c>
      <c r="T947" s="11">
        <f t="shared" si="208"/>
        <v>42784.790972222218</v>
      </c>
      <c r="U947" t="str">
        <f t="shared" si="209"/>
        <v>FALSE</v>
      </c>
      <c r="V947" s="18">
        <f t="shared" si="210"/>
        <v>2</v>
      </c>
      <c r="W947">
        <f t="shared" si="211"/>
        <v>2</v>
      </c>
      <c r="X947">
        <v>1.1299999999999999</v>
      </c>
      <c r="Y947">
        <f>D947*X947</f>
        <v>112999.99999999999</v>
      </c>
      <c r="Z947">
        <f>E947*$X947</f>
        <v>2806.9199999999996</v>
      </c>
    </row>
    <row r="948" spans="1:26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 t="b">
        <v>0</v>
      </c>
      <c r="L948">
        <v>5</v>
      </c>
      <c r="M948" t="b">
        <v>0</v>
      </c>
      <c r="N948" t="s">
        <v>8273</v>
      </c>
      <c r="O948" s="15">
        <f t="shared" si="205"/>
        <v>1.9066666666666665</v>
      </c>
      <c r="P948" s="15">
        <f t="shared" si="206"/>
        <v>57.2</v>
      </c>
      <c r="Q948" t="s">
        <v>8330</v>
      </c>
      <c r="R948" t="s">
        <v>8332</v>
      </c>
      <c r="S948" s="8">
        <f t="shared" si="207"/>
        <v>42592.542222222219</v>
      </c>
      <c r="T948" s="11">
        <f t="shared" si="208"/>
        <v>42622.542222222219</v>
      </c>
      <c r="U948" t="str">
        <f t="shared" si="209"/>
        <v>FALSE</v>
      </c>
      <c r="V948" s="18">
        <f t="shared" si="210"/>
        <v>2</v>
      </c>
      <c r="W948">
        <f t="shared" si="211"/>
        <v>2</v>
      </c>
      <c r="X948">
        <v>1</v>
      </c>
      <c r="Y948">
        <f>D948*$X948</f>
        <v>15000</v>
      </c>
      <c r="Z948">
        <f>E948*$X948</f>
        <v>286</v>
      </c>
    </row>
    <row r="949" spans="1:26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 t="b">
        <v>0</v>
      </c>
      <c r="L949">
        <v>0</v>
      </c>
      <c r="M949" t="b">
        <v>0</v>
      </c>
      <c r="N949" t="s">
        <v>8273</v>
      </c>
      <c r="O949" s="15">
        <f t="shared" si="205"/>
        <v>0</v>
      </c>
      <c r="P949" s="15">
        <f t="shared" si="206"/>
        <v>0</v>
      </c>
      <c r="Q949" t="s">
        <v>8330</v>
      </c>
      <c r="R949" t="s">
        <v>8332</v>
      </c>
      <c r="S949" s="8">
        <f t="shared" si="207"/>
        <v>42491.57298611111</v>
      </c>
      <c r="T949" s="11">
        <f t="shared" si="208"/>
        <v>42551.57298611111</v>
      </c>
      <c r="U949" t="str">
        <f t="shared" si="209"/>
        <v>FALSE</v>
      </c>
      <c r="V949" s="18">
        <f t="shared" si="210"/>
        <v>2</v>
      </c>
      <c r="W949">
        <f t="shared" si="211"/>
        <v>2</v>
      </c>
      <c r="X949">
        <v>1</v>
      </c>
      <c r="Y949">
        <f>D949*$X949</f>
        <v>850</v>
      </c>
      <c r="Z949">
        <f>E949*$X949</f>
        <v>0</v>
      </c>
    </row>
    <row r="950" spans="1:26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 t="b">
        <v>0</v>
      </c>
      <c r="L950">
        <v>8</v>
      </c>
      <c r="M950" t="b">
        <v>0</v>
      </c>
      <c r="N950" t="s">
        <v>8273</v>
      </c>
      <c r="O950" s="15">
        <f t="shared" si="205"/>
        <v>12</v>
      </c>
      <c r="P950" s="15">
        <f t="shared" si="206"/>
        <v>60</v>
      </c>
      <c r="Q950" t="s">
        <v>8330</v>
      </c>
      <c r="R950" t="s">
        <v>8332</v>
      </c>
      <c r="S950" s="8">
        <f t="shared" si="207"/>
        <v>42411.619953703703</v>
      </c>
      <c r="T950" s="11">
        <f t="shared" si="208"/>
        <v>42441.619953703703</v>
      </c>
      <c r="U950" t="str">
        <f t="shared" si="209"/>
        <v>FALSE</v>
      </c>
      <c r="V950" s="18">
        <f t="shared" si="210"/>
        <v>2</v>
      </c>
      <c r="W950">
        <f t="shared" si="211"/>
        <v>2</v>
      </c>
      <c r="X950">
        <v>1.1299999999999999</v>
      </c>
      <c r="Y950">
        <f>D950*X950</f>
        <v>4520</v>
      </c>
      <c r="Z950">
        <f t="shared" ref="Z950:Z965" si="218">E950*$X950</f>
        <v>542.4</v>
      </c>
    </row>
    <row r="951" spans="1:26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 t="b">
        <v>0</v>
      </c>
      <c r="L951">
        <v>7</v>
      </c>
      <c r="M951" t="b">
        <v>0</v>
      </c>
      <c r="N951" t="s">
        <v>8273</v>
      </c>
      <c r="O951" s="15">
        <f t="shared" si="205"/>
        <v>1.365</v>
      </c>
      <c r="P951" s="15">
        <f t="shared" si="206"/>
        <v>39</v>
      </c>
      <c r="Q951" t="s">
        <v>8330</v>
      </c>
      <c r="R951" t="s">
        <v>8332</v>
      </c>
      <c r="S951" s="8">
        <f t="shared" si="207"/>
        <v>42360.835370370369</v>
      </c>
      <c r="T951" s="11">
        <f t="shared" si="208"/>
        <v>42420.835370370369</v>
      </c>
      <c r="U951" t="str">
        <f t="shared" si="209"/>
        <v>FALSE</v>
      </c>
      <c r="V951" s="18">
        <f t="shared" si="210"/>
        <v>2</v>
      </c>
      <c r="W951">
        <f t="shared" si="211"/>
        <v>2</v>
      </c>
      <c r="X951">
        <v>1.1299999999999999</v>
      </c>
      <c r="Y951">
        <f>D951*X951</f>
        <v>22599.999999999996</v>
      </c>
      <c r="Z951">
        <f t="shared" si="218"/>
        <v>308.48999999999995</v>
      </c>
    </row>
    <row r="952" spans="1:26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 t="b">
        <v>0</v>
      </c>
      <c r="L952">
        <v>24</v>
      </c>
      <c r="M952" t="b">
        <v>0</v>
      </c>
      <c r="N952" t="s">
        <v>8273</v>
      </c>
      <c r="O952" s="15">
        <f t="shared" si="205"/>
        <v>28.04</v>
      </c>
      <c r="P952" s="15">
        <f t="shared" si="206"/>
        <v>58.416666666666664</v>
      </c>
      <c r="Q952" t="s">
        <v>8330</v>
      </c>
      <c r="R952" t="s">
        <v>8332</v>
      </c>
      <c r="S952" s="8">
        <f t="shared" si="207"/>
        <v>42356.54237268518</v>
      </c>
      <c r="T952" s="11">
        <f t="shared" si="208"/>
        <v>42386.54237268518</v>
      </c>
      <c r="U952" t="str">
        <f t="shared" si="209"/>
        <v>FALSE</v>
      </c>
      <c r="V952" s="18">
        <f t="shared" si="210"/>
        <v>2</v>
      </c>
      <c r="W952">
        <f t="shared" si="211"/>
        <v>2</v>
      </c>
      <c r="X952">
        <f>0.76</f>
        <v>0.76</v>
      </c>
      <c r="Y952">
        <f>D952*X952</f>
        <v>3800</v>
      </c>
      <c r="Z952">
        <f t="shared" si="218"/>
        <v>1065.52</v>
      </c>
    </row>
    <row r="953" spans="1:26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 t="b">
        <v>0</v>
      </c>
      <c r="L953">
        <v>121</v>
      </c>
      <c r="M953" t="b">
        <v>0</v>
      </c>
      <c r="N953" t="s">
        <v>8273</v>
      </c>
      <c r="O953" s="15">
        <f t="shared" si="205"/>
        <v>38.39</v>
      </c>
      <c r="P953" s="15">
        <f t="shared" si="206"/>
        <v>158.63636363636363</v>
      </c>
      <c r="Q953" t="s">
        <v>8330</v>
      </c>
      <c r="R953" t="s">
        <v>8332</v>
      </c>
      <c r="S953" s="8">
        <f t="shared" si="207"/>
        <v>42480.44527777777</v>
      </c>
      <c r="T953" s="11">
        <f t="shared" si="208"/>
        <v>42525.445277777777</v>
      </c>
      <c r="U953" t="str">
        <f t="shared" si="209"/>
        <v>FALSE</v>
      </c>
      <c r="V953" s="18">
        <f t="shared" si="210"/>
        <v>2</v>
      </c>
      <c r="W953">
        <f t="shared" si="211"/>
        <v>2</v>
      </c>
      <c r="X953">
        <v>1</v>
      </c>
      <c r="Y953">
        <f t="shared" ref="Y953:Y965" si="219">D953*$X953</f>
        <v>50000</v>
      </c>
      <c r="Z953">
        <f t="shared" si="218"/>
        <v>19195</v>
      </c>
    </row>
    <row r="954" spans="1:26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 t="b">
        <v>0</v>
      </c>
      <c r="L954">
        <v>196</v>
      </c>
      <c r="M954" t="b">
        <v>0</v>
      </c>
      <c r="N954" t="s">
        <v>8273</v>
      </c>
      <c r="O954" s="15">
        <f t="shared" si="205"/>
        <v>39.942857142857143</v>
      </c>
      <c r="P954" s="15">
        <f t="shared" si="206"/>
        <v>99.857142857142861</v>
      </c>
      <c r="Q954" t="s">
        <v>8330</v>
      </c>
      <c r="R954" t="s">
        <v>8332</v>
      </c>
      <c r="S954" s="8">
        <f t="shared" si="207"/>
        <v>42662.405231481483</v>
      </c>
      <c r="T954" s="11">
        <f t="shared" si="208"/>
        <v>42692.44689814814</v>
      </c>
      <c r="U954" t="str">
        <f t="shared" si="209"/>
        <v>FALSE</v>
      </c>
      <c r="V954" s="18">
        <f t="shared" si="210"/>
        <v>2</v>
      </c>
      <c r="W954">
        <f t="shared" si="211"/>
        <v>2</v>
      </c>
      <c r="X954">
        <v>1</v>
      </c>
      <c r="Y954">
        <f t="shared" si="219"/>
        <v>49000</v>
      </c>
      <c r="Z954">
        <f t="shared" si="218"/>
        <v>19572</v>
      </c>
    </row>
    <row r="955" spans="1:26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 t="b">
        <v>0</v>
      </c>
      <c r="L955">
        <v>5</v>
      </c>
      <c r="M955" t="b">
        <v>0</v>
      </c>
      <c r="N955" t="s">
        <v>8273</v>
      </c>
      <c r="O955" s="15">
        <f t="shared" si="205"/>
        <v>0.84</v>
      </c>
      <c r="P955" s="15">
        <f t="shared" si="206"/>
        <v>25.2</v>
      </c>
      <c r="Q955" t="s">
        <v>8330</v>
      </c>
      <c r="R955" t="s">
        <v>8332</v>
      </c>
      <c r="S955" s="8">
        <f t="shared" si="207"/>
        <v>41998.956006944441</v>
      </c>
      <c r="T955" s="11">
        <f t="shared" si="208"/>
        <v>42028.956006944441</v>
      </c>
      <c r="U955" t="str">
        <f t="shared" si="209"/>
        <v>FALSE</v>
      </c>
      <c r="V955" s="18">
        <f t="shared" si="210"/>
        <v>2</v>
      </c>
      <c r="W955">
        <f t="shared" si="211"/>
        <v>2</v>
      </c>
      <c r="X955">
        <v>1</v>
      </c>
      <c r="Y955">
        <f t="shared" si="219"/>
        <v>15000</v>
      </c>
      <c r="Z955">
        <f t="shared" si="218"/>
        <v>126</v>
      </c>
    </row>
    <row r="956" spans="1:26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 t="b">
        <v>0</v>
      </c>
      <c r="L956">
        <v>73</v>
      </c>
      <c r="M956" t="b">
        <v>0</v>
      </c>
      <c r="N956" t="s">
        <v>8273</v>
      </c>
      <c r="O956" s="15">
        <f t="shared" si="205"/>
        <v>43.406666666666666</v>
      </c>
      <c r="P956" s="15">
        <f t="shared" si="206"/>
        <v>89.191780821917803</v>
      </c>
      <c r="Q956" t="s">
        <v>8330</v>
      </c>
      <c r="R956" t="s">
        <v>8332</v>
      </c>
      <c r="S956" s="8">
        <f t="shared" si="207"/>
        <v>42194.625451388885</v>
      </c>
      <c r="T956" s="11">
        <f t="shared" si="208"/>
        <v>42236.625451388885</v>
      </c>
      <c r="U956" t="str">
        <f t="shared" si="209"/>
        <v>FALSE</v>
      </c>
      <c r="V956" s="18">
        <f t="shared" si="210"/>
        <v>2</v>
      </c>
      <c r="W956">
        <f t="shared" si="211"/>
        <v>2</v>
      </c>
      <c r="X956">
        <v>1</v>
      </c>
      <c r="Y956">
        <f t="shared" si="219"/>
        <v>15000</v>
      </c>
      <c r="Z956">
        <f t="shared" si="218"/>
        <v>6511</v>
      </c>
    </row>
    <row r="957" spans="1:26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 t="b">
        <v>0</v>
      </c>
      <c r="L957">
        <v>93</v>
      </c>
      <c r="M957" t="b">
        <v>0</v>
      </c>
      <c r="N957" t="s">
        <v>8273</v>
      </c>
      <c r="O957" s="15">
        <f t="shared" si="205"/>
        <v>5.6613333333333333</v>
      </c>
      <c r="P957" s="15">
        <f t="shared" si="206"/>
        <v>182.6236559139785</v>
      </c>
      <c r="Q957" t="s">
        <v>8330</v>
      </c>
      <c r="R957" t="s">
        <v>8332</v>
      </c>
      <c r="S957" s="8">
        <f t="shared" si="207"/>
        <v>42586.086805555555</v>
      </c>
      <c r="T957" s="11">
        <f t="shared" si="208"/>
        <v>42626.086805555555</v>
      </c>
      <c r="U957" t="str">
        <f t="shared" si="209"/>
        <v>FALSE</v>
      </c>
      <c r="V957" s="18">
        <f t="shared" si="210"/>
        <v>2</v>
      </c>
      <c r="W957">
        <f t="shared" si="211"/>
        <v>2</v>
      </c>
      <c r="X957">
        <v>1</v>
      </c>
      <c r="Y957">
        <f t="shared" si="219"/>
        <v>300000</v>
      </c>
      <c r="Z957">
        <f t="shared" si="218"/>
        <v>16984</v>
      </c>
    </row>
    <row r="958" spans="1:26" ht="115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 t="b">
        <v>0</v>
      </c>
      <c r="L958">
        <v>17</v>
      </c>
      <c r="M958" t="b">
        <v>0</v>
      </c>
      <c r="N958" t="s">
        <v>8273</v>
      </c>
      <c r="O958" s="15">
        <f t="shared" si="205"/>
        <v>1.722</v>
      </c>
      <c r="P958" s="15">
        <f t="shared" si="206"/>
        <v>50.647058823529413</v>
      </c>
      <c r="Q958" t="s">
        <v>8330</v>
      </c>
      <c r="R958" t="s">
        <v>8332</v>
      </c>
      <c r="S958" s="8">
        <f t="shared" si="207"/>
        <v>42060.705543981479</v>
      </c>
      <c r="T958" s="11">
        <f t="shared" si="208"/>
        <v>42120.663877314808</v>
      </c>
      <c r="U958" t="str">
        <f t="shared" si="209"/>
        <v>FALSE</v>
      </c>
      <c r="V958" s="18">
        <f t="shared" si="210"/>
        <v>2</v>
      </c>
      <c r="W958">
        <f t="shared" si="211"/>
        <v>2</v>
      </c>
      <c r="X958">
        <v>1</v>
      </c>
      <c r="Y958">
        <f t="shared" si="219"/>
        <v>50000</v>
      </c>
      <c r="Z958">
        <f t="shared" si="218"/>
        <v>861</v>
      </c>
    </row>
    <row r="959" spans="1:26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 t="b">
        <v>0</v>
      </c>
      <c r="L959">
        <v>7</v>
      </c>
      <c r="M959" t="b">
        <v>0</v>
      </c>
      <c r="N959" t="s">
        <v>8273</v>
      </c>
      <c r="O959" s="15">
        <f t="shared" si="205"/>
        <v>1.9416666666666664</v>
      </c>
      <c r="P959" s="15">
        <f t="shared" si="206"/>
        <v>33.285714285714285</v>
      </c>
      <c r="Q959" t="s">
        <v>8330</v>
      </c>
      <c r="R959" t="s">
        <v>8332</v>
      </c>
      <c r="S959" s="8">
        <f t="shared" si="207"/>
        <v>42660.344131944446</v>
      </c>
      <c r="T959" s="11">
        <f t="shared" si="208"/>
        <v>42691.385798611103</v>
      </c>
      <c r="U959" t="str">
        <f t="shared" si="209"/>
        <v>FALSE</v>
      </c>
      <c r="V959" s="18">
        <f t="shared" si="210"/>
        <v>2</v>
      </c>
      <c r="W959">
        <f t="shared" si="211"/>
        <v>2</v>
      </c>
      <c r="X959">
        <v>1</v>
      </c>
      <c r="Y959">
        <f t="shared" si="219"/>
        <v>12000</v>
      </c>
      <c r="Z959">
        <f t="shared" si="218"/>
        <v>233</v>
      </c>
    </row>
    <row r="960" spans="1:26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 t="b">
        <v>0</v>
      </c>
      <c r="L960">
        <v>17</v>
      </c>
      <c r="M960" t="b">
        <v>0</v>
      </c>
      <c r="N960" t="s">
        <v>8273</v>
      </c>
      <c r="O960" s="15">
        <f t="shared" si="205"/>
        <v>11.328275684711327</v>
      </c>
      <c r="P960" s="15">
        <f t="shared" si="206"/>
        <v>51.823529411764703</v>
      </c>
      <c r="Q960" t="s">
        <v>8330</v>
      </c>
      <c r="R960" t="s">
        <v>8332</v>
      </c>
      <c r="S960" s="8">
        <f t="shared" si="207"/>
        <v>42082.594479166662</v>
      </c>
      <c r="T960" s="11">
        <f t="shared" si="208"/>
        <v>42103.999305555553</v>
      </c>
      <c r="U960" t="str">
        <f t="shared" si="209"/>
        <v>FALSE</v>
      </c>
      <c r="V960" s="18">
        <f t="shared" si="210"/>
        <v>2</v>
      </c>
      <c r="W960">
        <f t="shared" si="211"/>
        <v>2</v>
      </c>
      <c r="X960">
        <v>1</v>
      </c>
      <c r="Y960">
        <f t="shared" si="219"/>
        <v>7777</v>
      </c>
      <c r="Z960">
        <f t="shared" si="218"/>
        <v>881</v>
      </c>
    </row>
    <row r="961" spans="1:26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 t="b">
        <v>0</v>
      </c>
      <c r="L961">
        <v>171</v>
      </c>
      <c r="M961" t="b">
        <v>0</v>
      </c>
      <c r="N961" t="s">
        <v>8273</v>
      </c>
      <c r="O961" s="15">
        <f t="shared" si="205"/>
        <v>38.86</v>
      </c>
      <c r="P961" s="15">
        <f t="shared" si="206"/>
        <v>113.62573099415205</v>
      </c>
      <c r="Q961" t="s">
        <v>8330</v>
      </c>
      <c r="R961" t="s">
        <v>8332</v>
      </c>
      <c r="S961" s="8">
        <f t="shared" si="207"/>
        <v>41992.96603009259</v>
      </c>
      <c r="T961" s="11">
        <f t="shared" si="208"/>
        <v>42022.96603009259</v>
      </c>
      <c r="U961" t="str">
        <f t="shared" si="209"/>
        <v>FALSE</v>
      </c>
      <c r="V961" s="18">
        <f t="shared" si="210"/>
        <v>2</v>
      </c>
      <c r="W961">
        <f t="shared" si="211"/>
        <v>2</v>
      </c>
      <c r="X961">
        <v>1</v>
      </c>
      <c r="Y961">
        <f t="shared" si="219"/>
        <v>50000</v>
      </c>
      <c r="Z961">
        <f t="shared" si="218"/>
        <v>19430</v>
      </c>
    </row>
    <row r="962" spans="1:26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 t="b">
        <v>0</v>
      </c>
      <c r="L962">
        <v>188</v>
      </c>
      <c r="M962" t="b">
        <v>0</v>
      </c>
      <c r="N962" t="s">
        <v>8273</v>
      </c>
      <c r="O962" s="15">
        <f t="shared" si="205"/>
        <v>46.100628930817614</v>
      </c>
      <c r="P962" s="15">
        <f t="shared" si="206"/>
        <v>136.46276595744681</v>
      </c>
      <c r="Q962" t="s">
        <v>8330</v>
      </c>
      <c r="R962" t="s">
        <v>8332</v>
      </c>
      <c r="S962" s="8">
        <f t="shared" si="207"/>
        <v>42766.41846064815</v>
      </c>
      <c r="T962" s="11">
        <f t="shared" si="208"/>
        <v>42808.376793981479</v>
      </c>
      <c r="U962" t="str">
        <f t="shared" si="209"/>
        <v>FALSE</v>
      </c>
      <c r="V962" s="18">
        <f t="shared" si="210"/>
        <v>2</v>
      </c>
      <c r="W962">
        <f t="shared" si="211"/>
        <v>2</v>
      </c>
      <c r="X962">
        <v>1</v>
      </c>
      <c r="Y962">
        <f t="shared" si="219"/>
        <v>55650</v>
      </c>
      <c r="Z962">
        <f t="shared" si="218"/>
        <v>25655</v>
      </c>
    </row>
    <row r="963" spans="1:26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 t="b">
        <v>0</v>
      </c>
      <c r="L963">
        <v>110</v>
      </c>
      <c r="M963" t="b">
        <v>0</v>
      </c>
      <c r="N963" t="s">
        <v>8273</v>
      </c>
      <c r="O963" s="15">
        <f t="shared" ref="O963:O1026" si="220">(E963/D963)*100</f>
        <v>42.188421052631583</v>
      </c>
      <c r="P963" s="15">
        <f t="shared" ref="P963:P1013" si="221">IFERROR(E963/L963,0)</f>
        <v>364.35454545454547</v>
      </c>
      <c r="Q963" t="s">
        <v>8330</v>
      </c>
      <c r="R963" t="s">
        <v>8332</v>
      </c>
      <c r="S963" s="8">
        <f t="shared" ref="S963:S1026" si="222">(((J963/60)/60)/24)+DATE(1970,1,1)+(-5/24)</f>
        <v>42740.485358796293</v>
      </c>
      <c r="T963" s="11">
        <f t="shared" ref="T963:T1026" si="223">(I963/86400)+25569+(-5/24)</f>
        <v>42786.583333333336</v>
      </c>
      <c r="U963" t="str">
        <f t="shared" ref="U963:U1026" si="224">TRIM(K963)</f>
        <v>FALSE</v>
      </c>
      <c r="V963" s="18">
        <f t="shared" ref="V963:V1026" si="225">IF(U963="TRUE", 1, 2)</f>
        <v>2</v>
      </c>
      <c r="W963">
        <f t="shared" ref="W963:W1026" si="226">IF(F963="successful", 1,  IF(F963= "failed", 2, IF(F963="canceled", 3, 4)))</f>
        <v>2</v>
      </c>
      <c r="X963">
        <v>1</v>
      </c>
      <c r="Y963">
        <f t="shared" si="219"/>
        <v>95000</v>
      </c>
      <c r="Z963">
        <f t="shared" si="218"/>
        <v>40079</v>
      </c>
    </row>
    <row r="964" spans="1:26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 t="b">
        <v>0</v>
      </c>
      <c r="L964">
        <v>37</v>
      </c>
      <c r="M964" t="b">
        <v>0</v>
      </c>
      <c r="N964" t="s">
        <v>8273</v>
      </c>
      <c r="O964" s="15">
        <f t="shared" si="220"/>
        <v>28.48</v>
      </c>
      <c r="P964" s="15">
        <f t="shared" si="221"/>
        <v>19.243243243243242</v>
      </c>
      <c r="Q964" t="s">
        <v>8330</v>
      </c>
      <c r="R964" t="s">
        <v>8332</v>
      </c>
      <c r="S964" s="8">
        <f t="shared" si="222"/>
        <v>42373.504085648143</v>
      </c>
      <c r="T964" s="11">
        <f t="shared" si="223"/>
        <v>42411.504085648143</v>
      </c>
      <c r="U964" t="str">
        <f t="shared" si="224"/>
        <v>FALSE</v>
      </c>
      <c r="V964" s="18">
        <f t="shared" si="225"/>
        <v>2</v>
      </c>
      <c r="W964">
        <f t="shared" si="226"/>
        <v>2</v>
      </c>
      <c r="X964">
        <v>1</v>
      </c>
      <c r="Y964">
        <f t="shared" si="219"/>
        <v>2500</v>
      </c>
      <c r="Z964">
        <f t="shared" si="218"/>
        <v>712</v>
      </c>
    </row>
    <row r="965" spans="1:26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 t="b">
        <v>0</v>
      </c>
      <c r="L965">
        <v>9</v>
      </c>
      <c r="M965" t="b">
        <v>0</v>
      </c>
      <c r="N965" t="s">
        <v>8273</v>
      </c>
      <c r="O965" s="15">
        <f t="shared" si="220"/>
        <v>1.077142857142857</v>
      </c>
      <c r="P965" s="15">
        <f t="shared" si="221"/>
        <v>41.888888888888886</v>
      </c>
      <c r="Q965" t="s">
        <v>8330</v>
      </c>
      <c r="R965" t="s">
        <v>8332</v>
      </c>
      <c r="S965" s="8">
        <f t="shared" si="222"/>
        <v>42625.427303240744</v>
      </c>
      <c r="T965" s="11">
        <f t="shared" si="223"/>
        <v>42660.427303240744</v>
      </c>
      <c r="U965" t="str">
        <f t="shared" si="224"/>
        <v>FALSE</v>
      </c>
      <c r="V965" s="18">
        <f t="shared" si="225"/>
        <v>2</v>
      </c>
      <c r="W965">
        <f t="shared" si="226"/>
        <v>2</v>
      </c>
      <c r="X965">
        <v>1</v>
      </c>
      <c r="Y965">
        <f t="shared" si="219"/>
        <v>35000</v>
      </c>
      <c r="Z965">
        <f t="shared" si="218"/>
        <v>377</v>
      </c>
    </row>
    <row r="966" spans="1:26" ht="115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 t="b">
        <v>0</v>
      </c>
      <c r="L966">
        <v>29</v>
      </c>
      <c r="M966" t="b">
        <v>0</v>
      </c>
      <c r="N966" t="s">
        <v>8273</v>
      </c>
      <c r="O966" s="15">
        <f t="shared" si="220"/>
        <v>0.79909090909090907</v>
      </c>
      <c r="P966" s="15">
        <f t="shared" si="221"/>
        <v>30.310344827586206</v>
      </c>
      <c r="Q966" t="s">
        <v>8330</v>
      </c>
      <c r="R966" t="s">
        <v>8332</v>
      </c>
      <c r="S966" s="8">
        <f t="shared" si="222"/>
        <v>42208.420358796291</v>
      </c>
      <c r="T966" s="11">
        <f t="shared" si="223"/>
        <v>42248.420358796291</v>
      </c>
      <c r="U966" t="str">
        <f t="shared" si="224"/>
        <v>FALSE</v>
      </c>
      <c r="V966" s="18">
        <f t="shared" si="225"/>
        <v>2</v>
      </c>
      <c r="W966">
        <f t="shared" si="226"/>
        <v>2</v>
      </c>
      <c r="X966">
        <f>0.76</f>
        <v>0.76</v>
      </c>
      <c r="Y966">
        <f>D966*X966</f>
        <v>83600</v>
      </c>
      <c r="Z966">
        <f t="shared" ref="Z966:Z971" si="227">E966*$X966</f>
        <v>668.04</v>
      </c>
    </row>
    <row r="967" spans="1:26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 t="b">
        <v>0</v>
      </c>
      <c r="L967">
        <v>6</v>
      </c>
      <c r="M967" t="b">
        <v>0</v>
      </c>
      <c r="N967" t="s">
        <v>8273</v>
      </c>
      <c r="O967" s="15">
        <f t="shared" si="220"/>
        <v>1.1919999999999999</v>
      </c>
      <c r="P967" s="15">
        <f t="shared" si="221"/>
        <v>49.666666666666664</v>
      </c>
      <c r="Q967" t="s">
        <v>8330</v>
      </c>
      <c r="R967" t="s">
        <v>8332</v>
      </c>
      <c r="S967" s="8">
        <f t="shared" si="222"/>
        <v>42636.808402777773</v>
      </c>
      <c r="T967" s="11">
        <f t="shared" si="223"/>
        <v>42668.957638888889</v>
      </c>
      <c r="U967" t="str">
        <f t="shared" si="224"/>
        <v>FALSE</v>
      </c>
      <c r="V967" s="18">
        <f t="shared" si="225"/>
        <v>2</v>
      </c>
      <c r="W967">
        <f t="shared" si="226"/>
        <v>2</v>
      </c>
      <c r="X967">
        <v>1</v>
      </c>
      <c r="Y967">
        <f>D967*$X967</f>
        <v>25000</v>
      </c>
      <c r="Z967">
        <f t="shared" si="227"/>
        <v>298</v>
      </c>
    </row>
    <row r="968" spans="1:26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 t="b">
        <v>0</v>
      </c>
      <c r="L968">
        <v>30</v>
      </c>
      <c r="M968" t="b">
        <v>0</v>
      </c>
      <c r="N968" t="s">
        <v>8273</v>
      </c>
      <c r="O968" s="15">
        <f t="shared" si="220"/>
        <v>14.799999999999999</v>
      </c>
      <c r="P968" s="15">
        <f t="shared" si="221"/>
        <v>59.2</v>
      </c>
      <c r="Q968" t="s">
        <v>8330</v>
      </c>
      <c r="R968" t="s">
        <v>8332</v>
      </c>
      <c r="S968" s="8">
        <f t="shared" si="222"/>
        <v>42619.427453703705</v>
      </c>
      <c r="T968" s="11">
        <f t="shared" si="223"/>
        <v>42649.427453703705</v>
      </c>
      <c r="U968" t="str">
        <f t="shared" si="224"/>
        <v>FALSE</v>
      </c>
      <c r="V968" s="18">
        <f t="shared" si="225"/>
        <v>2</v>
      </c>
      <c r="W968">
        <f t="shared" si="226"/>
        <v>2</v>
      </c>
      <c r="X968">
        <v>1</v>
      </c>
      <c r="Y968">
        <f>D968*$X968</f>
        <v>12000</v>
      </c>
      <c r="Z968">
        <f t="shared" si="227"/>
        <v>1776</v>
      </c>
    </row>
    <row r="969" spans="1:26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 t="b">
        <v>0</v>
      </c>
      <c r="L969">
        <v>81</v>
      </c>
      <c r="M969" t="b">
        <v>0</v>
      </c>
      <c r="N969" t="s">
        <v>8273</v>
      </c>
      <c r="O969" s="15">
        <f t="shared" si="220"/>
        <v>17.810000000000002</v>
      </c>
      <c r="P969" s="15">
        <f t="shared" si="221"/>
        <v>43.97530864197531</v>
      </c>
      <c r="Q969" t="s">
        <v>8330</v>
      </c>
      <c r="R969" t="s">
        <v>8332</v>
      </c>
      <c r="S969" s="8">
        <f t="shared" si="222"/>
        <v>42422.045995370368</v>
      </c>
      <c r="T969" s="11">
        <f t="shared" si="223"/>
        <v>42482.004328703704</v>
      </c>
      <c r="U969" t="str">
        <f t="shared" si="224"/>
        <v>FALSE</v>
      </c>
      <c r="V969" s="18">
        <f t="shared" si="225"/>
        <v>2</v>
      </c>
      <c r="W969">
        <f t="shared" si="226"/>
        <v>2</v>
      </c>
      <c r="X969">
        <v>1</v>
      </c>
      <c r="Y969">
        <f>D969*$X969</f>
        <v>20000</v>
      </c>
      <c r="Z969">
        <f t="shared" si="227"/>
        <v>3562</v>
      </c>
    </row>
    <row r="970" spans="1:26" ht="100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 t="b">
        <v>0</v>
      </c>
      <c r="L970">
        <v>4</v>
      </c>
      <c r="M970" t="b">
        <v>0</v>
      </c>
      <c r="N970" t="s">
        <v>8273</v>
      </c>
      <c r="O970" s="15">
        <f t="shared" si="220"/>
        <v>1.325</v>
      </c>
      <c r="P970" s="15">
        <f t="shared" si="221"/>
        <v>26.5</v>
      </c>
      <c r="Q970" t="s">
        <v>8330</v>
      </c>
      <c r="R970" t="s">
        <v>8332</v>
      </c>
      <c r="S970" s="8">
        <f t="shared" si="222"/>
        <v>41836.639282407406</v>
      </c>
      <c r="T970" s="11">
        <f t="shared" si="223"/>
        <v>41866.639282407406</v>
      </c>
      <c r="U970" t="str">
        <f t="shared" si="224"/>
        <v>FALSE</v>
      </c>
      <c r="V970" s="18">
        <f t="shared" si="225"/>
        <v>2</v>
      </c>
      <c r="W970">
        <f t="shared" si="226"/>
        <v>2</v>
      </c>
      <c r="X970">
        <v>1</v>
      </c>
      <c r="Y970">
        <f>D970*$X970</f>
        <v>8000</v>
      </c>
      <c r="Z970">
        <f t="shared" si="227"/>
        <v>106</v>
      </c>
    </row>
    <row r="971" spans="1:26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 t="b">
        <v>0</v>
      </c>
      <c r="L971">
        <v>11</v>
      </c>
      <c r="M971" t="b">
        <v>0</v>
      </c>
      <c r="N971" t="s">
        <v>8273</v>
      </c>
      <c r="O971" s="15">
        <f t="shared" si="220"/>
        <v>46.666666666666664</v>
      </c>
      <c r="P971" s="15">
        <f t="shared" si="221"/>
        <v>1272.7272727272727</v>
      </c>
      <c r="Q971" t="s">
        <v>8330</v>
      </c>
      <c r="R971" t="s">
        <v>8332</v>
      </c>
      <c r="S971" s="8">
        <f t="shared" si="222"/>
        <v>42742.094988425924</v>
      </c>
      <c r="T971" s="11">
        <f t="shared" si="223"/>
        <v>42775.094988425924</v>
      </c>
      <c r="U971" t="str">
        <f t="shared" si="224"/>
        <v>FALSE</v>
      </c>
      <c r="V971" s="18">
        <f t="shared" si="225"/>
        <v>2</v>
      </c>
      <c r="W971">
        <f t="shared" si="226"/>
        <v>2</v>
      </c>
      <c r="X971">
        <v>4.9000000000000002E-2</v>
      </c>
      <c r="Y971">
        <f>D971*X971</f>
        <v>1470</v>
      </c>
      <c r="Z971">
        <f t="shared" si="227"/>
        <v>686</v>
      </c>
    </row>
    <row r="972" spans="1:26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 t="b">
        <v>0</v>
      </c>
      <c r="L972">
        <v>14</v>
      </c>
      <c r="M972" t="b">
        <v>0</v>
      </c>
      <c r="N972" t="s">
        <v>8273</v>
      </c>
      <c r="O972" s="15">
        <f t="shared" si="220"/>
        <v>45.92</v>
      </c>
      <c r="P972" s="15">
        <f t="shared" si="221"/>
        <v>164</v>
      </c>
      <c r="Q972" t="s">
        <v>8330</v>
      </c>
      <c r="R972" t="s">
        <v>8332</v>
      </c>
      <c r="S972" s="8">
        <f t="shared" si="222"/>
        <v>42721.012187499997</v>
      </c>
      <c r="T972" s="11">
        <f t="shared" si="223"/>
        <v>42757.999305555553</v>
      </c>
      <c r="U972" t="str">
        <f t="shared" si="224"/>
        <v>FALSE</v>
      </c>
      <c r="V972" s="18">
        <f t="shared" si="225"/>
        <v>2</v>
      </c>
      <c r="W972">
        <f t="shared" si="226"/>
        <v>2</v>
      </c>
      <c r="X972">
        <f>0.76</f>
        <v>0.76</v>
      </c>
      <c r="Y972">
        <f>D972*X972</f>
        <v>3800</v>
      </c>
      <c r="Z972">
        <f t="shared" ref="Z972:Z977" si="228">E972*$X972</f>
        <v>1744.96</v>
      </c>
    </row>
    <row r="973" spans="1:26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 t="b">
        <v>0</v>
      </c>
      <c r="L973">
        <v>5</v>
      </c>
      <c r="M973" t="b">
        <v>0</v>
      </c>
      <c r="N973" t="s">
        <v>8273</v>
      </c>
      <c r="O973" s="15">
        <f t="shared" si="220"/>
        <v>0.22599999999999998</v>
      </c>
      <c r="P973" s="15">
        <f t="shared" si="221"/>
        <v>45.2</v>
      </c>
      <c r="Q973" t="s">
        <v>8330</v>
      </c>
      <c r="R973" t="s">
        <v>8332</v>
      </c>
      <c r="S973" s="8">
        <f t="shared" si="222"/>
        <v>42111.500694444439</v>
      </c>
      <c r="T973" s="11">
        <f t="shared" si="223"/>
        <v>42156.500694444439</v>
      </c>
      <c r="U973" t="str">
        <f t="shared" si="224"/>
        <v>FALSE</v>
      </c>
      <c r="V973" s="18">
        <f t="shared" si="225"/>
        <v>2</v>
      </c>
      <c r="W973">
        <f t="shared" si="226"/>
        <v>2</v>
      </c>
      <c r="X973">
        <v>1</v>
      </c>
      <c r="Y973">
        <f>D973*$X973</f>
        <v>100000</v>
      </c>
      <c r="Z973">
        <f t="shared" si="228"/>
        <v>226</v>
      </c>
    </row>
    <row r="974" spans="1:26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 t="b">
        <v>0</v>
      </c>
      <c r="L974">
        <v>45</v>
      </c>
      <c r="M974" t="b">
        <v>0</v>
      </c>
      <c r="N974" t="s">
        <v>8273</v>
      </c>
      <c r="O974" s="15">
        <f t="shared" si="220"/>
        <v>34.625</v>
      </c>
      <c r="P974" s="15">
        <f t="shared" si="221"/>
        <v>153.88888888888889</v>
      </c>
      <c r="Q974" t="s">
        <v>8330</v>
      </c>
      <c r="R974" t="s">
        <v>8332</v>
      </c>
      <c r="S974" s="8">
        <f t="shared" si="222"/>
        <v>41856.657384259255</v>
      </c>
      <c r="T974" s="11">
        <f t="shared" si="223"/>
        <v>41886.082638888889</v>
      </c>
      <c r="U974" t="str">
        <f t="shared" si="224"/>
        <v>FALSE</v>
      </c>
      <c r="V974" s="18">
        <f t="shared" si="225"/>
        <v>2</v>
      </c>
      <c r="W974">
        <f t="shared" si="226"/>
        <v>2</v>
      </c>
      <c r="X974">
        <v>1</v>
      </c>
      <c r="Y974">
        <f>D974*$X974</f>
        <v>20000</v>
      </c>
      <c r="Z974">
        <f t="shared" si="228"/>
        <v>6925</v>
      </c>
    </row>
    <row r="975" spans="1:26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 t="b">
        <v>0</v>
      </c>
      <c r="L975">
        <v>8</v>
      </c>
      <c r="M975" t="b">
        <v>0</v>
      </c>
      <c r="N975" t="s">
        <v>8273</v>
      </c>
      <c r="O975" s="15">
        <f t="shared" si="220"/>
        <v>2.0549999999999997</v>
      </c>
      <c r="P975" s="15">
        <f t="shared" si="221"/>
        <v>51.375</v>
      </c>
      <c r="Q975" t="s">
        <v>8330</v>
      </c>
      <c r="R975" t="s">
        <v>8332</v>
      </c>
      <c r="S975" s="8">
        <f t="shared" si="222"/>
        <v>42256.806631944441</v>
      </c>
      <c r="T975" s="11">
        <f t="shared" si="223"/>
        <v>42316.848298611112</v>
      </c>
      <c r="U975" t="str">
        <f t="shared" si="224"/>
        <v>FALSE</v>
      </c>
      <c r="V975" s="18">
        <f t="shared" si="225"/>
        <v>2</v>
      </c>
      <c r="W975">
        <f t="shared" si="226"/>
        <v>2</v>
      </c>
      <c r="X975">
        <v>1</v>
      </c>
      <c r="Y975">
        <f>D975*$X975</f>
        <v>20000</v>
      </c>
      <c r="Z975">
        <f t="shared" si="228"/>
        <v>411</v>
      </c>
    </row>
    <row r="976" spans="1:26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 t="b">
        <v>0</v>
      </c>
      <c r="L976">
        <v>3</v>
      </c>
      <c r="M976" t="b">
        <v>0</v>
      </c>
      <c r="N976" t="s">
        <v>8273</v>
      </c>
      <c r="O976" s="15">
        <f t="shared" si="220"/>
        <v>0.55999999999999994</v>
      </c>
      <c r="P976" s="15">
        <f t="shared" si="221"/>
        <v>93.333333333333329</v>
      </c>
      <c r="Q976" t="s">
        <v>8330</v>
      </c>
      <c r="R976" t="s">
        <v>8332</v>
      </c>
      <c r="S976" s="8">
        <f t="shared" si="222"/>
        <v>42424.541157407402</v>
      </c>
      <c r="T976" s="11">
        <f t="shared" si="223"/>
        <v>42454.499490740738</v>
      </c>
      <c r="U976" t="str">
        <f t="shared" si="224"/>
        <v>FALSE</v>
      </c>
      <c r="V976" s="18">
        <f t="shared" si="225"/>
        <v>2</v>
      </c>
      <c r="W976">
        <f t="shared" si="226"/>
        <v>2</v>
      </c>
      <c r="X976">
        <v>1</v>
      </c>
      <c r="Y976">
        <f>D976*$X976</f>
        <v>50000</v>
      </c>
      <c r="Z976">
        <f t="shared" si="228"/>
        <v>280</v>
      </c>
    </row>
    <row r="977" spans="1:26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 t="b">
        <v>0</v>
      </c>
      <c r="L977">
        <v>24</v>
      </c>
      <c r="M977" t="b">
        <v>0</v>
      </c>
      <c r="N977" t="s">
        <v>8273</v>
      </c>
      <c r="O977" s="15">
        <f t="shared" si="220"/>
        <v>2.6069999999999998</v>
      </c>
      <c r="P977" s="15">
        <f t="shared" si="221"/>
        <v>108.625</v>
      </c>
      <c r="Q977" t="s">
        <v>8330</v>
      </c>
      <c r="R977" t="s">
        <v>8332</v>
      </c>
      <c r="S977" s="8">
        <f t="shared" si="222"/>
        <v>42489.488252314812</v>
      </c>
      <c r="T977" s="11">
        <f t="shared" si="223"/>
        <v>42549.488252314812</v>
      </c>
      <c r="U977" t="str">
        <f t="shared" si="224"/>
        <v>FALSE</v>
      </c>
      <c r="V977" s="18">
        <f t="shared" si="225"/>
        <v>2</v>
      </c>
      <c r="W977">
        <f t="shared" si="226"/>
        <v>2</v>
      </c>
      <c r="X977">
        <v>1</v>
      </c>
      <c r="Y977">
        <f>D977*$X977</f>
        <v>100000</v>
      </c>
      <c r="Z977">
        <f t="shared" si="228"/>
        <v>2607</v>
      </c>
    </row>
    <row r="978" spans="1:26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 t="b">
        <v>0</v>
      </c>
      <c r="L978">
        <v>18</v>
      </c>
      <c r="M978" t="b">
        <v>0</v>
      </c>
      <c r="N978" t="s">
        <v>8273</v>
      </c>
      <c r="O978" s="15">
        <f t="shared" si="220"/>
        <v>1.9259999999999999</v>
      </c>
      <c r="P978" s="15">
        <f t="shared" si="221"/>
        <v>160.5</v>
      </c>
      <c r="Q978" t="s">
        <v>8330</v>
      </c>
      <c r="R978" t="s">
        <v>8332</v>
      </c>
      <c r="S978" s="8">
        <f t="shared" si="222"/>
        <v>42184.850659722222</v>
      </c>
      <c r="T978" s="11">
        <f t="shared" si="223"/>
        <v>42229.850659722222</v>
      </c>
      <c r="U978" t="str">
        <f t="shared" si="224"/>
        <v>FALSE</v>
      </c>
      <c r="V978" s="18">
        <f t="shared" si="225"/>
        <v>2</v>
      </c>
      <c r="W978">
        <f t="shared" si="226"/>
        <v>2</v>
      </c>
      <c r="X978">
        <v>0.72</v>
      </c>
      <c r="Y978">
        <f>D978*X978</f>
        <v>108000</v>
      </c>
    </row>
    <row r="979" spans="1:26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 t="b">
        <v>0</v>
      </c>
      <c r="L979">
        <v>12</v>
      </c>
      <c r="M979" t="b">
        <v>0</v>
      </c>
      <c r="N979" t="s">
        <v>8273</v>
      </c>
      <c r="O979" s="15">
        <f t="shared" si="220"/>
        <v>33.666666666666664</v>
      </c>
      <c r="P979" s="15">
        <f t="shared" si="221"/>
        <v>75.75</v>
      </c>
      <c r="Q979" t="s">
        <v>8330</v>
      </c>
      <c r="R979" t="s">
        <v>8332</v>
      </c>
      <c r="S979" s="8">
        <f t="shared" si="222"/>
        <v>42391.733761574076</v>
      </c>
      <c r="T979" s="11">
        <f t="shared" si="223"/>
        <v>42421.733761574076</v>
      </c>
      <c r="U979" t="str">
        <f t="shared" si="224"/>
        <v>FALSE</v>
      </c>
      <c r="V979" s="18">
        <f t="shared" si="225"/>
        <v>2</v>
      </c>
      <c r="W979">
        <f t="shared" si="226"/>
        <v>2</v>
      </c>
      <c r="X979">
        <v>1.1299999999999999</v>
      </c>
      <c r="Y979">
        <f>D979*X979</f>
        <v>3050.9999999999995</v>
      </c>
      <c r="Z979">
        <f t="shared" ref="Z979:Z993" si="229">E979*$X979</f>
        <v>1027.1699999999998</v>
      </c>
    </row>
    <row r="980" spans="1:26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 t="b">
        <v>0</v>
      </c>
      <c r="L980">
        <v>123</v>
      </c>
      <c r="M980" t="b">
        <v>0</v>
      </c>
      <c r="N980" t="s">
        <v>8273</v>
      </c>
      <c r="O980" s="15">
        <f t="shared" si="220"/>
        <v>56.263267182990241</v>
      </c>
      <c r="P980" s="15">
        <f t="shared" si="221"/>
        <v>790.83739837398377</v>
      </c>
      <c r="Q980" t="s">
        <v>8330</v>
      </c>
      <c r="R980" t="s">
        <v>8332</v>
      </c>
      <c r="S980" s="8">
        <f t="shared" si="222"/>
        <v>42395.100706018515</v>
      </c>
      <c r="T980" s="11">
        <f t="shared" si="223"/>
        <v>42425.100706018515</v>
      </c>
      <c r="U980" t="str">
        <f t="shared" si="224"/>
        <v>FALSE</v>
      </c>
      <c r="V980" s="18">
        <f t="shared" si="225"/>
        <v>2</v>
      </c>
      <c r="W980">
        <f t="shared" si="226"/>
        <v>2</v>
      </c>
      <c r="X980">
        <v>0.11</v>
      </c>
      <c r="Y980">
        <f>D980*$X980</f>
        <v>19017.79</v>
      </c>
      <c r="Z980">
        <f t="shared" si="229"/>
        <v>10700.03</v>
      </c>
    </row>
    <row r="981" spans="1:26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 t="b">
        <v>0</v>
      </c>
      <c r="L981">
        <v>96</v>
      </c>
      <c r="M981" t="b">
        <v>0</v>
      </c>
      <c r="N981" t="s">
        <v>8273</v>
      </c>
      <c r="O981" s="15">
        <f t="shared" si="220"/>
        <v>82.817599999999999</v>
      </c>
      <c r="P981" s="15">
        <f t="shared" si="221"/>
        <v>301.93916666666667</v>
      </c>
      <c r="Q981" t="s">
        <v>8330</v>
      </c>
      <c r="R981" t="s">
        <v>8332</v>
      </c>
      <c r="S981" s="8">
        <f t="shared" si="222"/>
        <v>42506.208657407398</v>
      </c>
      <c r="T981" s="11">
        <f t="shared" si="223"/>
        <v>42541.582638888889</v>
      </c>
      <c r="U981" t="str">
        <f t="shared" si="224"/>
        <v>FALSE</v>
      </c>
      <c r="V981" s="18">
        <f t="shared" si="225"/>
        <v>2</v>
      </c>
      <c r="W981">
        <f t="shared" si="226"/>
        <v>2</v>
      </c>
      <c r="X981">
        <v>1</v>
      </c>
      <c r="Y981">
        <f>D981*$X981</f>
        <v>35000</v>
      </c>
      <c r="Z981">
        <f t="shared" si="229"/>
        <v>28986.16</v>
      </c>
    </row>
    <row r="982" spans="1:26" ht="115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 t="b">
        <v>0</v>
      </c>
      <c r="L982">
        <v>31</v>
      </c>
      <c r="M982" t="b">
        <v>0</v>
      </c>
      <c r="N982" t="s">
        <v>8273</v>
      </c>
      <c r="O982" s="15">
        <f t="shared" si="220"/>
        <v>14.860000000000001</v>
      </c>
      <c r="P982" s="15">
        <f t="shared" si="221"/>
        <v>47.935483870967744</v>
      </c>
      <c r="Q982" t="s">
        <v>8330</v>
      </c>
      <c r="R982" t="s">
        <v>8332</v>
      </c>
      <c r="S982" s="8">
        <f t="shared" si="222"/>
        <v>41928.695856481478</v>
      </c>
      <c r="T982" s="11">
        <f t="shared" si="223"/>
        <v>41973.737523148149</v>
      </c>
      <c r="U982" t="str">
        <f t="shared" si="224"/>
        <v>FALSE</v>
      </c>
      <c r="V982" s="18">
        <f t="shared" si="225"/>
        <v>2</v>
      </c>
      <c r="W982">
        <f t="shared" si="226"/>
        <v>2</v>
      </c>
      <c r="X982">
        <v>1</v>
      </c>
      <c r="Y982">
        <f>D982*$X982</f>
        <v>10000</v>
      </c>
      <c r="Z982">
        <f t="shared" si="229"/>
        <v>1486</v>
      </c>
    </row>
    <row r="983" spans="1:26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 t="b">
        <v>0</v>
      </c>
      <c r="L983">
        <v>4</v>
      </c>
      <c r="M983" t="b">
        <v>0</v>
      </c>
      <c r="N983" t="s">
        <v>8273</v>
      </c>
      <c r="O983" s="15">
        <f t="shared" si="220"/>
        <v>1.2375123751237513E-2</v>
      </c>
      <c r="P983" s="15">
        <f t="shared" si="221"/>
        <v>2.75</v>
      </c>
      <c r="Q983" t="s">
        <v>8330</v>
      </c>
      <c r="R983" t="s">
        <v>8332</v>
      </c>
      <c r="S983" s="8">
        <f t="shared" si="222"/>
        <v>41830.738680555551</v>
      </c>
      <c r="T983" s="11">
        <f t="shared" si="223"/>
        <v>41860.738680555551</v>
      </c>
      <c r="U983" t="str">
        <f t="shared" si="224"/>
        <v>FALSE</v>
      </c>
      <c r="V983" s="18">
        <f t="shared" si="225"/>
        <v>2</v>
      </c>
      <c r="W983">
        <f t="shared" si="226"/>
        <v>2</v>
      </c>
      <c r="X983">
        <v>1</v>
      </c>
      <c r="Y983">
        <f>D983*$X983</f>
        <v>88888</v>
      </c>
      <c r="Z983">
        <f t="shared" si="229"/>
        <v>11</v>
      </c>
    </row>
    <row r="984" spans="1:26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 t="b">
        <v>0</v>
      </c>
      <c r="L984">
        <v>3</v>
      </c>
      <c r="M984" t="b">
        <v>0</v>
      </c>
      <c r="N984" t="s">
        <v>8273</v>
      </c>
      <c r="O984" s="15">
        <f t="shared" si="220"/>
        <v>1.7142857142857144E-2</v>
      </c>
      <c r="P984" s="15">
        <f t="shared" si="221"/>
        <v>1</v>
      </c>
      <c r="Q984" t="s">
        <v>8330</v>
      </c>
      <c r="R984" t="s">
        <v>8332</v>
      </c>
      <c r="S984" s="8">
        <f t="shared" si="222"/>
        <v>42615.544976851852</v>
      </c>
      <c r="T984" s="11">
        <f t="shared" si="223"/>
        <v>42645.544976851852</v>
      </c>
      <c r="U984" t="str">
        <f t="shared" si="224"/>
        <v>FALSE</v>
      </c>
      <c r="V984" s="18">
        <f t="shared" si="225"/>
        <v>2</v>
      </c>
      <c r="W984">
        <f t="shared" si="226"/>
        <v>2</v>
      </c>
      <c r="X984">
        <v>1</v>
      </c>
      <c r="Y984">
        <f>D984*$X984</f>
        <v>17500</v>
      </c>
      <c r="Z984">
        <f t="shared" si="229"/>
        <v>3</v>
      </c>
    </row>
    <row r="985" spans="1:26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 t="b">
        <v>0</v>
      </c>
      <c r="L985">
        <v>179</v>
      </c>
      <c r="M985" t="b">
        <v>0</v>
      </c>
      <c r="N985" t="s">
        <v>8273</v>
      </c>
      <c r="O985" s="15">
        <f t="shared" si="220"/>
        <v>29.506136117214709</v>
      </c>
      <c r="P985" s="15">
        <f t="shared" si="221"/>
        <v>171.79329608938548</v>
      </c>
      <c r="Q985" t="s">
        <v>8330</v>
      </c>
      <c r="R985" t="s">
        <v>8332</v>
      </c>
      <c r="S985" s="8">
        <f t="shared" si="222"/>
        <v>42574.459317129629</v>
      </c>
      <c r="T985" s="11">
        <f t="shared" si="223"/>
        <v>42605.662499999999</v>
      </c>
      <c r="U985" t="str">
        <f t="shared" si="224"/>
        <v>FALSE</v>
      </c>
      <c r="V985" s="18">
        <f t="shared" si="225"/>
        <v>2</v>
      </c>
      <c r="W985">
        <f t="shared" si="226"/>
        <v>2</v>
      </c>
      <c r="X985">
        <v>1.1299999999999999</v>
      </c>
      <c r="Y985">
        <f>D985*X985</f>
        <v>117767.46999999999</v>
      </c>
      <c r="Z985">
        <f t="shared" si="229"/>
        <v>34748.629999999997</v>
      </c>
    </row>
    <row r="986" spans="1:26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 t="b">
        <v>0</v>
      </c>
      <c r="L986">
        <v>3</v>
      </c>
      <c r="M986" t="b">
        <v>0</v>
      </c>
      <c r="N986" t="s">
        <v>8273</v>
      </c>
      <c r="O986" s="15">
        <f t="shared" si="220"/>
        <v>1.06</v>
      </c>
      <c r="P986" s="15">
        <f t="shared" si="221"/>
        <v>35.333333333333336</v>
      </c>
      <c r="Q986" t="s">
        <v>8330</v>
      </c>
      <c r="R986" t="s">
        <v>8332</v>
      </c>
      <c r="S986" s="8">
        <f t="shared" si="222"/>
        <v>42060.907499999994</v>
      </c>
      <c r="T986" s="11">
        <f t="shared" si="223"/>
        <v>42090.86583333333</v>
      </c>
      <c r="U986" t="str">
        <f t="shared" si="224"/>
        <v>FALSE</v>
      </c>
      <c r="V986" s="18">
        <f t="shared" si="225"/>
        <v>2</v>
      </c>
      <c r="W986">
        <f t="shared" si="226"/>
        <v>2</v>
      </c>
      <c r="X986">
        <v>1</v>
      </c>
      <c r="Y986">
        <f>D986*$X986</f>
        <v>10000</v>
      </c>
      <c r="Z986">
        <f t="shared" si="229"/>
        <v>106</v>
      </c>
    </row>
    <row r="987" spans="1:26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 t="b">
        <v>0</v>
      </c>
      <c r="L987">
        <v>23</v>
      </c>
      <c r="M987" t="b">
        <v>0</v>
      </c>
      <c r="N987" t="s">
        <v>8273</v>
      </c>
      <c r="O987" s="15">
        <f t="shared" si="220"/>
        <v>6.293333333333333</v>
      </c>
      <c r="P987" s="15">
        <f t="shared" si="221"/>
        <v>82.086956521739125</v>
      </c>
      <c r="Q987" t="s">
        <v>8330</v>
      </c>
      <c r="R987" t="s">
        <v>8332</v>
      </c>
      <c r="S987" s="8">
        <f t="shared" si="222"/>
        <v>42339.759375000001</v>
      </c>
      <c r="T987" s="11">
        <f t="shared" si="223"/>
        <v>42369.749999999993</v>
      </c>
      <c r="U987" t="str">
        <f t="shared" si="224"/>
        <v>FALSE</v>
      </c>
      <c r="V987" s="18">
        <f t="shared" si="225"/>
        <v>2</v>
      </c>
      <c r="W987">
        <f t="shared" si="226"/>
        <v>2</v>
      </c>
      <c r="X987">
        <v>1.1299999999999999</v>
      </c>
      <c r="Y987">
        <f>D987*X987</f>
        <v>33900</v>
      </c>
      <c r="Z987">
        <f t="shared" si="229"/>
        <v>2133.4399999999996</v>
      </c>
    </row>
    <row r="988" spans="1:26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 t="b">
        <v>0</v>
      </c>
      <c r="L988">
        <v>23</v>
      </c>
      <c r="M988" t="b">
        <v>0</v>
      </c>
      <c r="N988" t="s">
        <v>8273</v>
      </c>
      <c r="O988" s="15">
        <f t="shared" si="220"/>
        <v>12.75</v>
      </c>
      <c r="P988" s="15">
        <f t="shared" si="221"/>
        <v>110.8695652173913</v>
      </c>
      <c r="Q988" t="s">
        <v>8330</v>
      </c>
      <c r="R988" t="s">
        <v>8332</v>
      </c>
      <c r="S988" s="8">
        <f t="shared" si="222"/>
        <v>42324.559027777774</v>
      </c>
      <c r="T988" s="11">
        <f t="shared" si="223"/>
        <v>42378.791666666664</v>
      </c>
      <c r="U988" t="str">
        <f t="shared" si="224"/>
        <v>FALSE</v>
      </c>
      <c r="V988" s="18">
        <f t="shared" si="225"/>
        <v>2</v>
      </c>
      <c r="W988">
        <f t="shared" si="226"/>
        <v>2</v>
      </c>
      <c r="X988">
        <v>1.28</v>
      </c>
      <c r="Y988">
        <f>D988*X988</f>
        <v>25600</v>
      </c>
      <c r="Z988">
        <f t="shared" si="229"/>
        <v>3264</v>
      </c>
    </row>
    <row r="989" spans="1:26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 t="b">
        <v>0</v>
      </c>
      <c r="L989">
        <v>41</v>
      </c>
      <c r="M989" t="b">
        <v>0</v>
      </c>
      <c r="N989" t="s">
        <v>8273</v>
      </c>
      <c r="O989" s="15">
        <f t="shared" si="220"/>
        <v>13.22</v>
      </c>
      <c r="P989" s="15">
        <f t="shared" si="221"/>
        <v>161.21951219512195</v>
      </c>
      <c r="Q989" t="s">
        <v>8330</v>
      </c>
      <c r="R989" t="s">
        <v>8332</v>
      </c>
      <c r="S989" s="8">
        <f t="shared" si="222"/>
        <v>41773.086226851847</v>
      </c>
      <c r="T989" s="11">
        <f t="shared" si="223"/>
        <v>41813.086226851847</v>
      </c>
      <c r="U989" t="str">
        <f t="shared" si="224"/>
        <v>FALSE</v>
      </c>
      <c r="V989" s="18">
        <f t="shared" si="225"/>
        <v>2</v>
      </c>
      <c r="W989">
        <f t="shared" si="226"/>
        <v>2</v>
      </c>
      <c r="X989">
        <v>1.1299999999999999</v>
      </c>
      <c r="Y989">
        <f>D989*X989</f>
        <v>56499.999999999993</v>
      </c>
      <c r="Z989">
        <f t="shared" si="229"/>
        <v>7469.2999999999993</v>
      </c>
    </row>
    <row r="990" spans="1:26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 t="b">
        <v>0</v>
      </c>
      <c r="L990">
        <v>0</v>
      </c>
      <c r="M990" t="b">
        <v>0</v>
      </c>
      <c r="N990" t="s">
        <v>8273</v>
      </c>
      <c r="O990" s="15">
        <f t="shared" si="220"/>
        <v>0</v>
      </c>
      <c r="P990" s="15">
        <f t="shared" si="221"/>
        <v>0</v>
      </c>
      <c r="Q990" t="s">
        <v>8330</v>
      </c>
      <c r="R990" t="s">
        <v>8332</v>
      </c>
      <c r="S990" s="8">
        <f t="shared" si="222"/>
        <v>42614.148437499993</v>
      </c>
      <c r="T990" s="11">
        <f t="shared" si="223"/>
        <v>42644.148437499993</v>
      </c>
      <c r="U990" t="str">
        <f t="shared" si="224"/>
        <v>FALSE</v>
      </c>
      <c r="V990" s="18">
        <f t="shared" si="225"/>
        <v>2</v>
      </c>
      <c r="W990">
        <f t="shared" si="226"/>
        <v>2</v>
      </c>
      <c r="X990">
        <v>1.1299999999999999</v>
      </c>
      <c r="Y990">
        <f>D990*X990</f>
        <v>5649.9999999999991</v>
      </c>
      <c r="Z990">
        <f t="shared" si="229"/>
        <v>0</v>
      </c>
    </row>
    <row r="991" spans="1:26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 t="b">
        <v>0</v>
      </c>
      <c r="L991">
        <v>32</v>
      </c>
      <c r="M991" t="b">
        <v>0</v>
      </c>
      <c r="N991" t="s">
        <v>8273</v>
      </c>
      <c r="O991" s="15">
        <f t="shared" si="220"/>
        <v>16.77</v>
      </c>
      <c r="P991" s="15">
        <f t="shared" si="221"/>
        <v>52.40625</v>
      </c>
      <c r="Q991" t="s">
        <v>8330</v>
      </c>
      <c r="R991" t="s">
        <v>8332</v>
      </c>
      <c r="S991" s="8">
        <f t="shared" si="222"/>
        <v>42611.725636574069</v>
      </c>
      <c r="T991" s="11">
        <f t="shared" si="223"/>
        <v>42641.725636574069</v>
      </c>
      <c r="U991" t="str">
        <f t="shared" si="224"/>
        <v>FALSE</v>
      </c>
      <c r="V991" s="18">
        <f t="shared" si="225"/>
        <v>2</v>
      </c>
      <c r="W991">
        <f t="shared" si="226"/>
        <v>2</v>
      </c>
      <c r="X991">
        <v>1</v>
      </c>
      <c r="Y991">
        <f>D991*$X991</f>
        <v>10000</v>
      </c>
      <c r="Z991">
        <f t="shared" si="229"/>
        <v>1677</v>
      </c>
    </row>
    <row r="992" spans="1:26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 t="b">
        <v>0</v>
      </c>
      <c r="L992">
        <v>2</v>
      </c>
      <c r="M992" t="b">
        <v>0</v>
      </c>
      <c r="N992" t="s">
        <v>8273</v>
      </c>
      <c r="O992" s="15">
        <f t="shared" si="220"/>
        <v>0.104</v>
      </c>
      <c r="P992" s="15">
        <f t="shared" si="221"/>
        <v>13</v>
      </c>
      <c r="Q992" t="s">
        <v>8330</v>
      </c>
      <c r="R992" t="s">
        <v>8332</v>
      </c>
      <c r="S992" s="8">
        <f t="shared" si="222"/>
        <v>41855.575972222221</v>
      </c>
      <c r="T992" s="11">
        <f t="shared" si="223"/>
        <v>41885.575972222221</v>
      </c>
      <c r="U992" t="str">
        <f t="shared" si="224"/>
        <v>FALSE</v>
      </c>
      <c r="V992" s="18">
        <f t="shared" si="225"/>
        <v>2</v>
      </c>
      <c r="W992">
        <f t="shared" si="226"/>
        <v>2</v>
      </c>
      <c r="X992">
        <v>1</v>
      </c>
      <c r="Y992">
        <f>D992*$X992</f>
        <v>25000</v>
      </c>
      <c r="Z992">
        <f t="shared" si="229"/>
        <v>26</v>
      </c>
    </row>
    <row r="993" spans="1:26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 t="b">
        <v>0</v>
      </c>
      <c r="L993">
        <v>7</v>
      </c>
      <c r="M993" t="b">
        <v>0</v>
      </c>
      <c r="N993" t="s">
        <v>8273</v>
      </c>
      <c r="O993" s="15">
        <f t="shared" si="220"/>
        <v>4.24</v>
      </c>
      <c r="P993" s="15">
        <f t="shared" si="221"/>
        <v>30.285714285714285</v>
      </c>
      <c r="Q993" t="s">
        <v>8330</v>
      </c>
      <c r="R993" t="s">
        <v>8332</v>
      </c>
      <c r="S993" s="8">
        <f t="shared" si="222"/>
        <v>42538.548472222225</v>
      </c>
      <c r="T993" s="11">
        <f t="shared" si="223"/>
        <v>42563.57708333333</v>
      </c>
      <c r="U993" t="str">
        <f t="shared" si="224"/>
        <v>FALSE</v>
      </c>
      <c r="V993" s="18">
        <f t="shared" si="225"/>
        <v>2</v>
      </c>
      <c r="W993">
        <f t="shared" si="226"/>
        <v>2</v>
      </c>
      <c r="X993">
        <v>1.28</v>
      </c>
      <c r="Y993">
        <f>D993*X993</f>
        <v>6400</v>
      </c>
      <c r="Z993">
        <f t="shared" si="229"/>
        <v>271.36</v>
      </c>
    </row>
    <row r="994" spans="1:26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 t="b">
        <v>0</v>
      </c>
      <c r="L994">
        <v>4</v>
      </c>
      <c r="M994" t="b">
        <v>0</v>
      </c>
      <c r="N994" t="s">
        <v>8273</v>
      </c>
      <c r="O994" s="15">
        <f t="shared" si="220"/>
        <v>0.46699999999999997</v>
      </c>
      <c r="P994" s="15">
        <f t="shared" si="221"/>
        <v>116.75</v>
      </c>
      <c r="Q994" t="s">
        <v>8330</v>
      </c>
      <c r="R994" t="s">
        <v>8332</v>
      </c>
      <c r="S994" s="8">
        <f t="shared" si="222"/>
        <v>42437.71665509259</v>
      </c>
      <c r="T994" s="11">
        <f t="shared" si="223"/>
        <v>42497.674988425926</v>
      </c>
      <c r="U994" t="str">
        <f t="shared" si="224"/>
        <v>FALSE</v>
      </c>
      <c r="V994" s="18">
        <f t="shared" si="225"/>
        <v>2</v>
      </c>
      <c r="W994">
        <f t="shared" si="226"/>
        <v>2</v>
      </c>
      <c r="X994">
        <v>1</v>
      </c>
      <c r="Y994">
        <f t="shared" ref="Y994:Y999" si="230">D994*$X994</f>
        <v>100000</v>
      </c>
      <c r="Z994">
        <f t="shared" ref="Z994:Z999" si="231">E994*$X994</f>
        <v>467</v>
      </c>
    </row>
    <row r="995" spans="1:26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 t="b">
        <v>0</v>
      </c>
      <c r="L995">
        <v>196</v>
      </c>
      <c r="M995" t="b">
        <v>0</v>
      </c>
      <c r="N995" t="s">
        <v>8273</v>
      </c>
      <c r="O995" s="15">
        <f t="shared" si="220"/>
        <v>25.087142857142858</v>
      </c>
      <c r="P995" s="15">
        <f t="shared" si="221"/>
        <v>89.59693877551021</v>
      </c>
      <c r="Q995" t="s">
        <v>8330</v>
      </c>
      <c r="R995" t="s">
        <v>8332</v>
      </c>
      <c r="S995" s="8">
        <f t="shared" si="222"/>
        <v>42652.756574074076</v>
      </c>
      <c r="T995" s="11">
        <f t="shared" si="223"/>
        <v>42685.999999999993</v>
      </c>
      <c r="U995" t="str">
        <f t="shared" si="224"/>
        <v>FALSE</v>
      </c>
      <c r="V995" s="18">
        <f t="shared" si="225"/>
        <v>2</v>
      </c>
      <c r="W995">
        <f t="shared" si="226"/>
        <v>2</v>
      </c>
      <c r="X995">
        <v>1</v>
      </c>
      <c r="Y995">
        <f t="shared" si="230"/>
        <v>70000</v>
      </c>
      <c r="Z995">
        <f t="shared" si="231"/>
        <v>17561</v>
      </c>
    </row>
    <row r="996" spans="1:26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 t="b">
        <v>0</v>
      </c>
      <c r="L996">
        <v>11</v>
      </c>
      <c r="M996" t="b">
        <v>0</v>
      </c>
      <c r="N996" t="s">
        <v>8273</v>
      </c>
      <c r="O996" s="15">
        <f t="shared" si="220"/>
        <v>2.3345000000000002</v>
      </c>
      <c r="P996" s="15">
        <f t="shared" si="221"/>
        <v>424.45454545454544</v>
      </c>
      <c r="Q996" t="s">
        <v>8330</v>
      </c>
      <c r="R996" t="s">
        <v>8332</v>
      </c>
      <c r="S996" s="8">
        <f t="shared" si="222"/>
        <v>41921.054745370369</v>
      </c>
      <c r="T996" s="11">
        <f t="shared" si="223"/>
        <v>41973.749305555553</v>
      </c>
      <c r="U996" t="str">
        <f t="shared" si="224"/>
        <v>FALSE</v>
      </c>
      <c r="V996" s="18">
        <f t="shared" si="225"/>
        <v>2</v>
      </c>
      <c r="W996">
        <f t="shared" si="226"/>
        <v>2</v>
      </c>
      <c r="X996">
        <v>1</v>
      </c>
      <c r="Y996">
        <f t="shared" si="230"/>
        <v>200000</v>
      </c>
      <c r="Z996">
        <f t="shared" si="231"/>
        <v>4669</v>
      </c>
    </row>
    <row r="997" spans="1:26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 t="b">
        <v>0</v>
      </c>
      <c r="L997">
        <v>9</v>
      </c>
      <c r="M997" t="b">
        <v>0</v>
      </c>
      <c r="N997" t="s">
        <v>8273</v>
      </c>
      <c r="O997" s="15">
        <f t="shared" si="220"/>
        <v>7.26</v>
      </c>
      <c r="P997" s="15">
        <f t="shared" si="221"/>
        <v>80.666666666666671</v>
      </c>
      <c r="Q997" t="s">
        <v>8330</v>
      </c>
      <c r="R997" t="s">
        <v>8332</v>
      </c>
      <c r="S997" s="8">
        <f t="shared" si="222"/>
        <v>41947.732407407406</v>
      </c>
      <c r="T997" s="11">
        <f t="shared" si="223"/>
        <v>41972.458333333336</v>
      </c>
      <c r="U997" t="str">
        <f t="shared" si="224"/>
        <v>FALSE</v>
      </c>
      <c r="V997" s="18">
        <f t="shared" si="225"/>
        <v>2</v>
      </c>
      <c r="W997">
        <f t="shared" si="226"/>
        <v>2</v>
      </c>
      <c r="X997">
        <v>1</v>
      </c>
      <c r="Y997">
        <f t="shared" si="230"/>
        <v>10000</v>
      </c>
      <c r="Z997">
        <f t="shared" si="231"/>
        <v>726</v>
      </c>
    </row>
    <row r="998" spans="1:26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 t="b">
        <v>0</v>
      </c>
      <c r="L998">
        <v>5</v>
      </c>
      <c r="M998" t="b">
        <v>0</v>
      </c>
      <c r="N998" t="s">
        <v>8273</v>
      </c>
      <c r="O998" s="15">
        <f t="shared" si="220"/>
        <v>1.625</v>
      </c>
      <c r="P998" s="15">
        <f t="shared" si="221"/>
        <v>13</v>
      </c>
      <c r="Q998" t="s">
        <v>8330</v>
      </c>
      <c r="R998" t="s">
        <v>8332</v>
      </c>
      <c r="S998" s="8">
        <f t="shared" si="222"/>
        <v>41817.658101851848</v>
      </c>
      <c r="T998" s="11">
        <f t="shared" si="223"/>
        <v>41847.435416666667</v>
      </c>
      <c r="U998" t="str">
        <f t="shared" si="224"/>
        <v>FALSE</v>
      </c>
      <c r="V998" s="18">
        <f t="shared" si="225"/>
        <v>2</v>
      </c>
      <c r="W998">
        <f t="shared" si="226"/>
        <v>2</v>
      </c>
      <c r="X998">
        <v>1</v>
      </c>
      <c r="Y998">
        <f t="shared" si="230"/>
        <v>4000</v>
      </c>
      <c r="Z998">
        <f t="shared" si="231"/>
        <v>65</v>
      </c>
    </row>
    <row r="999" spans="1:26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 t="b">
        <v>0</v>
      </c>
      <c r="L999">
        <v>8</v>
      </c>
      <c r="M999" t="b">
        <v>0</v>
      </c>
      <c r="N999" t="s">
        <v>8273</v>
      </c>
      <c r="O999" s="15">
        <f t="shared" si="220"/>
        <v>1.3</v>
      </c>
      <c r="P999" s="15">
        <f t="shared" si="221"/>
        <v>8.125</v>
      </c>
      <c r="Q999" t="s">
        <v>8330</v>
      </c>
      <c r="R999" t="s">
        <v>8332</v>
      </c>
      <c r="S999" s="8">
        <f t="shared" si="222"/>
        <v>41940.894641203704</v>
      </c>
      <c r="T999" s="11">
        <f t="shared" si="223"/>
        <v>41970.936307870368</v>
      </c>
      <c r="U999" t="str">
        <f t="shared" si="224"/>
        <v>FALSE</v>
      </c>
      <c r="V999" s="18">
        <f t="shared" si="225"/>
        <v>2</v>
      </c>
      <c r="W999">
        <f t="shared" si="226"/>
        <v>2</v>
      </c>
      <c r="X999">
        <v>1</v>
      </c>
      <c r="Y999">
        <f t="shared" si="230"/>
        <v>5000</v>
      </c>
      <c r="Z999">
        <f t="shared" si="231"/>
        <v>65</v>
      </c>
    </row>
    <row r="1000" spans="1:26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 t="b">
        <v>0</v>
      </c>
      <c r="L1000">
        <v>229</v>
      </c>
      <c r="M1000" t="b">
        <v>0</v>
      </c>
      <c r="N1000" t="s">
        <v>8273</v>
      </c>
      <c r="O1000" s="15">
        <f t="shared" si="220"/>
        <v>58.558333333333337</v>
      </c>
      <c r="P1000" s="15">
        <f t="shared" si="221"/>
        <v>153.42794759825327</v>
      </c>
      <c r="Q1000" t="s">
        <v>8330</v>
      </c>
      <c r="R1000" t="s">
        <v>8332</v>
      </c>
      <c r="S1000" s="8">
        <f t="shared" si="222"/>
        <v>42281.960659722223</v>
      </c>
      <c r="T1000" s="11">
        <f t="shared" si="223"/>
        <v>42327.002326388887</v>
      </c>
      <c r="U1000" t="str">
        <f t="shared" si="224"/>
        <v>FALSE</v>
      </c>
      <c r="V1000" s="18">
        <f t="shared" si="225"/>
        <v>2</v>
      </c>
      <c r="W1000">
        <f t="shared" si="226"/>
        <v>2</v>
      </c>
      <c r="X1000">
        <f>0.76</f>
        <v>0.76</v>
      </c>
      <c r="Y1000">
        <f>D1000*X1000</f>
        <v>45600</v>
      </c>
      <c r="Z1000">
        <f t="shared" ref="Z1000:Z1010" si="232">E1000*$X1000</f>
        <v>26702.6</v>
      </c>
    </row>
    <row r="1001" spans="1:26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 t="b">
        <v>0</v>
      </c>
      <c r="L1001">
        <v>40</v>
      </c>
      <c r="M1001" t="b">
        <v>0</v>
      </c>
      <c r="N1001" t="s">
        <v>8273</v>
      </c>
      <c r="O1001" s="15">
        <f t="shared" si="220"/>
        <v>7.7886666666666677</v>
      </c>
      <c r="P1001" s="15">
        <f t="shared" si="221"/>
        <v>292.07499999999999</v>
      </c>
      <c r="Q1001" t="s">
        <v>8330</v>
      </c>
      <c r="R1001" t="s">
        <v>8332</v>
      </c>
      <c r="S1001" s="8">
        <f t="shared" si="222"/>
        <v>41926.091319444444</v>
      </c>
      <c r="T1001" s="11">
        <f t="shared" si="223"/>
        <v>41956.126388888886</v>
      </c>
      <c r="U1001" t="str">
        <f t="shared" si="224"/>
        <v>FALSE</v>
      </c>
      <c r="V1001" s="18">
        <f t="shared" si="225"/>
        <v>2</v>
      </c>
      <c r="W1001">
        <f t="shared" si="226"/>
        <v>2</v>
      </c>
      <c r="X1001">
        <f>0.76</f>
        <v>0.76</v>
      </c>
      <c r="Y1001">
        <f>D1001*X1001</f>
        <v>114000</v>
      </c>
      <c r="Z1001">
        <f t="shared" si="232"/>
        <v>8879.08</v>
      </c>
    </row>
    <row r="1002" spans="1:26" ht="100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 t="b">
        <v>0</v>
      </c>
      <c r="L1002">
        <v>6</v>
      </c>
      <c r="M1002" t="b">
        <v>0</v>
      </c>
      <c r="N1002" t="s">
        <v>8273</v>
      </c>
      <c r="O1002" s="15">
        <f t="shared" si="220"/>
        <v>2.2157147647256061</v>
      </c>
      <c r="P1002" s="15">
        <f t="shared" si="221"/>
        <v>3304</v>
      </c>
      <c r="Q1002" t="s">
        <v>8330</v>
      </c>
      <c r="R1002" t="s">
        <v>8332</v>
      </c>
      <c r="S1002" s="8">
        <f t="shared" si="222"/>
        <v>42748.851388888892</v>
      </c>
      <c r="T1002" s="11">
        <f t="shared" si="223"/>
        <v>42808.80972222222</v>
      </c>
      <c r="U1002" t="str">
        <f t="shared" si="224"/>
        <v>FALSE</v>
      </c>
      <c r="V1002" s="18">
        <f t="shared" si="225"/>
        <v>2</v>
      </c>
      <c r="W1002">
        <f t="shared" si="226"/>
        <v>3</v>
      </c>
      <c r="X1002">
        <v>1</v>
      </c>
      <c r="Y1002">
        <f>D1002*$X1002</f>
        <v>894700</v>
      </c>
      <c r="Z1002">
        <f t="shared" si="232"/>
        <v>19824</v>
      </c>
    </row>
    <row r="1003" spans="1:26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 t="b">
        <v>0</v>
      </c>
      <c r="L1003">
        <v>4</v>
      </c>
      <c r="M1003" t="b">
        <v>0</v>
      </c>
      <c r="N1003" t="s">
        <v>8273</v>
      </c>
      <c r="O1003" s="15">
        <f t="shared" si="220"/>
        <v>104</v>
      </c>
      <c r="P1003" s="15">
        <f t="shared" si="221"/>
        <v>1300</v>
      </c>
      <c r="Q1003" t="s">
        <v>8330</v>
      </c>
      <c r="R1003" t="s">
        <v>8332</v>
      </c>
      <c r="S1003" s="8">
        <f t="shared" si="222"/>
        <v>42720.511724537035</v>
      </c>
      <c r="T1003" s="11">
        <f t="shared" si="223"/>
        <v>42765.511724537035</v>
      </c>
      <c r="U1003" t="str">
        <f t="shared" si="224"/>
        <v>FALSE</v>
      </c>
      <c r="V1003" s="18">
        <f t="shared" si="225"/>
        <v>2</v>
      </c>
      <c r="W1003">
        <f t="shared" si="226"/>
        <v>3</v>
      </c>
      <c r="X1003">
        <v>1.28</v>
      </c>
      <c r="Y1003">
        <f>D1003*X1003</f>
        <v>6400</v>
      </c>
      <c r="Z1003">
        <f t="shared" si="232"/>
        <v>6656</v>
      </c>
    </row>
    <row r="1004" spans="1:26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 t="b">
        <v>0</v>
      </c>
      <c r="L1004">
        <v>22</v>
      </c>
      <c r="M1004" t="b">
        <v>0</v>
      </c>
      <c r="N1004" t="s">
        <v>8273</v>
      </c>
      <c r="O1004" s="15">
        <f t="shared" si="220"/>
        <v>29.6029602960296</v>
      </c>
      <c r="P1004" s="15">
        <f t="shared" si="221"/>
        <v>134.54545454545453</v>
      </c>
      <c r="Q1004" t="s">
        <v>8330</v>
      </c>
      <c r="R1004" t="s">
        <v>8332</v>
      </c>
      <c r="S1004" s="8">
        <f t="shared" si="222"/>
        <v>42325.475856481477</v>
      </c>
      <c r="T1004" s="11">
        <f t="shared" si="223"/>
        <v>42355.040972222218</v>
      </c>
      <c r="U1004" t="str">
        <f t="shared" si="224"/>
        <v>FALSE</v>
      </c>
      <c r="V1004" s="18">
        <f t="shared" si="225"/>
        <v>2</v>
      </c>
      <c r="W1004">
        <f t="shared" si="226"/>
        <v>3</v>
      </c>
      <c r="X1004">
        <v>1</v>
      </c>
      <c r="Y1004">
        <f>D1004*$X1004</f>
        <v>9999</v>
      </c>
      <c r="Z1004">
        <f t="shared" si="232"/>
        <v>2960</v>
      </c>
    </row>
    <row r="1005" spans="1:26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 t="b">
        <v>0</v>
      </c>
      <c r="L1005">
        <v>15</v>
      </c>
      <c r="M1005" t="b">
        <v>0</v>
      </c>
      <c r="N1005" t="s">
        <v>8273</v>
      </c>
      <c r="O1005" s="15">
        <f t="shared" si="220"/>
        <v>16.055</v>
      </c>
      <c r="P1005" s="15">
        <f t="shared" si="221"/>
        <v>214.06666666666666</v>
      </c>
      <c r="Q1005" t="s">
        <v>8330</v>
      </c>
      <c r="R1005" t="s">
        <v>8332</v>
      </c>
      <c r="S1005" s="8">
        <f t="shared" si="222"/>
        <v>42780.500706018516</v>
      </c>
      <c r="T1005" s="11">
        <f t="shared" si="223"/>
        <v>42810.459039351852</v>
      </c>
      <c r="U1005" t="str">
        <f t="shared" si="224"/>
        <v>FALSE</v>
      </c>
      <c r="V1005" s="18">
        <f t="shared" si="225"/>
        <v>2</v>
      </c>
      <c r="W1005">
        <f t="shared" si="226"/>
        <v>3</v>
      </c>
      <c r="X1005">
        <v>1.1299999999999999</v>
      </c>
      <c r="Y1005">
        <f>D1005*X1005</f>
        <v>22599.999999999996</v>
      </c>
      <c r="Z1005">
        <f t="shared" si="232"/>
        <v>3628.43</v>
      </c>
    </row>
    <row r="1006" spans="1:26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 t="b">
        <v>0</v>
      </c>
      <c r="L1006">
        <v>95</v>
      </c>
      <c r="M1006" t="b">
        <v>0</v>
      </c>
      <c r="N1006" t="s">
        <v>8273</v>
      </c>
      <c r="O1006" s="15">
        <f t="shared" si="220"/>
        <v>82.207999999999998</v>
      </c>
      <c r="P1006" s="15">
        <f t="shared" si="221"/>
        <v>216.33684210526314</v>
      </c>
      <c r="Q1006" t="s">
        <v>8330</v>
      </c>
      <c r="R1006" t="s">
        <v>8332</v>
      </c>
      <c r="S1006" s="8">
        <f t="shared" si="222"/>
        <v>42388.5003125</v>
      </c>
      <c r="T1006" s="11">
        <f t="shared" si="223"/>
        <v>42418.5003125</v>
      </c>
      <c r="U1006" t="str">
        <f t="shared" si="224"/>
        <v>FALSE</v>
      </c>
      <c r="V1006" s="18">
        <f t="shared" si="225"/>
        <v>2</v>
      </c>
      <c r="W1006">
        <f t="shared" si="226"/>
        <v>3</v>
      </c>
      <c r="X1006">
        <v>1</v>
      </c>
      <c r="Y1006">
        <f>D1006*$X1006</f>
        <v>25000</v>
      </c>
      <c r="Z1006">
        <f t="shared" si="232"/>
        <v>20552</v>
      </c>
    </row>
    <row r="1007" spans="1:26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 t="b">
        <v>0</v>
      </c>
      <c r="L1007">
        <v>161</v>
      </c>
      <c r="M1007" t="b">
        <v>0</v>
      </c>
      <c r="N1007" t="s">
        <v>8273</v>
      </c>
      <c r="O1007" s="15">
        <f t="shared" si="220"/>
        <v>75.051000000000002</v>
      </c>
      <c r="P1007" s="15">
        <f t="shared" si="221"/>
        <v>932.31055900621118</v>
      </c>
      <c r="Q1007" t="s">
        <v>8330</v>
      </c>
      <c r="R1007" t="s">
        <v>8332</v>
      </c>
      <c r="S1007" s="8">
        <f t="shared" si="222"/>
        <v>42276.416469907403</v>
      </c>
      <c r="T1007" s="11">
        <f t="shared" si="223"/>
        <v>42307.41646990741</v>
      </c>
      <c r="U1007" t="str">
        <f t="shared" si="224"/>
        <v>FALSE</v>
      </c>
      <c r="V1007" s="18">
        <f t="shared" si="225"/>
        <v>2</v>
      </c>
      <c r="W1007">
        <f t="shared" si="226"/>
        <v>3</v>
      </c>
      <c r="X1007">
        <v>1</v>
      </c>
      <c r="Y1007">
        <f>D1007*$X1007</f>
        <v>200000</v>
      </c>
      <c r="Z1007">
        <f t="shared" si="232"/>
        <v>150102</v>
      </c>
    </row>
    <row r="1008" spans="1:26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 t="b">
        <v>0</v>
      </c>
      <c r="L1008">
        <v>8</v>
      </c>
      <c r="M1008" t="b">
        <v>0</v>
      </c>
      <c r="N1008" t="s">
        <v>8273</v>
      </c>
      <c r="O1008" s="15">
        <f t="shared" si="220"/>
        <v>5.8500000000000005</v>
      </c>
      <c r="P1008" s="15">
        <f t="shared" si="221"/>
        <v>29.25</v>
      </c>
      <c r="Q1008" t="s">
        <v>8330</v>
      </c>
      <c r="R1008" t="s">
        <v>8332</v>
      </c>
      <c r="S1008" s="8">
        <f t="shared" si="222"/>
        <v>41976.83185185185</v>
      </c>
      <c r="T1008" s="11">
        <f t="shared" si="223"/>
        <v>41985.09097222222</v>
      </c>
      <c r="U1008" t="str">
        <f t="shared" si="224"/>
        <v>FALSE</v>
      </c>
      <c r="V1008" s="18">
        <f t="shared" si="225"/>
        <v>2</v>
      </c>
      <c r="W1008">
        <f t="shared" si="226"/>
        <v>3</v>
      </c>
      <c r="X1008">
        <v>1</v>
      </c>
      <c r="Y1008">
        <f>D1008*$X1008</f>
        <v>4000</v>
      </c>
      <c r="Z1008">
        <f t="shared" si="232"/>
        <v>234</v>
      </c>
    </row>
    <row r="1009" spans="1:26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 t="b">
        <v>0</v>
      </c>
      <c r="L1009">
        <v>76</v>
      </c>
      <c r="M1009" t="b">
        <v>0</v>
      </c>
      <c r="N1009" t="s">
        <v>8273</v>
      </c>
      <c r="O1009" s="15">
        <f t="shared" si="220"/>
        <v>44.32</v>
      </c>
      <c r="P1009" s="15">
        <f t="shared" si="221"/>
        <v>174.94736842105263</v>
      </c>
      <c r="Q1009" t="s">
        <v>8330</v>
      </c>
      <c r="R1009" t="s">
        <v>8332</v>
      </c>
      <c r="S1009" s="8">
        <f t="shared" si="222"/>
        <v>42676.3752662037</v>
      </c>
      <c r="T1009" s="11">
        <f t="shared" si="223"/>
        <v>42718.416932870365</v>
      </c>
      <c r="U1009" t="str">
        <f t="shared" si="224"/>
        <v>FALSE</v>
      </c>
      <c r="V1009" s="18">
        <f t="shared" si="225"/>
        <v>2</v>
      </c>
      <c r="W1009">
        <f t="shared" si="226"/>
        <v>3</v>
      </c>
      <c r="X1009">
        <v>1</v>
      </c>
      <c r="Y1009">
        <f>D1009*$X1009</f>
        <v>30000</v>
      </c>
      <c r="Z1009">
        <f t="shared" si="232"/>
        <v>13296</v>
      </c>
    </row>
    <row r="1010" spans="1:26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 t="b">
        <v>0</v>
      </c>
      <c r="L1010">
        <v>1</v>
      </c>
      <c r="M1010" t="b">
        <v>0</v>
      </c>
      <c r="N1010" t="s">
        <v>8273</v>
      </c>
      <c r="O1010" s="15">
        <f t="shared" si="220"/>
        <v>0.26737967914438499</v>
      </c>
      <c r="P1010" s="15">
        <f t="shared" si="221"/>
        <v>250</v>
      </c>
      <c r="Q1010" t="s">
        <v>8330</v>
      </c>
      <c r="R1010" t="s">
        <v>8332</v>
      </c>
      <c r="S1010" s="8">
        <f t="shared" si="222"/>
        <v>42702.600868055553</v>
      </c>
      <c r="T1010" s="11">
        <f t="shared" si="223"/>
        <v>42732.600868055553</v>
      </c>
      <c r="U1010" t="str">
        <f t="shared" si="224"/>
        <v>FALSE</v>
      </c>
      <c r="V1010" s="18">
        <f t="shared" si="225"/>
        <v>2</v>
      </c>
      <c r="W1010">
        <f t="shared" si="226"/>
        <v>3</v>
      </c>
      <c r="X1010">
        <v>4.9000000000000002E-2</v>
      </c>
      <c r="Y1010">
        <f>D1010*X1010</f>
        <v>4581.5</v>
      </c>
      <c r="Z1010">
        <f t="shared" si="232"/>
        <v>12.25</v>
      </c>
    </row>
    <row r="1011" spans="1:26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 t="b">
        <v>0</v>
      </c>
      <c r="L1011">
        <v>101</v>
      </c>
      <c r="M1011" t="b">
        <v>0</v>
      </c>
      <c r="N1011" t="s">
        <v>8273</v>
      </c>
      <c r="O1011" s="15">
        <f t="shared" si="220"/>
        <v>13.13</v>
      </c>
      <c r="P1011" s="15">
        <f t="shared" si="221"/>
        <v>65</v>
      </c>
      <c r="Q1011" t="s">
        <v>8330</v>
      </c>
      <c r="R1011" t="s">
        <v>8332</v>
      </c>
      <c r="S1011" s="8">
        <f t="shared" si="222"/>
        <v>42510.396365740737</v>
      </c>
      <c r="T1011" s="11">
        <f t="shared" si="223"/>
        <v>42540.396365740737</v>
      </c>
      <c r="U1011" t="str">
        <f t="shared" si="224"/>
        <v>FALSE</v>
      </c>
      <c r="V1011" s="18">
        <f t="shared" si="225"/>
        <v>2</v>
      </c>
      <c r="W1011">
        <f t="shared" si="226"/>
        <v>3</v>
      </c>
      <c r="X1011">
        <v>1</v>
      </c>
      <c r="Y1011">
        <f t="shared" ref="Y1011:Y1016" si="233">D1011*$X1011</f>
        <v>50000</v>
      </c>
      <c r="Z1011">
        <f t="shared" ref="Z1011:Z1016" si="234">E1011*$X1011</f>
        <v>6565</v>
      </c>
    </row>
    <row r="1012" spans="1:26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 t="b">
        <v>0</v>
      </c>
      <c r="L1012">
        <v>4</v>
      </c>
      <c r="M1012" t="b">
        <v>0</v>
      </c>
      <c r="N1012" t="s">
        <v>8273</v>
      </c>
      <c r="O1012" s="15">
        <f t="shared" si="220"/>
        <v>0.19088937093275488</v>
      </c>
      <c r="P1012" s="15">
        <f t="shared" si="221"/>
        <v>55</v>
      </c>
      <c r="Q1012" t="s">
        <v>8330</v>
      </c>
      <c r="R1012" t="s">
        <v>8332</v>
      </c>
      <c r="S1012" s="8">
        <f t="shared" si="222"/>
        <v>42561.621087962958</v>
      </c>
      <c r="T1012" s="11">
        <f t="shared" si="223"/>
        <v>42617.915972222218</v>
      </c>
      <c r="U1012" t="str">
        <f t="shared" si="224"/>
        <v>FALSE</v>
      </c>
      <c r="V1012" s="18">
        <f t="shared" si="225"/>
        <v>2</v>
      </c>
      <c r="W1012">
        <f t="shared" si="226"/>
        <v>3</v>
      </c>
      <c r="X1012">
        <v>1</v>
      </c>
      <c r="Y1012">
        <f t="shared" si="233"/>
        <v>115250</v>
      </c>
      <c r="Z1012">
        <f t="shared" si="234"/>
        <v>220</v>
      </c>
    </row>
    <row r="1013" spans="1:26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 t="b">
        <v>0</v>
      </c>
      <c r="L1013">
        <v>1</v>
      </c>
      <c r="M1013" t="b">
        <v>0</v>
      </c>
      <c r="N1013" t="s">
        <v>8273</v>
      </c>
      <c r="O1013" s="15">
        <f t="shared" si="220"/>
        <v>0.375</v>
      </c>
      <c r="P1013" s="15">
        <f t="shared" si="221"/>
        <v>75</v>
      </c>
      <c r="Q1013" t="s">
        <v>8330</v>
      </c>
      <c r="R1013" t="s">
        <v>8332</v>
      </c>
      <c r="S1013" s="8">
        <f t="shared" si="222"/>
        <v>41946.689756944441</v>
      </c>
      <c r="T1013" s="11">
        <f t="shared" si="223"/>
        <v>41991.689756944441</v>
      </c>
      <c r="U1013" t="str">
        <f t="shared" si="224"/>
        <v>FALSE</v>
      </c>
      <c r="V1013" s="18">
        <f t="shared" si="225"/>
        <v>2</v>
      </c>
      <c r="W1013">
        <f t="shared" si="226"/>
        <v>3</v>
      </c>
      <c r="X1013">
        <v>1</v>
      </c>
      <c r="Y1013">
        <f t="shared" si="233"/>
        <v>20000</v>
      </c>
      <c r="Z1013">
        <f t="shared" si="234"/>
        <v>75</v>
      </c>
    </row>
    <row r="1014" spans="1:26" ht="115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 t="b">
        <v>0</v>
      </c>
      <c r="L1014">
        <v>775</v>
      </c>
      <c r="M1014" t="b">
        <v>0</v>
      </c>
      <c r="N1014" t="s">
        <v>8273</v>
      </c>
      <c r="O1014" s="15">
        <f t="shared" si="220"/>
        <v>21535.021000000001</v>
      </c>
      <c r="P1014">
        <f>E1014/L1014</f>
        <v>1389.3561935483872</v>
      </c>
      <c r="Q1014" t="s">
        <v>8330</v>
      </c>
      <c r="R1014" t="s">
        <v>8332</v>
      </c>
      <c r="S1014" s="8">
        <f t="shared" si="222"/>
        <v>42714.232083333329</v>
      </c>
      <c r="T1014" s="11">
        <f t="shared" si="223"/>
        <v>42759.232083333329</v>
      </c>
      <c r="U1014" t="str">
        <f t="shared" si="224"/>
        <v>FALSE</v>
      </c>
      <c r="V1014" s="18">
        <f t="shared" si="225"/>
        <v>2</v>
      </c>
      <c r="W1014">
        <f t="shared" si="226"/>
        <v>3</v>
      </c>
      <c r="X1014">
        <v>1</v>
      </c>
      <c r="Y1014">
        <f t="shared" si="233"/>
        <v>5000</v>
      </c>
      <c r="Z1014">
        <f t="shared" si="234"/>
        <v>1076751.05</v>
      </c>
    </row>
    <row r="1015" spans="1:26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 t="b">
        <v>0</v>
      </c>
      <c r="L1015">
        <v>90</v>
      </c>
      <c r="M1015" t="b">
        <v>0</v>
      </c>
      <c r="N1015" t="s">
        <v>8273</v>
      </c>
      <c r="O1015" s="15">
        <f t="shared" si="220"/>
        <v>34.527999999999999</v>
      </c>
      <c r="P1015" s="15">
        <f t="shared" ref="P1015:P1078" si="235">IFERROR(E1015/L1015,0)</f>
        <v>95.911111111111111</v>
      </c>
      <c r="Q1015" t="s">
        <v>8330</v>
      </c>
      <c r="R1015" t="s">
        <v>8332</v>
      </c>
      <c r="S1015" s="8">
        <f t="shared" si="222"/>
        <v>42339.625648148147</v>
      </c>
      <c r="T1015" s="11">
        <f t="shared" si="223"/>
        <v>42367.624999999993</v>
      </c>
      <c r="U1015" t="str">
        <f t="shared" si="224"/>
        <v>FALSE</v>
      </c>
      <c r="V1015" s="18">
        <f t="shared" si="225"/>
        <v>2</v>
      </c>
      <c r="W1015">
        <f t="shared" si="226"/>
        <v>3</v>
      </c>
      <c r="X1015">
        <v>1</v>
      </c>
      <c r="Y1015">
        <f t="shared" si="233"/>
        <v>25000</v>
      </c>
      <c r="Z1015">
        <f t="shared" si="234"/>
        <v>8632</v>
      </c>
    </row>
    <row r="1016" spans="1:26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 t="b">
        <v>0</v>
      </c>
      <c r="L1016">
        <v>16</v>
      </c>
      <c r="M1016" t="b">
        <v>0</v>
      </c>
      <c r="N1016" t="s">
        <v>8273</v>
      </c>
      <c r="O1016" s="15">
        <f t="shared" si="220"/>
        <v>30.599999999999998</v>
      </c>
      <c r="P1016" s="15">
        <f t="shared" si="235"/>
        <v>191.25</v>
      </c>
      <c r="Q1016" t="s">
        <v>8330</v>
      </c>
      <c r="R1016" t="s">
        <v>8332</v>
      </c>
      <c r="S1016" s="8">
        <f t="shared" si="222"/>
        <v>41954.79415509259</v>
      </c>
      <c r="T1016" s="11">
        <f t="shared" si="223"/>
        <v>42004.79415509259</v>
      </c>
      <c r="U1016" t="str">
        <f t="shared" si="224"/>
        <v>FALSE</v>
      </c>
      <c r="V1016" s="18">
        <f t="shared" si="225"/>
        <v>2</v>
      </c>
      <c r="W1016">
        <f t="shared" si="226"/>
        <v>3</v>
      </c>
      <c r="X1016">
        <v>1</v>
      </c>
      <c r="Y1016">
        <f t="shared" si="233"/>
        <v>10000</v>
      </c>
      <c r="Z1016">
        <f t="shared" si="234"/>
        <v>3060</v>
      </c>
    </row>
    <row r="1017" spans="1:26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 t="b">
        <v>0</v>
      </c>
      <c r="L1017">
        <v>6</v>
      </c>
      <c r="M1017" t="b">
        <v>0</v>
      </c>
      <c r="N1017" t="s">
        <v>8273</v>
      </c>
      <c r="O1017" s="15">
        <f t="shared" si="220"/>
        <v>2.666666666666667</v>
      </c>
      <c r="P1017" s="15">
        <f t="shared" si="235"/>
        <v>40</v>
      </c>
      <c r="Q1017" t="s">
        <v>8330</v>
      </c>
      <c r="R1017" t="s">
        <v>8332</v>
      </c>
      <c r="S1017" s="8">
        <f t="shared" si="222"/>
        <v>42303.670081018521</v>
      </c>
      <c r="T1017" s="11">
        <f t="shared" si="223"/>
        <v>42333.711747685178</v>
      </c>
      <c r="U1017" t="str">
        <f t="shared" si="224"/>
        <v>FALSE</v>
      </c>
      <c r="V1017" s="18">
        <f t="shared" si="225"/>
        <v>2</v>
      </c>
      <c r="W1017">
        <f t="shared" si="226"/>
        <v>3</v>
      </c>
      <c r="X1017">
        <v>1</v>
      </c>
      <c r="Y1017">
        <f t="shared" ref="Y1017:Z1021" si="236">D1017*$X1017</f>
        <v>9000</v>
      </c>
      <c r="Z1017">
        <f t="shared" si="236"/>
        <v>240</v>
      </c>
    </row>
    <row r="1018" spans="1:26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 t="b">
        <v>0</v>
      </c>
      <c r="L1018">
        <v>38</v>
      </c>
      <c r="M1018" t="b">
        <v>0</v>
      </c>
      <c r="N1018" t="s">
        <v>8273</v>
      </c>
      <c r="O1018" s="15">
        <f t="shared" si="220"/>
        <v>2.8420000000000001</v>
      </c>
      <c r="P1018" s="15">
        <f t="shared" si="235"/>
        <v>74.78947368421052</v>
      </c>
      <c r="Q1018" t="s">
        <v>8330</v>
      </c>
      <c r="R1018" t="s">
        <v>8332</v>
      </c>
      <c r="S1018" s="8">
        <f t="shared" si="222"/>
        <v>42421.898796296293</v>
      </c>
      <c r="T1018" s="11">
        <f t="shared" si="223"/>
        <v>42466.857129629629</v>
      </c>
      <c r="U1018" t="str">
        <f t="shared" si="224"/>
        <v>FALSE</v>
      </c>
      <c r="V1018" s="18">
        <f t="shared" si="225"/>
        <v>2</v>
      </c>
      <c r="W1018">
        <f t="shared" si="226"/>
        <v>3</v>
      </c>
      <c r="X1018">
        <v>1</v>
      </c>
      <c r="Y1018">
        <f t="shared" si="236"/>
        <v>100000</v>
      </c>
      <c r="Z1018">
        <f t="shared" si="236"/>
        <v>2842</v>
      </c>
    </row>
    <row r="1019" spans="1:26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 t="b">
        <v>0</v>
      </c>
      <c r="L1019">
        <v>355</v>
      </c>
      <c r="M1019" t="b">
        <v>0</v>
      </c>
      <c r="N1019" t="s">
        <v>8273</v>
      </c>
      <c r="O1019" s="15">
        <f t="shared" si="220"/>
        <v>22.878799999999998</v>
      </c>
      <c r="P1019" s="15">
        <f t="shared" si="235"/>
        <v>161.11830985915492</v>
      </c>
      <c r="Q1019" t="s">
        <v>8330</v>
      </c>
      <c r="R1019" t="s">
        <v>8332</v>
      </c>
      <c r="S1019" s="8">
        <f t="shared" si="222"/>
        <v>42289.466840277775</v>
      </c>
      <c r="T1019" s="11">
        <f t="shared" si="223"/>
        <v>42329.508506944439</v>
      </c>
      <c r="U1019" t="str">
        <f t="shared" si="224"/>
        <v>FALSE</v>
      </c>
      <c r="V1019" s="18">
        <f t="shared" si="225"/>
        <v>2</v>
      </c>
      <c r="W1019">
        <f t="shared" si="226"/>
        <v>3</v>
      </c>
      <c r="X1019">
        <v>1</v>
      </c>
      <c r="Y1019">
        <f t="shared" si="236"/>
        <v>250000</v>
      </c>
      <c r="Z1019">
        <f t="shared" si="236"/>
        <v>57197</v>
      </c>
    </row>
    <row r="1020" spans="1:26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 t="b">
        <v>0</v>
      </c>
      <c r="L1020">
        <v>7</v>
      </c>
      <c r="M1020" t="b">
        <v>0</v>
      </c>
      <c r="N1020" t="s">
        <v>8273</v>
      </c>
      <c r="O1020" s="15">
        <f t="shared" si="220"/>
        <v>3.105</v>
      </c>
      <c r="P1020" s="15">
        <f t="shared" si="235"/>
        <v>88.714285714285708</v>
      </c>
      <c r="Q1020" t="s">
        <v>8330</v>
      </c>
      <c r="R1020" t="s">
        <v>8332</v>
      </c>
      <c r="S1020" s="8">
        <f t="shared" si="222"/>
        <v>42535.283946759257</v>
      </c>
      <c r="T1020" s="11">
        <f t="shared" si="223"/>
        <v>42565.283946759257</v>
      </c>
      <c r="U1020" t="str">
        <f t="shared" si="224"/>
        <v>FALSE</v>
      </c>
      <c r="V1020" s="18">
        <f t="shared" si="225"/>
        <v>2</v>
      </c>
      <c r="W1020">
        <f t="shared" si="226"/>
        <v>3</v>
      </c>
      <c r="X1020">
        <v>1</v>
      </c>
      <c r="Y1020">
        <f t="shared" si="236"/>
        <v>20000</v>
      </c>
      <c r="Z1020">
        <f t="shared" si="236"/>
        <v>621</v>
      </c>
    </row>
    <row r="1021" spans="1:26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 t="b">
        <v>0</v>
      </c>
      <c r="L1021">
        <v>400</v>
      </c>
      <c r="M1021" t="b">
        <v>0</v>
      </c>
      <c r="N1021" t="s">
        <v>8273</v>
      </c>
      <c r="O1021" s="15">
        <f t="shared" si="220"/>
        <v>47.333333333333336</v>
      </c>
      <c r="P1021" s="15">
        <f t="shared" si="235"/>
        <v>53.25</v>
      </c>
      <c r="Q1021" t="s">
        <v>8330</v>
      </c>
      <c r="R1021" t="s">
        <v>8332</v>
      </c>
      <c r="S1021" s="8">
        <f t="shared" si="222"/>
        <v>42009.765613425923</v>
      </c>
      <c r="T1021" s="11">
        <f t="shared" si="223"/>
        <v>42039.765613425923</v>
      </c>
      <c r="U1021" t="str">
        <f t="shared" si="224"/>
        <v>FALSE</v>
      </c>
      <c r="V1021" s="18">
        <f t="shared" si="225"/>
        <v>2</v>
      </c>
      <c r="W1021">
        <f t="shared" si="226"/>
        <v>3</v>
      </c>
      <c r="X1021">
        <v>1</v>
      </c>
      <c r="Y1021">
        <f t="shared" si="236"/>
        <v>45000</v>
      </c>
      <c r="Z1021">
        <f t="shared" si="236"/>
        <v>21300</v>
      </c>
    </row>
    <row r="1022" spans="1:26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 t="b">
        <v>0</v>
      </c>
      <c r="L1022">
        <v>30</v>
      </c>
      <c r="M1022" t="b">
        <v>1</v>
      </c>
      <c r="N1022" t="s">
        <v>8280</v>
      </c>
      <c r="O1022" s="15">
        <f t="shared" si="220"/>
        <v>205.54838709677421</v>
      </c>
      <c r="P1022" s="15">
        <f t="shared" si="235"/>
        <v>106.2</v>
      </c>
      <c r="Q1022" t="s">
        <v>8325</v>
      </c>
      <c r="R1022" t="s">
        <v>8340</v>
      </c>
      <c r="S1022" s="8">
        <f t="shared" si="222"/>
        <v>42126.861215277771</v>
      </c>
      <c r="T1022" s="11">
        <f t="shared" si="223"/>
        <v>42156.824305555558</v>
      </c>
      <c r="U1022" t="str">
        <f t="shared" si="224"/>
        <v>FALSE</v>
      </c>
      <c r="V1022" s="18">
        <f t="shared" si="225"/>
        <v>2</v>
      </c>
      <c r="W1022">
        <f t="shared" si="226"/>
        <v>1</v>
      </c>
      <c r="X1022">
        <f>0.76</f>
        <v>0.76</v>
      </c>
      <c r="Y1022">
        <f>D1022*X1022</f>
        <v>1178</v>
      </c>
      <c r="Z1022">
        <f t="shared" ref="Z1022:Z1035" si="237">E1022*$X1022</f>
        <v>2421.36</v>
      </c>
    </row>
    <row r="1023" spans="1:26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 t="b">
        <v>1</v>
      </c>
      <c r="L1023">
        <v>478</v>
      </c>
      <c r="M1023" t="b">
        <v>1</v>
      </c>
      <c r="N1023" t="s">
        <v>8280</v>
      </c>
      <c r="O1023" s="15">
        <f t="shared" si="220"/>
        <v>351.80366666666669</v>
      </c>
      <c r="P1023" s="15">
        <f t="shared" si="235"/>
        <v>22.079728033472804</v>
      </c>
      <c r="Q1023" t="s">
        <v>8325</v>
      </c>
      <c r="R1023" t="s">
        <v>8340</v>
      </c>
      <c r="S1023" s="8">
        <f t="shared" si="222"/>
        <v>42271.043645833335</v>
      </c>
      <c r="T1023" s="11">
        <f t="shared" si="223"/>
        <v>42293.958333333336</v>
      </c>
      <c r="U1023" t="str">
        <f t="shared" si="224"/>
        <v>TRUE</v>
      </c>
      <c r="V1023" s="18">
        <f t="shared" si="225"/>
        <v>1</v>
      </c>
      <c r="W1023">
        <f t="shared" si="226"/>
        <v>1</v>
      </c>
      <c r="X1023">
        <v>1</v>
      </c>
      <c r="Y1023">
        <f>D1023*$X1023</f>
        <v>3000</v>
      </c>
      <c r="Z1023">
        <f t="shared" si="237"/>
        <v>10554.11</v>
      </c>
    </row>
    <row r="1024" spans="1:26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 t="b">
        <v>1</v>
      </c>
      <c r="L1024">
        <v>74</v>
      </c>
      <c r="M1024" t="b">
        <v>1</v>
      </c>
      <c r="N1024" t="s">
        <v>8280</v>
      </c>
      <c r="O1024" s="15">
        <f t="shared" si="220"/>
        <v>114.9</v>
      </c>
      <c r="P1024" s="15">
        <f t="shared" si="235"/>
        <v>31.054054054054053</v>
      </c>
      <c r="Q1024" t="s">
        <v>8325</v>
      </c>
      <c r="R1024" t="s">
        <v>8340</v>
      </c>
      <c r="S1024" s="8">
        <f t="shared" si="222"/>
        <v>42111.438391203708</v>
      </c>
      <c r="T1024" s="11">
        <f t="shared" si="223"/>
        <v>42141.438391203701</v>
      </c>
      <c r="U1024" t="str">
        <f t="shared" si="224"/>
        <v>TRUE</v>
      </c>
      <c r="V1024" s="18">
        <f t="shared" si="225"/>
        <v>1</v>
      </c>
      <c r="W1024">
        <f t="shared" si="226"/>
        <v>1</v>
      </c>
      <c r="X1024">
        <v>1</v>
      </c>
      <c r="Y1024">
        <f>D1024*$X1024</f>
        <v>2000</v>
      </c>
      <c r="Z1024">
        <f t="shared" si="237"/>
        <v>2298</v>
      </c>
    </row>
    <row r="1025" spans="1:26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 t="b">
        <v>0</v>
      </c>
      <c r="L1025">
        <v>131</v>
      </c>
      <c r="M1025" t="b">
        <v>1</v>
      </c>
      <c r="N1025" t="s">
        <v>8280</v>
      </c>
      <c r="O1025" s="15">
        <f t="shared" si="220"/>
        <v>237.15</v>
      </c>
      <c r="P1025" s="15">
        <f t="shared" si="235"/>
        <v>36.206106870229007</v>
      </c>
      <c r="Q1025" t="s">
        <v>8325</v>
      </c>
      <c r="R1025" t="s">
        <v>8340</v>
      </c>
      <c r="S1025" s="8">
        <f t="shared" si="222"/>
        <v>42145.711354166669</v>
      </c>
      <c r="T1025" s="11">
        <f t="shared" si="223"/>
        <v>42175.711354166669</v>
      </c>
      <c r="U1025" t="str">
        <f t="shared" si="224"/>
        <v>FALSE</v>
      </c>
      <c r="V1025" s="18">
        <f t="shared" si="225"/>
        <v>2</v>
      </c>
      <c r="W1025">
        <f t="shared" si="226"/>
        <v>1</v>
      </c>
      <c r="X1025">
        <v>1.28</v>
      </c>
      <c r="Y1025">
        <f>D1025*X1025</f>
        <v>2560</v>
      </c>
      <c r="Z1025">
        <f t="shared" si="237"/>
        <v>6071.04</v>
      </c>
    </row>
    <row r="1026" spans="1:26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 t="b">
        <v>1</v>
      </c>
      <c r="L1026">
        <v>61</v>
      </c>
      <c r="M1026" t="b">
        <v>1</v>
      </c>
      <c r="N1026" t="s">
        <v>8280</v>
      </c>
      <c r="O1026" s="15">
        <f t="shared" si="220"/>
        <v>118.63774999999998</v>
      </c>
      <c r="P1026" s="15">
        <f t="shared" si="235"/>
        <v>388.9762295081967</v>
      </c>
      <c r="Q1026" t="s">
        <v>8325</v>
      </c>
      <c r="R1026" t="s">
        <v>8340</v>
      </c>
      <c r="S1026" s="8">
        <f t="shared" si="222"/>
        <v>42370.372256944444</v>
      </c>
      <c r="T1026" s="11">
        <f t="shared" si="223"/>
        <v>42400.372256944444</v>
      </c>
      <c r="U1026" t="str">
        <f t="shared" si="224"/>
        <v>TRUE</v>
      </c>
      <c r="V1026" s="18">
        <f t="shared" si="225"/>
        <v>1</v>
      </c>
      <c r="W1026">
        <f t="shared" si="226"/>
        <v>1</v>
      </c>
      <c r="X1026">
        <v>0.11</v>
      </c>
      <c r="Y1026">
        <f>D1026*$X1026</f>
        <v>2200</v>
      </c>
      <c r="Z1026">
        <f t="shared" si="237"/>
        <v>2610.0304999999998</v>
      </c>
    </row>
    <row r="1027" spans="1:26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 t="b">
        <v>1</v>
      </c>
      <c r="L1027">
        <v>1071</v>
      </c>
      <c r="M1027" t="b">
        <v>1</v>
      </c>
      <c r="N1027" t="s">
        <v>8280</v>
      </c>
      <c r="O1027" s="15">
        <f t="shared" ref="O1027:O1090" si="238">(E1027/D1027)*100</f>
        <v>109.92831428571431</v>
      </c>
      <c r="P1027" s="15">
        <f t="shared" si="235"/>
        <v>71.848571428571432</v>
      </c>
      <c r="Q1027" t="s">
        <v>8325</v>
      </c>
      <c r="R1027" t="s">
        <v>8340</v>
      </c>
      <c r="S1027" s="8">
        <f t="shared" ref="S1027:S1090" si="239">(((J1027/60)/60)/24)+DATE(1970,1,1)+(-5/24)</f>
        <v>42049.625428240739</v>
      </c>
      <c r="T1027" s="11">
        <f t="shared" ref="T1027:T1090" si="240">(I1027/86400)+25569+(-5/24)</f>
        <v>42079.583761574067</v>
      </c>
      <c r="U1027" t="str">
        <f t="shared" ref="U1027:U1090" si="241">TRIM(K1027)</f>
        <v>TRUE</v>
      </c>
      <c r="V1027" s="18">
        <f t="shared" ref="V1027:V1090" si="242">IF(U1027="TRUE", 1, 2)</f>
        <v>1</v>
      </c>
      <c r="W1027">
        <f t="shared" ref="W1027:W1090" si="243">IF(F1027="successful", 1,  IF(F1027= "failed", 2, IF(F1027="canceled", 3, 4)))</f>
        <v>1</v>
      </c>
      <c r="X1027">
        <v>1</v>
      </c>
      <c r="Y1027">
        <f>D1027*$X1027</f>
        <v>70000</v>
      </c>
      <c r="Z1027">
        <f t="shared" si="237"/>
        <v>76949.820000000007</v>
      </c>
    </row>
    <row r="1028" spans="1:26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 t="b">
        <v>1</v>
      </c>
      <c r="L1028">
        <v>122</v>
      </c>
      <c r="M1028" t="b">
        <v>1</v>
      </c>
      <c r="N1028" t="s">
        <v>8280</v>
      </c>
      <c r="O1028" s="15">
        <f t="shared" si="238"/>
        <v>100.00828571428571</v>
      </c>
      <c r="P1028" s="15">
        <f t="shared" si="235"/>
        <v>57.381803278688523</v>
      </c>
      <c r="Q1028" t="s">
        <v>8325</v>
      </c>
      <c r="R1028" t="s">
        <v>8340</v>
      </c>
      <c r="S1028" s="8">
        <f t="shared" si="239"/>
        <v>42426.199259259258</v>
      </c>
      <c r="T1028" s="11">
        <f t="shared" si="240"/>
        <v>42460.157592592594</v>
      </c>
      <c r="U1028" t="str">
        <f t="shared" si="241"/>
        <v>TRUE</v>
      </c>
      <c r="V1028" s="18">
        <f t="shared" si="242"/>
        <v>1</v>
      </c>
      <c r="W1028">
        <f t="shared" si="243"/>
        <v>1</v>
      </c>
      <c r="X1028">
        <v>1.28</v>
      </c>
      <c r="Y1028">
        <f>D1028*X1028</f>
        <v>8960</v>
      </c>
      <c r="Z1028">
        <f t="shared" si="237"/>
        <v>8960.742400000001</v>
      </c>
    </row>
    <row r="1029" spans="1:26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 t="b">
        <v>1</v>
      </c>
      <c r="L1029">
        <v>111</v>
      </c>
      <c r="M1029" t="b">
        <v>1</v>
      </c>
      <c r="N1029" t="s">
        <v>8280</v>
      </c>
      <c r="O1029" s="15">
        <f t="shared" si="238"/>
        <v>103.09292094387415</v>
      </c>
      <c r="P1029" s="15">
        <f t="shared" si="235"/>
        <v>69.666666666666671</v>
      </c>
      <c r="Q1029" t="s">
        <v>8325</v>
      </c>
      <c r="R1029" t="s">
        <v>8340</v>
      </c>
      <c r="S1029" s="8">
        <f t="shared" si="239"/>
        <v>41904.825775462959</v>
      </c>
      <c r="T1029" s="11">
        <f t="shared" si="240"/>
        <v>41934.825775462959</v>
      </c>
      <c r="U1029" t="str">
        <f t="shared" si="241"/>
        <v>TRUE</v>
      </c>
      <c r="V1029" s="18">
        <f t="shared" si="242"/>
        <v>1</v>
      </c>
      <c r="W1029">
        <f t="shared" si="243"/>
        <v>1</v>
      </c>
      <c r="X1029">
        <v>1</v>
      </c>
      <c r="Y1029">
        <f>D1029*$X1029</f>
        <v>7501</v>
      </c>
      <c r="Z1029">
        <f t="shared" si="237"/>
        <v>7733</v>
      </c>
    </row>
    <row r="1030" spans="1:26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 t="b">
        <v>1</v>
      </c>
      <c r="L1030">
        <v>255</v>
      </c>
      <c r="M1030" t="b">
        <v>1</v>
      </c>
      <c r="N1030" t="s">
        <v>8280</v>
      </c>
      <c r="O1030" s="15">
        <f t="shared" si="238"/>
        <v>117.27000000000001</v>
      </c>
      <c r="P1030" s="15">
        <f t="shared" si="235"/>
        <v>45.988235294117644</v>
      </c>
      <c r="Q1030" t="s">
        <v>8325</v>
      </c>
      <c r="R1030" t="s">
        <v>8340</v>
      </c>
      <c r="S1030" s="8">
        <f t="shared" si="239"/>
        <v>42755.419039351851</v>
      </c>
      <c r="T1030" s="11">
        <f t="shared" si="240"/>
        <v>42800.624999999993</v>
      </c>
      <c r="U1030" t="str">
        <f t="shared" si="241"/>
        <v>TRUE</v>
      </c>
      <c r="V1030" s="18">
        <f t="shared" si="242"/>
        <v>1</v>
      </c>
      <c r="W1030">
        <f t="shared" si="243"/>
        <v>1</v>
      </c>
      <c r="X1030">
        <v>1.28</v>
      </c>
      <c r="Y1030">
        <f>D1030*X1030</f>
        <v>12800</v>
      </c>
      <c r="Z1030">
        <f t="shared" si="237"/>
        <v>15010.56</v>
      </c>
    </row>
    <row r="1031" spans="1:26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 t="b">
        <v>0</v>
      </c>
      <c r="L1031">
        <v>141</v>
      </c>
      <c r="M1031" t="b">
        <v>1</v>
      </c>
      <c r="N1031" t="s">
        <v>8280</v>
      </c>
      <c r="O1031" s="15">
        <f t="shared" si="238"/>
        <v>111.75999999999999</v>
      </c>
      <c r="P1031" s="15">
        <f t="shared" si="235"/>
        <v>79.262411347517727</v>
      </c>
      <c r="Q1031" t="s">
        <v>8325</v>
      </c>
      <c r="R1031" t="s">
        <v>8340</v>
      </c>
      <c r="S1031" s="8">
        <f t="shared" si="239"/>
        <v>42044.503553240742</v>
      </c>
      <c r="T1031" s="11">
        <f t="shared" si="240"/>
        <v>42098.707638888889</v>
      </c>
      <c r="U1031" t="str">
        <f t="shared" si="241"/>
        <v>FALSE</v>
      </c>
      <c r="V1031" s="18">
        <f t="shared" si="242"/>
        <v>2</v>
      </c>
      <c r="W1031">
        <f t="shared" si="243"/>
        <v>1</v>
      </c>
      <c r="X1031">
        <v>0.11</v>
      </c>
      <c r="Y1031">
        <f>D1031*$X1031</f>
        <v>1100</v>
      </c>
      <c r="Z1031">
        <f t="shared" si="237"/>
        <v>1229.3599999999999</v>
      </c>
    </row>
    <row r="1032" spans="1:26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 t="b">
        <v>0</v>
      </c>
      <c r="L1032">
        <v>159</v>
      </c>
      <c r="M1032" t="b">
        <v>1</v>
      </c>
      <c r="N1032" t="s">
        <v>8280</v>
      </c>
      <c r="O1032" s="15">
        <f t="shared" si="238"/>
        <v>342.09999999999997</v>
      </c>
      <c r="P1032" s="15">
        <f t="shared" si="235"/>
        <v>43.031446540880502</v>
      </c>
      <c r="Q1032" t="s">
        <v>8325</v>
      </c>
      <c r="R1032" t="s">
        <v>8340</v>
      </c>
      <c r="S1032" s="8">
        <f t="shared" si="239"/>
        <v>42611.274872685179</v>
      </c>
      <c r="T1032" s="11">
        <f t="shared" si="240"/>
        <v>42625.274872685179</v>
      </c>
      <c r="U1032" t="str">
        <f t="shared" si="241"/>
        <v>FALSE</v>
      </c>
      <c r="V1032" s="18">
        <f t="shared" si="242"/>
        <v>2</v>
      </c>
      <c r="W1032">
        <f t="shared" si="243"/>
        <v>1</v>
      </c>
      <c r="X1032">
        <v>1</v>
      </c>
      <c r="Y1032">
        <f>D1032*$X1032</f>
        <v>2000</v>
      </c>
      <c r="Z1032">
        <f t="shared" si="237"/>
        <v>6842</v>
      </c>
    </row>
    <row r="1033" spans="1:26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 t="b">
        <v>0</v>
      </c>
      <c r="L1033">
        <v>99</v>
      </c>
      <c r="M1033" t="b">
        <v>1</v>
      </c>
      <c r="N1033" t="s">
        <v>8280</v>
      </c>
      <c r="O1033" s="15">
        <f t="shared" si="238"/>
        <v>107.4</v>
      </c>
      <c r="P1033" s="15">
        <f t="shared" si="235"/>
        <v>108.48484848484848</v>
      </c>
      <c r="Q1033" t="s">
        <v>8325</v>
      </c>
      <c r="R1033" t="s">
        <v>8340</v>
      </c>
      <c r="S1033" s="8">
        <f t="shared" si="239"/>
        <v>42324.555671296293</v>
      </c>
      <c r="T1033" s="11">
        <f t="shared" si="240"/>
        <v>42354.555671296293</v>
      </c>
      <c r="U1033" t="str">
        <f t="shared" si="241"/>
        <v>FALSE</v>
      </c>
      <c r="V1033" s="18">
        <f t="shared" si="242"/>
        <v>2</v>
      </c>
      <c r="W1033">
        <f t="shared" si="243"/>
        <v>1</v>
      </c>
      <c r="X1033">
        <v>1</v>
      </c>
      <c r="Y1033">
        <f>D1033*$X1033</f>
        <v>10000</v>
      </c>
      <c r="Z1033">
        <f t="shared" si="237"/>
        <v>10740</v>
      </c>
    </row>
    <row r="1034" spans="1:26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 t="b">
        <v>0</v>
      </c>
      <c r="L1034">
        <v>96</v>
      </c>
      <c r="M1034" t="b">
        <v>1</v>
      </c>
      <c r="N1034" t="s">
        <v>8280</v>
      </c>
      <c r="O1034" s="15">
        <f t="shared" si="238"/>
        <v>108.49703703703703</v>
      </c>
      <c r="P1034" s="15">
        <f t="shared" si="235"/>
        <v>61.029583333333335</v>
      </c>
      <c r="Q1034" t="s">
        <v>8325</v>
      </c>
      <c r="R1034" t="s">
        <v>8340</v>
      </c>
      <c r="S1034" s="8">
        <f t="shared" si="239"/>
        <v>42514.458622685182</v>
      </c>
      <c r="T1034" s="11">
        <f t="shared" si="240"/>
        <v>42544.458622685182</v>
      </c>
      <c r="U1034" t="str">
        <f t="shared" si="241"/>
        <v>FALSE</v>
      </c>
      <c r="V1034" s="18">
        <f t="shared" si="242"/>
        <v>2</v>
      </c>
      <c r="W1034">
        <f t="shared" si="243"/>
        <v>1</v>
      </c>
      <c r="X1034">
        <v>1</v>
      </c>
      <c r="Y1034">
        <f>D1034*$X1034</f>
        <v>5400</v>
      </c>
      <c r="Z1034">
        <f t="shared" si="237"/>
        <v>5858.84</v>
      </c>
    </row>
    <row r="1035" spans="1:26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 t="b">
        <v>0</v>
      </c>
      <c r="L1035">
        <v>27</v>
      </c>
      <c r="M1035" t="b">
        <v>1</v>
      </c>
      <c r="N1035" t="s">
        <v>8280</v>
      </c>
      <c r="O1035" s="15">
        <f t="shared" si="238"/>
        <v>102.86144578313252</v>
      </c>
      <c r="P1035" s="15">
        <f t="shared" si="235"/>
        <v>50.592592592592595</v>
      </c>
      <c r="Q1035" t="s">
        <v>8325</v>
      </c>
      <c r="R1035" t="s">
        <v>8340</v>
      </c>
      <c r="S1035" s="8">
        <f t="shared" si="239"/>
        <v>42688.524074074077</v>
      </c>
      <c r="T1035" s="11">
        <f t="shared" si="240"/>
        <v>42716.52407407407</v>
      </c>
      <c r="U1035" t="str">
        <f t="shared" si="241"/>
        <v>FALSE</v>
      </c>
      <c r="V1035" s="18">
        <f t="shared" si="242"/>
        <v>2</v>
      </c>
      <c r="W1035">
        <f t="shared" si="243"/>
        <v>1</v>
      </c>
      <c r="X1035">
        <v>1.28</v>
      </c>
      <c r="Y1035">
        <f>D1035*X1035</f>
        <v>1699.8400000000001</v>
      </c>
      <c r="Z1035">
        <f t="shared" si="237"/>
        <v>1748.48</v>
      </c>
    </row>
    <row r="1036" spans="1:26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 t="b">
        <v>0</v>
      </c>
      <c r="L1036">
        <v>166</v>
      </c>
      <c r="M1036" t="b">
        <v>1</v>
      </c>
      <c r="N1036" t="s">
        <v>8280</v>
      </c>
      <c r="O1036" s="15">
        <f t="shared" si="238"/>
        <v>130.0018</v>
      </c>
      <c r="P1036" s="15">
        <f t="shared" si="235"/>
        <v>39.157168674698795</v>
      </c>
      <c r="Q1036" t="s">
        <v>8325</v>
      </c>
      <c r="R1036" t="s">
        <v>8340</v>
      </c>
      <c r="S1036" s="8">
        <f t="shared" si="239"/>
        <v>42554.958379629628</v>
      </c>
      <c r="T1036" s="11">
        <f t="shared" si="240"/>
        <v>42586.957638888889</v>
      </c>
      <c r="U1036" t="str">
        <f t="shared" si="241"/>
        <v>FALSE</v>
      </c>
      <c r="V1036" s="18">
        <f t="shared" si="242"/>
        <v>2</v>
      </c>
      <c r="W1036">
        <f t="shared" si="243"/>
        <v>1</v>
      </c>
      <c r="X1036">
        <v>1</v>
      </c>
      <c r="Y1036">
        <f t="shared" ref="Y1036:Y1047" si="244">D1036*$X1036</f>
        <v>5000</v>
      </c>
      <c r="Z1036">
        <f t="shared" ref="Z1036:Z1047" si="245">E1036*$X1036</f>
        <v>6500.09</v>
      </c>
    </row>
    <row r="1037" spans="1:26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 t="b">
        <v>0</v>
      </c>
      <c r="L1037">
        <v>76</v>
      </c>
      <c r="M1037" t="b">
        <v>1</v>
      </c>
      <c r="N1037" t="s">
        <v>8280</v>
      </c>
      <c r="O1037" s="15">
        <f t="shared" si="238"/>
        <v>107.65217391304347</v>
      </c>
      <c r="P1037" s="15">
        <f t="shared" si="235"/>
        <v>65.15789473684211</v>
      </c>
      <c r="Q1037" t="s">
        <v>8325</v>
      </c>
      <c r="R1037" t="s">
        <v>8340</v>
      </c>
      <c r="S1037" s="8">
        <f t="shared" si="239"/>
        <v>42016.43310185185</v>
      </c>
      <c r="T1037" s="11">
        <f t="shared" si="240"/>
        <v>42046.43310185185</v>
      </c>
      <c r="U1037" t="str">
        <f t="shared" si="241"/>
        <v>FALSE</v>
      </c>
      <c r="V1037" s="18">
        <f t="shared" si="242"/>
        <v>2</v>
      </c>
      <c r="W1037">
        <f t="shared" si="243"/>
        <v>1</v>
      </c>
      <c r="X1037">
        <v>1</v>
      </c>
      <c r="Y1037">
        <f t="shared" si="244"/>
        <v>4600</v>
      </c>
      <c r="Z1037">
        <f t="shared" si="245"/>
        <v>4952</v>
      </c>
    </row>
    <row r="1038" spans="1:26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 t="b">
        <v>0</v>
      </c>
      <c r="L1038">
        <v>211</v>
      </c>
      <c r="M1038" t="b">
        <v>1</v>
      </c>
      <c r="N1038" t="s">
        <v>8280</v>
      </c>
      <c r="O1038" s="15">
        <f t="shared" si="238"/>
        <v>112.36044444444444</v>
      </c>
      <c r="P1038" s="15">
        <f t="shared" si="235"/>
        <v>23.963127962085309</v>
      </c>
      <c r="Q1038" t="s">
        <v>8325</v>
      </c>
      <c r="R1038" t="s">
        <v>8340</v>
      </c>
      <c r="S1038" s="8">
        <f t="shared" si="239"/>
        <v>41249.240624999999</v>
      </c>
      <c r="T1038" s="11">
        <f t="shared" si="240"/>
        <v>41281.125</v>
      </c>
      <c r="U1038" t="str">
        <f t="shared" si="241"/>
        <v>FALSE</v>
      </c>
      <c r="V1038" s="18">
        <f t="shared" si="242"/>
        <v>2</v>
      </c>
      <c r="W1038">
        <f t="shared" si="243"/>
        <v>1</v>
      </c>
      <c r="X1038">
        <v>1</v>
      </c>
      <c r="Y1038">
        <f t="shared" si="244"/>
        <v>4500</v>
      </c>
      <c r="Z1038">
        <f t="shared" si="245"/>
        <v>5056.22</v>
      </c>
    </row>
    <row r="1039" spans="1:26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 t="b">
        <v>0</v>
      </c>
      <c r="L1039">
        <v>21</v>
      </c>
      <c r="M1039" t="b">
        <v>1</v>
      </c>
      <c r="N1039" t="s">
        <v>8280</v>
      </c>
      <c r="O1039" s="15">
        <f t="shared" si="238"/>
        <v>102.1</v>
      </c>
      <c r="P1039" s="15">
        <f t="shared" si="235"/>
        <v>48.61904761904762</v>
      </c>
      <c r="Q1039" t="s">
        <v>8325</v>
      </c>
      <c r="R1039" t="s">
        <v>8340</v>
      </c>
      <c r="S1039" s="8">
        <f t="shared" si="239"/>
        <v>42119.61414351852</v>
      </c>
      <c r="T1039" s="11">
        <f t="shared" si="240"/>
        <v>42141.999999999993</v>
      </c>
      <c r="U1039" t="str">
        <f t="shared" si="241"/>
        <v>FALSE</v>
      </c>
      <c r="V1039" s="18">
        <f t="shared" si="242"/>
        <v>2</v>
      </c>
      <c r="W1039">
        <f t="shared" si="243"/>
        <v>1</v>
      </c>
      <c r="X1039">
        <v>1</v>
      </c>
      <c r="Y1039">
        <f t="shared" si="244"/>
        <v>1000</v>
      </c>
      <c r="Z1039">
        <f t="shared" si="245"/>
        <v>1021</v>
      </c>
    </row>
    <row r="1040" spans="1:26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 t="b">
        <v>0</v>
      </c>
      <c r="L1040">
        <v>61</v>
      </c>
      <c r="M1040" t="b">
        <v>1</v>
      </c>
      <c r="N1040" t="s">
        <v>8280</v>
      </c>
      <c r="O1040" s="15">
        <f t="shared" si="238"/>
        <v>145.33333333333334</v>
      </c>
      <c r="P1040" s="15">
        <f t="shared" si="235"/>
        <v>35.73770491803279</v>
      </c>
      <c r="Q1040" t="s">
        <v>8325</v>
      </c>
      <c r="R1040" t="s">
        <v>8340</v>
      </c>
      <c r="S1040" s="8">
        <f t="shared" si="239"/>
        <v>42418.023414351854</v>
      </c>
      <c r="T1040" s="11">
        <f t="shared" si="240"/>
        <v>42447.981747685182</v>
      </c>
      <c r="U1040" t="str">
        <f t="shared" si="241"/>
        <v>FALSE</v>
      </c>
      <c r="V1040" s="18">
        <f t="shared" si="242"/>
        <v>2</v>
      </c>
      <c r="W1040">
        <f t="shared" si="243"/>
        <v>1</v>
      </c>
      <c r="X1040">
        <v>1</v>
      </c>
      <c r="Y1040">
        <f t="shared" si="244"/>
        <v>1500</v>
      </c>
      <c r="Z1040">
        <f t="shared" si="245"/>
        <v>2180</v>
      </c>
    </row>
    <row r="1041" spans="1:26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 t="b">
        <v>0</v>
      </c>
      <c r="L1041">
        <v>30</v>
      </c>
      <c r="M1041" t="b">
        <v>1</v>
      </c>
      <c r="N1041" t="s">
        <v>8280</v>
      </c>
      <c r="O1041" s="15">
        <f t="shared" si="238"/>
        <v>128.19999999999999</v>
      </c>
      <c r="P1041" s="15">
        <f t="shared" si="235"/>
        <v>21.366666666666667</v>
      </c>
      <c r="Q1041" t="s">
        <v>8325</v>
      </c>
      <c r="R1041" t="s">
        <v>8340</v>
      </c>
      <c r="S1041" s="8">
        <f t="shared" si="239"/>
        <v>42691.900995370372</v>
      </c>
      <c r="T1041" s="11">
        <f t="shared" si="240"/>
        <v>42717.124305555553</v>
      </c>
      <c r="U1041" t="str">
        <f t="shared" si="241"/>
        <v>FALSE</v>
      </c>
      <c r="V1041" s="18">
        <f t="shared" si="242"/>
        <v>2</v>
      </c>
      <c r="W1041">
        <f t="shared" si="243"/>
        <v>1</v>
      </c>
      <c r="X1041">
        <v>1</v>
      </c>
      <c r="Y1041">
        <f t="shared" si="244"/>
        <v>500</v>
      </c>
      <c r="Z1041">
        <f t="shared" si="245"/>
        <v>641</v>
      </c>
    </row>
    <row r="1042" spans="1:26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 t="b">
        <v>0</v>
      </c>
      <c r="L1042">
        <v>1</v>
      </c>
      <c r="M1042" t="b">
        <v>0</v>
      </c>
      <c r="N1042" t="s">
        <v>8281</v>
      </c>
      <c r="O1042" s="15">
        <f t="shared" si="238"/>
        <v>0.29411764705882354</v>
      </c>
      <c r="P1042" s="15">
        <f t="shared" si="235"/>
        <v>250</v>
      </c>
      <c r="Q1042" t="s">
        <v>8323</v>
      </c>
      <c r="R1042" t="s">
        <v>8324</v>
      </c>
      <c r="S1042" s="8">
        <f t="shared" si="239"/>
        <v>42579.500104166662</v>
      </c>
      <c r="T1042" s="11">
        <f t="shared" si="240"/>
        <v>42609.500104166662</v>
      </c>
      <c r="U1042" t="str">
        <f t="shared" si="241"/>
        <v>FALSE</v>
      </c>
      <c r="V1042" s="18">
        <f t="shared" si="242"/>
        <v>2</v>
      </c>
      <c r="W1042">
        <f t="shared" si="243"/>
        <v>3</v>
      </c>
      <c r="X1042">
        <v>1</v>
      </c>
      <c r="Y1042">
        <f t="shared" si="244"/>
        <v>85000</v>
      </c>
      <c r="Z1042">
        <f t="shared" si="245"/>
        <v>250</v>
      </c>
    </row>
    <row r="1043" spans="1:26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 t="b">
        <v>0</v>
      </c>
      <c r="L1043">
        <v>0</v>
      </c>
      <c r="M1043" t="b">
        <v>0</v>
      </c>
      <c r="N1043" t="s">
        <v>8281</v>
      </c>
      <c r="O1043" s="15">
        <f t="shared" si="238"/>
        <v>0</v>
      </c>
      <c r="P1043" s="15">
        <f t="shared" si="235"/>
        <v>0</v>
      </c>
      <c r="Q1043" t="s">
        <v>8323</v>
      </c>
      <c r="R1043" t="s">
        <v>8324</v>
      </c>
      <c r="S1043" s="8">
        <f t="shared" si="239"/>
        <v>41830.851759259262</v>
      </c>
      <c r="T1043" s="11">
        <f t="shared" si="240"/>
        <v>41850.851759259254</v>
      </c>
      <c r="U1043" t="str">
        <f t="shared" si="241"/>
        <v>FALSE</v>
      </c>
      <c r="V1043" s="18">
        <f t="shared" si="242"/>
        <v>2</v>
      </c>
      <c r="W1043">
        <f t="shared" si="243"/>
        <v>3</v>
      </c>
      <c r="X1043">
        <v>1</v>
      </c>
      <c r="Y1043">
        <f t="shared" si="244"/>
        <v>50</v>
      </c>
      <c r="Z1043">
        <f t="shared" si="245"/>
        <v>0</v>
      </c>
    </row>
    <row r="1044" spans="1:26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 t="b">
        <v>0</v>
      </c>
      <c r="L1044">
        <v>1</v>
      </c>
      <c r="M1044" t="b">
        <v>0</v>
      </c>
      <c r="N1044" t="s">
        <v>8281</v>
      </c>
      <c r="O1044" s="15">
        <f t="shared" si="238"/>
        <v>1.5384615384615385</v>
      </c>
      <c r="P1044" s="15">
        <f t="shared" si="235"/>
        <v>10</v>
      </c>
      <c r="Q1044" t="s">
        <v>8323</v>
      </c>
      <c r="R1044" t="s">
        <v>8324</v>
      </c>
      <c r="S1044" s="8">
        <f t="shared" si="239"/>
        <v>41851.487824074073</v>
      </c>
      <c r="T1044" s="11">
        <f t="shared" si="240"/>
        <v>41894.208333333328</v>
      </c>
      <c r="U1044" t="str">
        <f t="shared" si="241"/>
        <v>FALSE</v>
      </c>
      <c r="V1044" s="18">
        <f t="shared" si="242"/>
        <v>2</v>
      </c>
      <c r="W1044">
        <f t="shared" si="243"/>
        <v>3</v>
      </c>
      <c r="X1044">
        <v>1</v>
      </c>
      <c r="Y1044">
        <f t="shared" si="244"/>
        <v>650</v>
      </c>
      <c r="Z1044">
        <f t="shared" si="245"/>
        <v>10</v>
      </c>
    </row>
    <row r="1045" spans="1:26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 t="b">
        <v>0</v>
      </c>
      <c r="L1045">
        <v>292</v>
      </c>
      <c r="M1045" t="b">
        <v>0</v>
      </c>
      <c r="N1045" t="s">
        <v>8281</v>
      </c>
      <c r="O1045" s="15">
        <f t="shared" si="238"/>
        <v>8.5370000000000008</v>
      </c>
      <c r="P1045" s="15">
        <f t="shared" si="235"/>
        <v>29.236301369863014</v>
      </c>
      <c r="Q1045" t="s">
        <v>8323</v>
      </c>
      <c r="R1045" t="s">
        <v>8324</v>
      </c>
      <c r="S1045" s="8">
        <f t="shared" si="239"/>
        <v>42114.044618055552</v>
      </c>
      <c r="T1045" s="11">
        <f t="shared" si="240"/>
        <v>42144.044618055552</v>
      </c>
      <c r="U1045" t="str">
        <f t="shared" si="241"/>
        <v>FALSE</v>
      </c>
      <c r="V1045" s="18">
        <f t="shared" si="242"/>
        <v>2</v>
      </c>
      <c r="W1045">
        <f t="shared" si="243"/>
        <v>3</v>
      </c>
      <c r="X1045">
        <v>1</v>
      </c>
      <c r="Y1045">
        <f t="shared" si="244"/>
        <v>100000</v>
      </c>
      <c r="Z1045">
        <f t="shared" si="245"/>
        <v>8537</v>
      </c>
    </row>
    <row r="1046" spans="1:26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 t="b">
        <v>0</v>
      </c>
      <c r="L1046">
        <v>2</v>
      </c>
      <c r="M1046" t="b">
        <v>0</v>
      </c>
      <c r="N1046" t="s">
        <v>8281</v>
      </c>
      <c r="O1046" s="15">
        <f t="shared" si="238"/>
        <v>8.5714285714285715E-2</v>
      </c>
      <c r="P1046" s="15">
        <f t="shared" si="235"/>
        <v>3</v>
      </c>
      <c r="Q1046" t="s">
        <v>8323</v>
      </c>
      <c r="R1046" t="s">
        <v>8324</v>
      </c>
      <c r="S1046" s="8">
        <f t="shared" si="239"/>
        <v>42011.717604166661</v>
      </c>
      <c r="T1046" s="11">
        <f t="shared" si="240"/>
        <v>42068.643749999996</v>
      </c>
      <c r="U1046" t="str">
        <f t="shared" si="241"/>
        <v>FALSE</v>
      </c>
      <c r="V1046" s="18">
        <f t="shared" si="242"/>
        <v>2</v>
      </c>
      <c r="W1046">
        <f t="shared" si="243"/>
        <v>3</v>
      </c>
      <c r="X1046">
        <v>1</v>
      </c>
      <c r="Y1046">
        <f t="shared" si="244"/>
        <v>7000</v>
      </c>
      <c r="Z1046">
        <f t="shared" si="245"/>
        <v>6</v>
      </c>
    </row>
    <row r="1047" spans="1:26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 t="b">
        <v>0</v>
      </c>
      <c r="L1047">
        <v>8</v>
      </c>
      <c r="M1047" t="b">
        <v>0</v>
      </c>
      <c r="N1047" t="s">
        <v>8281</v>
      </c>
      <c r="O1047" s="15">
        <f t="shared" si="238"/>
        <v>2.6599999999999997</v>
      </c>
      <c r="P1047" s="15">
        <f t="shared" si="235"/>
        <v>33.25</v>
      </c>
      <c r="Q1047" t="s">
        <v>8323</v>
      </c>
      <c r="R1047" t="s">
        <v>8324</v>
      </c>
      <c r="S1047" s="8">
        <f t="shared" si="239"/>
        <v>41844.666087962964</v>
      </c>
      <c r="T1047" s="11">
        <f t="shared" si="240"/>
        <v>41874.666087962956</v>
      </c>
      <c r="U1047" t="str">
        <f t="shared" si="241"/>
        <v>FALSE</v>
      </c>
      <c r="V1047" s="18">
        <f t="shared" si="242"/>
        <v>2</v>
      </c>
      <c r="W1047">
        <f t="shared" si="243"/>
        <v>3</v>
      </c>
      <c r="X1047">
        <v>1</v>
      </c>
      <c r="Y1047">
        <f t="shared" si="244"/>
        <v>10000</v>
      </c>
      <c r="Z1047">
        <f t="shared" si="245"/>
        <v>266</v>
      </c>
    </row>
    <row r="1048" spans="1:26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 t="b">
        <v>0</v>
      </c>
      <c r="L1048">
        <v>0</v>
      </c>
      <c r="M1048" t="b">
        <v>0</v>
      </c>
      <c r="N1048" t="s">
        <v>8281</v>
      </c>
      <c r="O1048" s="15">
        <f t="shared" si="238"/>
        <v>0</v>
      </c>
      <c r="P1048" s="15">
        <f t="shared" si="235"/>
        <v>0</v>
      </c>
      <c r="Q1048" t="s">
        <v>8323</v>
      </c>
      <c r="R1048" t="s">
        <v>8324</v>
      </c>
      <c r="S1048" s="8">
        <f t="shared" si="239"/>
        <v>42319.643055555549</v>
      </c>
      <c r="T1048" s="11">
        <f t="shared" si="240"/>
        <v>42364.643055555549</v>
      </c>
      <c r="U1048" t="str">
        <f t="shared" si="241"/>
        <v>FALSE</v>
      </c>
      <c r="V1048" s="18">
        <f t="shared" si="242"/>
        <v>2</v>
      </c>
      <c r="W1048">
        <f t="shared" si="243"/>
        <v>3</v>
      </c>
      <c r="X1048">
        <v>1.1299999999999999</v>
      </c>
      <c r="Y1048">
        <f>D1048*X1048</f>
        <v>3389.9999999999995</v>
      </c>
      <c r="Z1048">
        <f>E1048*$X1048</f>
        <v>0</v>
      </c>
    </row>
    <row r="1049" spans="1:26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 t="b">
        <v>0</v>
      </c>
      <c r="L1049">
        <v>1</v>
      </c>
      <c r="M1049" t="b">
        <v>0</v>
      </c>
      <c r="N1049" t="s">
        <v>8281</v>
      </c>
      <c r="O1049" s="15">
        <f t="shared" si="238"/>
        <v>0.05</v>
      </c>
      <c r="P1049" s="15">
        <f t="shared" si="235"/>
        <v>1</v>
      </c>
      <c r="Q1049" t="s">
        <v>8323</v>
      </c>
      <c r="R1049" t="s">
        <v>8324</v>
      </c>
      <c r="S1049" s="8">
        <f t="shared" si="239"/>
        <v>41918.610127314809</v>
      </c>
      <c r="T1049" s="11">
        <f t="shared" si="240"/>
        <v>41948.65179398148</v>
      </c>
      <c r="U1049" t="str">
        <f t="shared" si="241"/>
        <v>FALSE</v>
      </c>
      <c r="V1049" s="18">
        <f t="shared" si="242"/>
        <v>2</v>
      </c>
      <c r="W1049">
        <f t="shared" si="243"/>
        <v>3</v>
      </c>
      <c r="X1049">
        <v>1</v>
      </c>
      <c r="Y1049">
        <f t="shared" ref="Y1049:Y1066" si="246">D1049*$X1049</f>
        <v>2000</v>
      </c>
      <c r="Z1049">
        <f t="shared" ref="Z1049:Z1066" si="247">E1049*$X1049</f>
        <v>1</v>
      </c>
    </row>
    <row r="1050" spans="1:26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 t="b">
        <v>0</v>
      </c>
      <c r="L1050">
        <v>4</v>
      </c>
      <c r="M1050" t="b">
        <v>0</v>
      </c>
      <c r="N1050" t="s">
        <v>8281</v>
      </c>
      <c r="O1050" s="15">
        <f t="shared" si="238"/>
        <v>1.4133333333333333</v>
      </c>
      <c r="P1050" s="15">
        <f t="shared" si="235"/>
        <v>53</v>
      </c>
      <c r="Q1050" t="s">
        <v>8323</v>
      </c>
      <c r="R1050" t="s">
        <v>8324</v>
      </c>
      <c r="S1050" s="8">
        <f t="shared" si="239"/>
        <v>42597.844780092586</v>
      </c>
      <c r="T1050" s="11">
        <f t="shared" si="240"/>
        <v>42637.844780092586</v>
      </c>
      <c r="U1050" t="str">
        <f t="shared" si="241"/>
        <v>FALSE</v>
      </c>
      <c r="V1050" s="18">
        <f t="shared" si="242"/>
        <v>2</v>
      </c>
      <c r="W1050">
        <f t="shared" si="243"/>
        <v>3</v>
      </c>
      <c r="X1050">
        <v>1</v>
      </c>
      <c r="Y1050">
        <f t="shared" si="246"/>
        <v>15000</v>
      </c>
      <c r="Z1050">
        <f t="shared" si="247"/>
        <v>212</v>
      </c>
    </row>
    <row r="1051" spans="1:2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 t="b">
        <v>0</v>
      </c>
      <c r="L1051">
        <v>0</v>
      </c>
      <c r="M1051" t="b">
        <v>0</v>
      </c>
      <c r="N1051" t="s">
        <v>8281</v>
      </c>
      <c r="O1051" s="15">
        <f t="shared" si="238"/>
        <v>0</v>
      </c>
      <c r="P1051" s="15">
        <f t="shared" si="235"/>
        <v>0</v>
      </c>
      <c r="Q1051" t="s">
        <v>8323</v>
      </c>
      <c r="R1051" t="s">
        <v>8324</v>
      </c>
      <c r="S1051" s="8">
        <f t="shared" si="239"/>
        <v>42382.222743055558</v>
      </c>
      <c r="T1051" s="11">
        <f t="shared" si="240"/>
        <v>42412.222743055558</v>
      </c>
      <c r="U1051" t="str">
        <f t="shared" si="241"/>
        <v>FALSE</v>
      </c>
      <c r="V1051" s="18">
        <f t="shared" si="242"/>
        <v>2</v>
      </c>
      <c r="W1051">
        <f t="shared" si="243"/>
        <v>3</v>
      </c>
      <c r="X1051">
        <v>1</v>
      </c>
      <c r="Y1051">
        <f t="shared" si="246"/>
        <v>12000</v>
      </c>
      <c r="Z1051">
        <f t="shared" si="247"/>
        <v>0</v>
      </c>
    </row>
    <row r="1052" spans="1:26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 t="b">
        <v>0</v>
      </c>
      <c r="L1052">
        <v>0</v>
      </c>
      <c r="M1052" t="b">
        <v>0</v>
      </c>
      <c r="N1052" t="s">
        <v>8281</v>
      </c>
      <c r="O1052" s="15">
        <f t="shared" si="238"/>
        <v>0</v>
      </c>
      <c r="P1052" s="15">
        <f t="shared" si="235"/>
        <v>0</v>
      </c>
      <c r="Q1052" t="s">
        <v>8323</v>
      </c>
      <c r="R1052" t="s">
        <v>8324</v>
      </c>
      <c r="S1052" s="8">
        <f t="shared" si="239"/>
        <v>42231.588854166665</v>
      </c>
      <c r="T1052" s="11">
        <f t="shared" si="240"/>
        <v>42261.588854166665</v>
      </c>
      <c r="U1052" t="str">
        <f t="shared" si="241"/>
        <v>FALSE</v>
      </c>
      <c r="V1052" s="18">
        <f t="shared" si="242"/>
        <v>2</v>
      </c>
      <c r="W1052">
        <f t="shared" si="243"/>
        <v>3</v>
      </c>
      <c r="X1052">
        <v>1</v>
      </c>
      <c r="Y1052">
        <f t="shared" si="246"/>
        <v>2500</v>
      </c>
      <c r="Z1052">
        <f t="shared" si="247"/>
        <v>0</v>
      </c>
    </row>
    <row r="1053" spans="1:26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 t="b">
        <v>0</v>
      </c>
      <c r="L1053">
        <v>0</v>
      </c>
      <c r="M1053" t="b">
        <v>0</v>
      </c>
      <c r="N1053" t="s">
        <v>8281</v>
      </c>
      <c r="O1053" s="15">
        <f t="shared" si="238"/>
        <v>0</v>
      </c>
      <c r="P1053" s="15">
        <f t="shared" si="235"/>
        <v>0</v>
      </c>
      <c r="Q1053" t="s">
        <v>8323</v>
      </c>
      <c r="R1053" t="s">
        <v>8324</v>
      </c>
      <c r="S1053" s="8">
        <f t="shared" si="239"/>
        <v>41849.805844907409</v>
      </c>
      <c r="T1053" s="11">
        <f t="shared" si="240"/>
        <v>41877.805844907409</v>
      </c>
      <c r="U1053" t="str">
        <f t="shared" si="241"/>
        <v>FALSE</v>
      </c>
      <c r="V1053" s="18">
        <f t="shared" si="242"/>
        <v>2</v>
      </c>
      <c r="W1053">
        <f t="shared" si="243"/>
        <v>3</v>
      </c>
      <c r="X1053">
        <v>1</v>
      </c>
      <c r="Y1053">
        <f t="shared" si="246"/>
        <v>500</v>
      </c>
      <c r="Z1053">
        <f t="shared" si="247"/>
        <v>0</v>
      </c>
    </row>
    <row r="1054" spans="1:26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 t="b">
        <v>0</v>
      </c>
      <c r="L1054">
        <v>0</v>
      </c>
      <c r="M1054" t="b">
        <v>0</v>
      </c>
      <c r="N1054" t="s">
        <v>8281</v>
      </c>
      <c r="O1054" s="15">
        <f t="shared" si="238"/>
        <v>0</v>
      </c>
      <c r="P1054" s="15">
        <f t="shared" si="235"/>
        <v>0</v>
      </c>
      <c r="Q1054" t="s">
        <v>8323</v>
      </c>
      <c r="R1054" t="s">
        <v>8324</v>
      </c>
      <c r="S1054" s="8">
        <f t="shared" si="239"/>
        <v>42483.589062499996</v>
      </c>
      <c r="T1054" s="11">
        <f t="shared" si="240"/>
        <v>42527.631249999999</v>
      </c>
      <c r="U1054" t="str">
        <f t="shared" si="241"/>
        <v>FALSE</v>
      </c>
      <c r="V1054" s="18">
        <f t="shared" si="242"/>
        <v>2</v>
      </c>
      <c r="W1054">
        <f t="shared" si="243"/>
        <v>3</v>
      </c>
      <c r="X1054">
        <v>1</v>
      </c>
      <c r="Y1054">
        <f t="shared" si="246"/>
        <v>4336</v>
      </c>
      <c r="Z1054">
        <f t="shared" si="247"/>
        <v>0</v>
      </c>
    </row>
    <row r="1055" spans="1:26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 t="b">
        <v>0</v>
      </c>
      <c r="L1055">
        <v>1</v>
      </c>
      <c r="M1055" t="b">
        <v>0</v>
      </c>
      <c r="N1055" t="s">
        <v>8281</v>
      </c>
      <c r="O1055" s="15">
        <f t="shared" si="238"/>
        <v>1</v>
      </c>
      <c r="P1055" s="15">
        <f t="shared" si="235"/>
        <v>15</v>
      </c>
      <c r="Q1055" t="s">
        <v>8323</v>
      </c>
      <c r="R1055" t="s">
        <v>8324</v>
      </c>
      <c r="S1055" s="8">
        <f t="shared" si="239"/>
        <v>42774.964490740742</v>
      </c>
      <c r="T1055" s="11">
        <f t="shared" si="240"/>
        <v>42799.964490740742</v>
      </c>
      <c r="U1055" t="str">
        <f t="shared" si="241"/>
        <v>FALSE</v>
      </c>
      <c r="V1055" s="18">
        <f t="shared" si="242"/>
        <v>2</v>
      </c>
      <c r="W1055">
        <f t="shared" si="243"/>
        <v>3</v>
      </c>
      <c r="X1055">
        <v>1</v>
      </c>
      <c r="Y1055">
        <f t="shared" si="246"/>
        <v>1500</v>
      </c>
      <c r="Z1055">
        <f t="shared" si="247"/>
        <v>15</v>
      </c>
    </row>
    <row r="1056" spans="1:26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 t="b">
        <v>0</v>
      </c>
      <c r="L1056">
        <v>0</v>
      </c>
      <c r="M1056" t="b">
        <v>0</v>
      </c>
      <c r="N1056" t="s">
        <v>8281</v>
      </c>
      <c r="O1056" s="15">
        <f t="shared" si="238"/>
        <v>0</v>
      </c>
      <c r="P1056" s="15">
        <f t="shared" si="235"/>
        <v>0</v>
      </c>
      <c r="Q1056" t="s">
        <v>8323</v>
      </c>
      <c r="R1056" t="s">
        <v>8324</v>
      </c>
      <c r="S1056" s="8">
        <f t="shared" si="239"/>
        <v>41831.643506944441</v>
      </c>
      <c r="T1056" s="11">
        <f t="shared" si="240"/>
        <v>41861.708333333328</v>
      </c>
      <c r="U1056" t="str">
        <f t="shared" si="241"/>
        <v>FALSE</v>
      </c>
      <c r="V1056" s="18">
        <f t="shared" si="242"/>
        <v>2</v>
      </c>
      <c r="W1056">
        <f t="shared" si="243"/>
        <v>3</v>
      </c>
      <c r="X1056">
        <v>1</v>
      </c>
      <c r="Y1056">
        <f t="shared" si="246"/>
        <v>2500</v>
      </c>
      <c r="Z1056">
        <f t="shared" si="247"/>
        <v>0</v>
      </c>
    </row>
    <row r="1057" spans="1:26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 t="b">
        <v>0</v>
      </c>
      <c r="L1057">
        <v>0</v>
      </c>
      <c r="M1057" t="b">
        <v>0</v>
      </c>
      <c r="N1057" t="s">
        <v>8281</v>
      </c>
      <c r="O1057" s="15">
        <f t="shared" si="238"/>
        <v>0</v>
      </c>
      <c r="P1057" s="15">
        <f t="shared" si="235"/>
        <v>0</v>
      </c>
      <c r="Q1057" t="s">
        <v>8323</v>
      </c>
      <c r="R1057" t="s">
        <v>8324</v>
      </c>
      <c r="S1057" s="8">
        <f t="shared" si="239"/>
        <v>42406.784085648142</v>
      </c>
      <c r="T1057" s="11">
        <f t="shared" si="240"/>
        <v>42436.784085648142</v>
      </c>
      <c r="U1057" t="str">
        <f t="shared" si="241"/>
        <v>FALSE</v>
      </c>
      <c r="V1057" s="18">
        <f t="shared" si="242"/>
        <v>2</v>
      </c>
      <c r="W1057">
        <f t="shared" si="243"/>
        <v>3</v>
      </c>
      <c r="X1057">
        <v>1</v>
      </c>
      <c r="Y1057">
        <f t="shared" si="246"/>
        <v>3500</v>
      </c>
      <c r="Z1057">
        <f t="shared" si="247"/>
        <v>0</v>
      </c>
    </row>
    <row r="1058" spans="1:26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 t="b">
        <v>0</v>
      </c>
      <c r="L1058">
        <v>0</v>
      </c>
      <c r="M1058" t="b">
        <v>0</v>
      </c>
      <c r="N1058" t="s">
        <v>8281</v>
      </c>
      <c r="O1058" s="15">
        <f t="shared" si="238"/>
        <v>0</v>
      </c>
      <c r="P1058" s="15">
        <f t="shared" si="235"/>
        <v>0</v>
      </c>
      <c r="Q1058" t="s">
        <v>8323</v>
      </c>
      <c r="R1058" t="s">
        <v>8324</v>
      </c>
      <c r="S1058" s="8">
        <f t="shared" si="239"/>
        <v>42058.511307870365</v>
      </c>
      <c r="T1058" s="11">
        <f t="shared" si="240"/>
        <v>42118.469641203701</v>
      </c>
      <c r="U1058" t="str">
        <f t="shared" si="241"/>
        <v>FALSE</v>
      </c>
      <c r="V1058" s="18">
        <f t="shared" si="242"/>
        <v>2</v>
      </c>
      <c r="W1058">
        <f t="shared" si="243"/>
        <v>3</v>
      </c>
      <c r="X1058">
        <v>1</v>
      </c>
      <c r="Y1058">
        <f t="shared" si="246"/>
        <v>10000</v>
      </c>
      <c r="Z1058">
        <f t="shared" si="247"/>
        <v>0</v>
      </c>
    </row>
    <row r="1059" spans="1:26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 t="b">
        <v>0</v>
      </c>
      <c r="L1059">
        <v>0</v>
      </c>
      <c r="M1059" t="b">
        <v>0</v>
      </c>
      <c r="N1059" t="s">
        <v>8281</v>
      </c>
      <c r="O1059" s="15">
        <f t="shared" si="238"/>
        <v>0</v>
      </c>
      <c r="P1059" s="15">
        <f t="shared" si="235"/>
        <v>0</v>
      </c>
      <c r="Q1059" t="s">
        <v>8323</v>
      </c>
      <c r="R1059" t="s">
        <v>8324</v>
      </c>
      <c r="S1059" s="8">
        <f t="shared" si="239"/>
        <v>42678.662997685176</v>
      </c>
      <c r="T1059" s="11">
        <f t="shared" si="240"/>
        <v>42708.704664351848</v>
      </c>
      <c r="U1059" t="str">
        <f t="shared" si="241"/>
        <v>FALSE</v>
      </c>
      <c r="V1059" s="18">
        <f t="shared" si="242"/>
        <v>2</v>
      </c>
      <c r="W1059">
        <f t="shared" si="243"/>
        <v>3</v>
      </c>
      <c r="X1059">
        <v>1</v>
      </c>
      <c r="Y1059">
        <f t="shared" si="246"/>
        <v>10000</v>
      </c>
      <c r="Z1059">
        <f t="shared" si="247"/>
        <v>0</v>
      </c>
    </row>
    <row r="1060" spans="1:26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 t="b">
        <v>0</v>
      </c>
      <c r="L1060">
        <v>0</v>
      </c>
      <c r="M1060" t="b">
        <v>0</v>
      </c>
      <c r="N1060" t="s">
        <v>8281</v>
      </c>
      <c r="O1060" s="15">
        <f t="shared" si="238"/>
        <v>0</v>
      </c>
      <c r="P1060" s="15">
        <f t="shared" si="235"/>
        <v>0</v>
      </c>
      <c r="Q1060" t="s">
        <v>8323</v>
      </c>
      <c r="R1060" t="s">
        <v>8324</v>
      </c>
      <c r="S1060" s="8">
        <f t="shared" si="239"/>
        <v>42047.692627314813</v>
      </c>
      <c r="T1060" s="11">
        <f t="shared" si="240"/>
        <v>42088.791666666664</v>
      </c>
      <c r="U1060" t="str">
        <f t="shared" si="241"/>
        <v>FALSE</v>
      </c>
      <c r="V1060" s="18">
        <f t="shared" si="242"/>
        <v>2</v>
      </c>
      <c r="W1060">
        <f t="shared" si="243"/>
        <v>3</v>
      </c>
      <c r="X1060">
        <v>1</v>
      </c>
      <c r="Y1060">
        <f t="shared" si="246"/>
        <v>40000</v>
      </c>
      <c r="Z1060">
        <f t="shared" si="247"/>
        <v>0</v>
      </c>
    </row>
    <row r="1061" spans="1:26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 t="b">
        <v>0</v>
      </c>
      <c r="L1061">
        <v>0</v>
      </c>
      <c r="M1061" t="b">
        <v>0</v>
      </c>
      <c r="N1061" t="s">
        <v>8281</v>
      </c>
      <c r="O1061" s="15">
        <f t="shared" si="238"/>
        <v>0</v>
      </c>
      <c r="P1061" s="15">
        <f t="shared" si="235"/>
        <v>0</v>
      </c>
      <c r="Q1061" t="s">
        <v>8323</v>
      </c>
      <c r="R1061" t="s">
        <v>8324</v>
      </c>
      <c r="S1061" s="8">
        <f t="shared" si="239"/>
        <v>42046.581666666665</v>
      </c>
      <c r="T1061" s="11">
        <f t="shared" si="240"/>
        <v>42076.54</v>
      </c>
      <c r="U1061" t="str">
        <f t="shared" si="241"/>
        <v>FALSE</v>
      </c>
      <c r="V1061" s="18">
        <f t="shared" si="242"/>
        <v>2</v>
      </c>
      <c r="W1061">
        <f t="shared" si="243"/>
        <v>3</v>
      </c>
      <c r="X1061">
        <v>1</v>
      </c>
      <c r="Y1061">
        <f t="shared" si="246"/>
        <v>1100</v>
      </c>
      <c r="Z1061">
        <f t="shared" si="247"/>
        <v>0</v>
      </c>
    </row>
    <row r="1062" spans="1:26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 t="b">
        <v>0</v>
      </c>
      <c r="L1062">
        <v>1</v>
      </c>
      <c r="M1062" t="b">
        <v>0</v>
      </c>
      <c r="N1062" t="s">
        <v>8281</v>
      </c>
      <c r="O1062" s="15">
        <f t="shared" si="238"/>
        <v>1</v>
      </c>
      <c r="P1062" s="15">
        <f t="shared" si="235"/>
        <v>50</v>
      </c>
      <c r="Q1062" t="s">
        <v>8323</v>
      </c>
      <c r="R1062" t="s">
        <v>8324</v>
      </c>
      <c r="S1062" s="8">
        <f t="shared" si="239"/>
        <v>42079.704780092587</v>
      </c>
      <c r="T1062" s="11">
        <f t="shared" si="240"/>
        <v>42109.704780092587</v>
      </c>
      <c r="U1062" t="str">
        <f t="shared" si="241"/>
        <v>FALSE</v>
      </c>
      <c r="V1062" s="18">
        <f t="shared" si="242"/>
        <v>2</v>
      </c>
      <c r="W1062">
        <f t="shared" si="243"/>
        <v>3</v>
      </c>
      <c r="X1062">
        <v>1</v>
      </c>
      <c r="Y1062">
        <f t="shared" si="246"/>
        <v>5000</v>
      </c>
      <c r="Z1062">
        <f t="shared" si="247"/>
        <v>50</v>
      </c>
    </row>
    <row r="1063" spans="1:26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 t="b">
        <v>0</v>
      </c>
      <c r="L1063">
        <v>0</v>
      </c>
      <c r="M1063" t="b">
        <v>0</v>
      </c>
      <c r="N1063" t="s">
        <v>8281</v>
      </c>
      <c r="O1063" s="15">
        <f t="shared" si="238"/>
        <v>0</v>
      </c>
      <c r="P1063" s="15">
        <f t="shared" si="235"/>
        <v>0</v>
      </c>
      <c r="Q1063" t="s">
        <v>8323</v>
      </c>
      <c r="R1063" t="s">
        <v>8324</v>
      </c>
      <c r="S1063" s="8">
        <f t="shared" si="239"/>
        <v>42432.068379629629</v>
      </c>
      <c r="T1063" s="11">
        <f t="shared" si="240"/>
        <v>42491.833333333336</v>
      </c>
      <c r="U1063" t="str">
        <f t="shared" si="241"/>
        <v>FALSE</v>
      </c>
      <c r="V1063" s="18">
        <f t="shared" si="242"/>
        <v>2</v>
      </c>
      <c r="W1063">
        <f t="shared" si="243"/>
        <v>3</v>
      </c>
      <c r="X1063">
        <v>1</v>
      </c>
      <c r="Y1063">
        <f t="shared" si="246"/>
        <v>4000</v>
      </c>
      <c r="Z1063">
        <f t="shared" si="247"/>
        <v>0</v>
      </c>
    </row>
    <row r="1064" spans="1:26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 t="b">
        <v>0</v>
      </c>
      <c r="L1064">
        <v>4</v>
      </c>
      <c r="M1064" t="b">
        <v>0</v>
      </c>
      <c r="N1064" t="s">
        <v>8281</v>
      </c>
      <c r="O1064" s="15">
        <f t="shared" si="238"/>
        <v>95.477386934673376</v>
      </c>
      <c r="P1064" s="15">
        <f t="shared" si="235"/>
        <v>47.5</v>
      </c>
      <c r="Q1064" t="s">
        <v>8323</v>
      </c>
      <c r="R1064" t="s">
        <v>8324</v>
      </c>
      <c r="S1064" s="8">
        <f t="shared" si="239"/>
        <v>42556.598854166667</v>
      </c>
      <c r="T1064" s="11">
        <f t="shared" si="240"/>
        <v>42563.598854166667</v>
      </c>
      <c r="U1064" t="str">
        <f t="shared" si="241"/>
        <v>FALSE</v>
      </c>
      <c r="V1064" s="18">
        <f t="shared" si="242"/>
        <v>2</v>
      </c>
      <c r="W1064">
        <f t="shared" si="243"/>
        <v>3</v>
      </c>
      <c r="X1064">
        <v>1</v>
      </c>
      <c r="Y1064">
        <f t="shared" si="246"/>
        <v>199</v>
      </c>
      <c r="Z1064">
        <f t="shared" si="247"/>
        <v>190</v>
      </c>
    </row>
    <row r="1065" spans="1:26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 t="b">
        <v>0</v>
      </c>
      <c r="L1065">
        <v>0</v>
      </c>
      <c r="M1065" t="b">
        <v>0</v>
      </c>
      <c r="N1065" t="s">
        <v>8281</v>
      </c>
      <c r="O1065" s="15">
        <f t="shared" si="238"/>
        <v>0</v>
      </c>
      <c r="P1065" s="15">
        <f t="shared" si="235"/>
        <v>0</v>
      </c>
      <c r="Q1065" t="s">
        <v>8323</v>
      </c>
      <c r="R1065" t="s">
        <v>8324</v>
      </c>
      <c r="S1065" s="8">
        <f t="shared" si="239"/>
        <v>42582.822476851848</v>
      </c>
      <c r="T1065" s="11">
        <f t="shared" si="240"/>
        <v>42612.822476851848</v>
      </c>
      <c r="U1065" t="str">
        <f t="shared" si="241"/>
        <v>FALSE</v>
      </c>
      <c r="V1065" s="18">
        <f t="shared" si="242"/>
        <v>2</v>
      </c>
      <c r="W1065">
        <f t="shared" si="243"/>
        <v>3</v>
      </c>
      <c r="X1065">
        <v>1</v>
      </c>
      <c r="Y1065">
        <f t="shared" si="246"/>
        <v>1000</v>
      </c>
      <c r="Z1065">
        <f t="shared" si="247"/>
        <v>0</v>
      </c>
    </row>
    <row r="1066" spans="1:26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 t="b">
        <v>0</v>
      </c>
      <c r="L1066">
        <v>123</v>
      </c>
      <c r="M1066" t="b">
        <v>0</v>
      </c>
      <c r="N1066" t="s">
        <v>8282</v>
      </c>
      <c r="O1066" s="15">
        <f t="shared" si="238"/>
        <v>8.974444444444444</v>
      </c>
      <c r="P1066" s="15">
        <f t="shared" si="235"/>
        <v>65.666666666666671</v>
      </c>
      <c r="Q1066" t="s">
        <v>8319</v>
      </c>
      <c r="R1066" t="s">
        <v>8322</v>
      </c>
      <c r="S1066" s="8">
        <f t="shared" si="239"/>
        <v>41417.019710648143</v>
      </c>
      <c r="T1066" s="11">
        <f t="shared" si="240"/>
        <v>41462.019710648143</v>
      </c>
      <c r="U1066" t="str">
        <f t="shared" si="241"/>
        <v>FALSE</v>
      </c>
      <c r="V1066" s="18">
        <f t="shared" si="242"/>
        <v>2</v>
      </c>
      <c r="W1066">
        <f t="shared" si="243"/>
        <v>2</v>
      </c>
      <c r="X1066">
        <v>1</v>
      </c>
      <c r="Y1066">
        <f t="shared" si="246"/>
        <v>90000</v>
      </c>
      <c r="Z1066">
        <f t="shared" si="247"/>
        <v>8077</v>
      </c>
    </row>
    <row r="1067" spans="1:26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 t="b">
        <v>0</v>
      </c>
      <c r="L1067">
        <v>5</v>
      </c>
      <c r="M1067" t="b">
        <v>0</v>
      </c>
      <c r="N1067" t="s">
        <v>8282</v>
      </c>
      <c r="O1067" s="15">
        <f t="shared" si="238"/>
        <v>2.7</v>
      </c>
      <c r="P1067" s="15">
        <f t="shared" si="235"/>
        <v>16.2</v>
      </c>
      <c r="Q1067" t="s">
        <v>8319</v>
      </c>
      <c r="R1067" t="s">
        <v>8322</v>
      </c>
      <c r="S1067" s="8">
        <f t="shared" si="239"/>
        <v>41661.172708333332</v>
      </c>
      <c r="T1067" s="11">
        <f t="shared" si="240"/>
        <v>41689.172708333332</v>
      </c>
      <c r="U1067" t="str">
        <f t="shared" si="241"/>
        <v>FALSE</v>
      </c>
      <c r="V1067" s="18">
        <f t="shared" si="242"/>
        <v>2</v>
      </c>
      <c r="W1067">
        <f t="shared" si="243"/>
        <v>2</v>
      </c>
      <c r="X1067">
        <v>0.72</v>
      </c>
      <c r="Y1067">
        <f>D1067*X1067</f>
        <v>2160</v>
      </c>
    </row>
    <row r="1068" spans="1:26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 t="b">
        <v>0</v>
      </c>
      <c r="L1068">
        <v>148</v>
      </c>
      <c r="M1068" t="b">
        <v>0</v>
      </c>
      <c r="N1068" t="s">
        <v>8282</v>
      </c>
      <c r="O1068" s="15">
        <f t="shared" si="238"/>
        <v>3.3673333333333333</v>
      </c>
      <c r="P1068" s="15">
        <f t="shared" si="235"/>
        <v>34.128378378378379</v>
      </c>
      <c r="Q1068" t="s">
        <v>8319</v>
      </c>
      <c r="R1068" t="s">
        <v>8322</v>
      </c>
      <c r="S1068" s="8">
        <f t="shared" si="239"/>
        <v>41445.754421296297</v>
      </c>
      <c r="T1068" s="11">
        <f t="shared" si="240"/>
        <v>41490.754421296289</v>
      </c>
      <c r="U1068" t="str">
        <f t="shared" si="241"/>
        <v>FALSE</v>
      </c>
      <c r="V1068" s="18">
        <f t="shared" si="242"/>
        <v>2</v>
      </c>
      <c r="W1068">
        <f t="shared" si="243"/>
        <v>2</v>
      </c>
      <c r="X1068">
        <v>1</v>
      </c>
      <c r="Y1068">
        <f t="shared" ref="Y1068:Z1073" si="248">D1068*$X1068</f>
        <v>150000</v>
      </c>
      <c r="Z1068">
        <f t="shared" si="248"/>
        <v>5051</v>
      </c>
    </row>
    <row r="1069" spans="1:26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 t="b">
        <v>0</v>
      </c>
      <c r="L1069">
        <v>10</v>
      </c>
      <c r="M1069" t="b">
        <v>0</v>
      </c>
      <c r="N1069" t="s">
        <v>8282</v>
      </c>
      <c r="O1069" s="15">
        <f t="shared" si="238"/>
        <v>26</v>
      </c>
      <c r="P1069" s="15">
        <f t="shared" si="235"/>
        <v>13</v>
      </c>
      <c r="Q1069" t="s">
        <v>8319</v>
      </c>
      <c r="R1069" t="s">
        <v>8322</v>
      </c>
      <c r="S1069" s="8">
        <f t="shared" si="239"/>
        <v>41599.647349537037</v>
      </c>
      <c r="T1069" s="11">
        <f t="shared" si="240"/>
        <v>41629.647349537037</v>
      </c>
      <c r="U1069" t="str">
        <f t="shared" si="241"/>
        <v>FALSE</v>
      </c>
      <c r="V1069" s="18">
        <f t="shared" si="242"/>
        <v>2</v>
      </c>
      <c r="W1069">
        <f t="shared" si="243"/>
        <v>2</v>
      </c>
      <c r="X1069">
        <v>1</v>
      </c>
      <c r="Y1069">
        <f t="shared" si="248"/>
        <v>500</v>
      </c>
      <c r="Z1069">
        <f t="shared" si="248"/>
        <v>130</v>
      </c>
    </row>
    <row r="1070" spans="1:26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 t="b">
        <v>0</v>
      </c>
      <c r="L1070">
        <v>4</v>
      </c>
      <c r="M1070" t="b">
        <v>0</v>
      </c>
      <c r="N1070" t="s">
        <v>8282</v>
      </c>
      <c r="O1070" s="15">
        <f t="shared" si="238"/>
        <v>0.15</v>
      </c>
      <c r="P1070" s="15">
        <f t="shared" si="235"/>
        <v>11.25</v>
      </c>
      <c r="Q1070" t="s">
        <v>8319</v>
      </c>
      <c r="R1070" t="s">
        <v>8322</v>
      </c>
      <c r="S1070" s="8">
        <f t="shared" si="239"/>
        <v>42440.162777777768</v>
      </c>
      <c r="T1070" s="11">
        <f t="shared" si="240"/>
        <v>42470.121111111112</v>
      </c>
      <c r="U1070" t="str">
        <f t="shared" si="241"/>
        <v>FALSE</v>
      </c>
      <c r="V1070" s="18">
        <f t="shared" si="242"/>
        <v>2</v>
      </c>
      <c r="W1070">
        <f t="shared" si="243"/>
        <v>2</v>
      </c>
      <c r="X1070">
        <v>1</v>
      </c>
      <c r="Y1070">
        <f t="shared" si="248"/>
        <v>30000</v>
      </c>
      <c r="Z1070">
        <f t="shared" si="248"/>
        <v>45</v>
      </c>
    </row>
    <row r="1071" spans="1:26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 t="b">
        <v>0</v>
      </c>
      <c r="L1071">
        <v>21</v>
      </c>
      <c r="M1071" t="b">
        <v>0</v>
      </c>
      <c r="N1071" t="s">
        <v>8282</v>
      </c>
      <c r="O1071" s="15">
        <f t="shared" si="238"/>
        <v>38.636363636363633</v>
      </c>
      <c r="P1071" s="15">
        <f t="shared" si="235"/>
        <v>40.476190476190474</v>
      </c>
      <c r="Q1071" t="s">
        <v>8319</v>
      </c>
      <c r="R1071" t="s">
        <v>8322</v>
      </c>
      <c r="S1071" s="8">
        <f t="shared" si="239"/>
        <v>41572.021516203698</v>
      </c>
      <c r="T1071" s="11">
        <f t="shared" si="240"/>
        <v>41604.06318287037</v>
      </c>
      <c r="U1071" t="str">
        <f t="shared" si="241"/>
        <v>FALSE</v>
      </c>
      <c r="V1071" s="18">
        <f t="shared" si="242"/>
        <v>2</v>
      </c>
      <c r="W1071">
        <f t="shared" si="243"/>
        <v>2</v>
      </c>
      <c r="X1071">
        <v>1</v>
      </c>
      <c r="Y1071">
        <f t="shared" si="248"/>
        <v>2200</v>
      </c>
      <c r="Z1071">
        <f t="shared" si="248"/>
        <v>850</v>
      </c>
    </row>
    <row r="1072" spans="1:26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 t="b">
        <v>0</v>
      </c>
      <c r="L1072">
        <v>2</v>
      </c>
      <c r="M1072" t="b">
        <v>0</v>
      </c>
      <c r="N1072" t="s">
        <v>8282</v>
      </c>
      <c r="O1072" s="15">
        <f t="shared" si="238"/>
        <v>0.70000000000000007</v>
      </c>
      <c r="P1072" s="15">
        <f t="shared" si="235"/>
        <v>35</v>
      </c>
      <c r="Q1072" t="s">
        <v>8319</v>
      </c>
      <c r="R1072" t="s">
        <v>8322</v>
      </c>
      <c r="S1072" s="8">
        <f t="shared" si="239"/>
        <v>41162.803495370368</v>
      </c>
      <c r="T1072" s="11">
        <f t="shared" si="240"/>
        <v>41182.803495370368</v>
      </c>
      <c r="U1072" t="str">
        <f t="shared" si="241"/>
        <v>FALSE</v>
      </c>
      <c r="V1072" s="18">
        <f t="shared" si="242"/>
        <v>2</v>
      </c>
      <c r="W1072">
        <f t="shared" si="243"/>
        <v>2</v>
      </c>
      <c r="X1072">
        <v>1</v>
      </c>
      <c r="Y1072">
        <f t="shared" si="248"/>
        <v>10000</v>
      </c>
      <c r="Z1072">
        <f t="shared" si="248"/>
        <v>70</v>
      </c>
    </row>
    <row r="1073" spans="1:26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 t="b">
        <v>0</v>
      </c>
      <c r="L1073">
        <v>0</v>
      </c>
      <c r="M1073" t="b">
        <v>0</v>
      </c>
      <c r="N1073" t="s">
        <v>8282</v>
      </c>
      <c r="O1073" s="15">
        <f t="shared" si="238"/>
        <v>0</v>
      </c>
      <c r="P1073" s="15">
        <f t="shared" si="235"/>
        <v>0</v>
      </c>
      <c r="Q1073" t="s">
        <v>8319</v>
      </c>
      <c r="R1073" t="s">
        <v>8322</v>
      </c>
      <c r="S1073" s="8">
        <f t="shared" si="239"/>
        <v>42295.545057870368</v>
      </c>
      <c r="T1073" s="11">
        <f t="shared" si="240"/>
        <v>42325.586724537039</v>
      </c>
      <c r="U1073" t="str">
        <f t="shared" si="241"/>
        <v>FALSE</v>
      </c>
      <c r="V1073" s="18">
        <f t="shared" si="242"/>
        <v>2</v>
      </c>
      <c r="W1073">
        <f t="shared" si="243"/>
        <v>2</v>
      </c>
      <c r="X1073">
        <v>0.12</v>
      </c>
      <c r="Y1073">
        <f t="shared" si="248"/>
        <v>12</v>
      </c>
      <c r="Z1073">
        <f t="shared" si="248"/>
        <v>0</v>
      </c>
    </row>
    <row r="1074" spans="1:26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 t="b">
        <v>0</v>
      </c>
      <c r="L1074">
        <v>4</v>
      </c>
      <c r="M1074" t="b">
        <v>0</v>
      </c>
      <c r="N1074" t="s">
        <v>8282</v>
      </c>
      <c r="O1074" s="15">
        <f t="shared" si="238"/>
        <v>6.8000000000000005E-2</v>
      </c>
      <c r="P1074" s="15">
        <f t="shared" si="235"/>
        <v>12.75</v>
      </c>
      <c r="Q1074" t="s">
        <v>8319</v>
      </c>
      <c r="R1074" t="s">
        <v>8322</v>
      </c>
      <c r="S1074" s="8">
        <f t="shared" si="239"/>
        <v>41645.623807870368</v>
      </c>
      <c r="T1074" s="11">
        <f t="shared" si="240"/>
        <v>41675.623807870368</v>
      </c>
      <c r="U1074" t="str">
        <f t="shared" si="241"/>
        <v>FALSE</v>
      </c>
      <c r="V1074" s="18">
        <f t="shared" si="242"/>
        <v>2</v>
      </c>
      <c r="W1074">
        <f t="shared" si="243"/>
        <v>2</v>
      </c>
      <c r="X1074">
        <v>1</v>
      </c>
      <c r="Y1074">
        <f t="shared" ref="Y1074:Y1080" si="249">D1074*$X1074</f>
        <v>75000</v>
      </c>
      <c r="Z1074">
        <f t="shared" ref="Z1074:Z1080" si="250">E1074*$X1074</f>
        <v>51</v>
      </c>
    </row>
    <row r="1075" spans="1:26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 t="b">
        <v>0</v>
      </c>
      <c r="L1075">
        <v>1</v>
      </c>
      <c r="M1075" t="b">
        <v>0</v>
      </c>
      <c r="N1075" t="s">
        <v>8282</v>
      </c>
      <c r="O1075" s="15">
        <f t="shared" si="238"/>
        <v>1.3333333333333335</v>
      </c>
      <c r="P1075" s="15">
        <f t="shared" si="235"/>
        <v>10</v>
      </c>
      <c r="Q1075" t="s">
        <v>8319</v>
      </c>
      <c r="R1075" t="s">
        <v>8322</v>
      </c>
      <c r="S1075" s="8">
        <f t="shared" si="239"/>
        <v>40802.756261574068</v>
      </c>
      <c r="T1075" s="11">
        <f t="shared" si="240"/>
        <v>40832.756261574068</v>
      </c>
      <c r="U1075" t="str">
        <f t="shared" si="241"/>
        <v>FALSE</v>
      </c>
      <c r="V1075" s="18">
        <f t="shared" si="242"/>
        <v>2</v>
      </c>
      <c r="W1075">
        <f t="shared" si="243"/>
        <v>2</v>
      </c>
      <c r="X1075">
        <v>1</v>
      </c>
      <c r="Y1075">
        <f t="shared" si="249"/>
        <v>750</v>
      </c>
      <c r="Z1075">
        <f t="shared" si="250"/>
        <v>10</v>
      </c>
    </row>
    <row r="1076" spans="1:26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 t="b">
        <v>0</v>
      </c>
      <c r="L1076">
        <v>30</v>
      </c>
      <c r="M1076" t="b">
        <v>0</v>
      </c>
      <c r="N1076" t="s">
        <v>8282</v>
      </c>
      <c r="O1076" s="15">
        <f t="shared" si="238"/>
        <v>6.3092592592592585</v>
      </c>
      <c r="P1076" s="15">
        <f t="shared" si="235"/>
        <v>113.56666666666666</v>
      </c>
      <c r="Q1076" t="s">
        <v>8319</v>
      </c>
      <c r="R1076" t="s">
        <v>8322</v>
      </c>
      <c r="S1076" s="8">
        <f t="shared" si="239"/>
        <v>41612.964641203704</v>
      </c>
      <c r="T1076" s="11">
        <f t="shared" si="240"/>
        <v>41642.964641203704</v>
      </c>
      <c r="U1076" t="str">
        <f t="shared" si="241"/>
        <v>FALSE</v>
      </c>
      <c r="V1076" s="18">
        <f t="shared" si="242"/>
        <v>2</v>
      </c>
      <c r="W1076">
        <f t="shared" si="243"/>
        <v>2</v>
      </c>
      <c r="X1076">
        <v>1</v>
      </c>
      <c r="Y1076">
        <f t="shared" si="249"/>
        <v>54000</v>
      </c>
      <c r="Z1076">
        <f t="shared" si="250"/>
        <v>3407</v>
      </c>
    </row>
    <row r="1077" spans="1:26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 t="b">
        <v>0</v>
      </c>
      <c r="L1077">
        <v>3</v>
      </c>
      <c r="M1077" t="b">
        <v>0</v>
      </c>
      <c r="N1077" t="s">
        <v>8282</v>
      </c>
      <c r="O1077" s="15">
        <f t="shared" si="238"/>
        <v>4.5</v>
      </c>
      <c r="P1077" s="15">
        <f t="shared" si="235"/>
        <v>15</v>
      </c>
      <c r="Q1077" t="s">
        <v>8319</v>
      </c>
      <c r="R1077" t="s">
        <v>8322</v>
      </c>
      <c r="S1077" s="8">
        <f t="shared" si="239"/>
        <v>41005.695787037032</v>
      </c>
      <c r="T1077" s="11">
        <f t="shared" si="240"/>
        <v>41035.695787037032</v>
      </c>
      <c r="U1077" t="str">
        <f t="shared" si="241"/>
        <v>FALSE</v>
      </c>
      <c r="V1077" s="18">
        <f t="shared" si="242"/>
        <v>2</v>
      </c>
      <c r="W1077">
        <f t="shared" si="243"/>
        <v>2</v>
      </c>
      <c r="X1077">
        <v>1</v>
      </c>
      <c r="Y1077">
        <f t="shared" si="249"/>
        <v>1000</v>
      </c>
      <c r="Z1077">
        <f t="shared" si="250"/>
        <v>45</v>
      </c>
    </row>
    <row r="1078" spans="1:26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 t="b">
        <v>0</v>
      </c>
      <c r="L1078">
        <v>975</v>
      </c>
      <c r="M1078" t="b">
        <v>0</v>
      </c>
      <c r="N1078" t="s">
        <v>8282</v>
      </c>
      <c r="O1078" s="15">
        <f t="shared" si="238"/>
        <v>62.765333333333331</v>
      </c>
      <c r="P1078" s="15">
        <f t="shared" si="235"/>
        <v>48.281025641025643</v>
      </c>
      <c r="Q1078" t="s">
        <v>8319</v>
      </c>
      <c r="R1078" t="s">
        <v>8322</v>
      </c>
      <c r="S1078" s="8">
        <f t="shared" si="239"/>
        <v>41838.169560185182</v>
      </c>
      <c r="T1078" s="11">
        <f t="shared" si="240"/>
        <v>41893.169560185182</v>
      </c>
      <c r="U1078" t="str">
        <f t="shared" si="241"/>
        <v>FALSE</v>
      </c>
      <c r="V1078" s="18">
        <f t="shared" si="242"/>
        <v>2</v>
      </c>
      <c r="W1078">
        <f t="shared" si="243"/>
        <v>2</v>
      </c>
      <c r="X1078">
        <v>1</v>
      </c>
      <c r="Y1078">
        <f t="shared" si="249"/>
        <v>75000</v>
      </c>
      <c r="Z1078">
        <f t="shared" si="250"/>
        <v>47074</v>
      </c>
    </row>
    <row r="1079" spans="1:26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 t="b">
        <v>0</v>
      </c>
      <c r="L1079">
        <v>167</v>
      </c>
      <c r="M1079" t="b">
        <v>0</v>
      </c>
      <c r="N1079" t="s">
        <v>8282</v>
      </c>
      <c r="O1079" s="15">
        <f t="shared" si="238"/>
        <v>29.376000000000001</v>
      </c>
      <c r="P1079" s="15">
        <f t="shared" ref="P1079:P1142" si="251">IFERROR(E1079/L1079,0)</f>
        <v>43.976047904191617</v>
      </c>
      <c r="Q1079" t="s">
        <v>8319</v>
      </c>
      <c r="R1079" t="s">
        <v>8322</v>
      </c>
      <c r="S1079" s="8">
        <f t="shared" si="239"/>
        <v>42352.958460648144</v>
      </c>
      <c r="T1079" s="11">
        <f t="shared" si="240"/>
        <v>42382.958460648144</v>
      </c>
      <c r="U1079" t="str">
        <f t="shared" si="241"/>
        <v>FALSE</v>
      </c>
      <c r="V1079" s="18">
        <f t="shared" si="242"/>
        <v>2</v>
      </c>
      <c r="W1079">
        <f t="shared" si="243"/>
        <v>2</v>
      </c>
      <c r="X1079">
        <v>1</v>
      </c>
      <c r="Y1079">
        <f t="shared" si="249"/>
        <v>25000</v>
      </c>
      <c r="Z1079">
        <f t="shared" si="250"/>
        <v>7344</v>
      </c>
    </row>
    <row r="1080" spans="1:26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 t="b">
        <v>0</v>
      </c>
      <c r="L1080">
        <v>5</v>
      </c>
      <c r="M1080" t="b">
        <v>0</v>
      </c>
      <c r="N1080" t="s">
        <v>8282</v>
      </c>
      <c r="O1080" s="15">
        <f t="shared" si="238"/>
        <v>7.5</v>
      </c>
      <c r="P1080" s="15">
        <f t="shared" si="251"/>
        <v>9</v>
      </c>
      <c r="Q1080" t="s">
        <v>8319</v>
      </c>
      <c r="R1080" t="s">
        <v>8322</v>
      </c>
      <c r="S1080" s="8">
        <f t="shared" si="239"/>
        <v>40700.987511574072</v>
      </c>
      <c r="T1080" s="11">
        <f t="shared" si="240"/>
        <v>40745.987511574072</v>
      </c>
      <c r="U1080" t="str">
        <f t="shared" si="241"/>
        <v>FALSE</v>
      </c>
      <c r="V1080" s="18">
        <f t="shared" si="242"/>
        <v>2</v>
      </c>
      <c r="W1080">
        <f t="shared" si="243"/>
        <v>2</v>
      </c>
      <c r="X1080">
        <v>1</v>
      </c>
      <c r="Y1080">
        <f t="shared" si="249"/>
        <v>600</v>
      </c>
      <c r="Z1080">
        <f t="shared" si="250"/>
        <v>45</v>
      </c>
    </row>
    <row r="1081" spans="1:26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 t="b">
        <v>0</v>
      </c>
      <c r="L1081">
        <v>18</v>
      </c>
      <c r="M1081" t="b">
        <v>0</v>
      </c>
      <c r="N1081" t="s">
        <v>8282</v>
      </c>
      <c r="O1081" s="15">
        <f t="shared" si="238"/>
        <v>2.6076923076923078</v>
      </c>
      <c r="P1081" s="15">
        <f t="shared" si="251"/>
        <v>37.666666666666664</v>
      </c>
      <c r="Q1081" t="s">
        <v>8319</v>
      </c>
      <c r="R1081" t="s">
        <v>8322</v>
      </c>
      <c r="S1081" s="8">
        <f t="shared" si="239"/>
        <v>42479.35805555556</v>
      </c>
      <c r="T1081" s="11">
        <f t="shared" si="240"/>
        <v>42504.358055555553</v>
      </c>
      <c r="U1081" t="str">
        <f t="shared" si="241"/>
        <v>FALSE</v>
      </c>
      <c r="V1081" s="18">
        <f t="shared" si="242"/>
        <v>2</v>
      </c>
      <c r="W1081">
        <f t="shared" si="243"/>
        <v>2</v>
      </c>
      <c r="X1081">
        <v>1.1299999999999999</v>
      </c>
      <c r="Y1081">
        <f>D1081*X1081</f>
        <v>29379.999999999996</v>
      </c>
      <c r="Z1081">
        <f t="shared" ref="Z1081:Z1091" si="252">E1081*$X1081</f>
        <v>766.13999999999987</v>
      </c>
    </row>
    <row r="1082" spans="1:26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 t="b">
        <v>0</v>
      </c>
      <c r="L1082">
        <v>98</v>
      </c>
      <c r="M1082" t="b">
        <v>0</v>
      </c>
      <c r="N1082" t="s">
        <v>8282</v>
      </c>
      <c r="O1082" s="15">
        <f t="shared" si="238"/>
        <v>9.1050000000000004</v>
      </c>
      <c r="P1082" s="15">
        <f t="shared" si="251"/>
        <v>18.581632653061224</v>
      </c>
      <c r="Q1082" t="s">
        <v>8319</v>
      </c>
      <c r="R1082" t="s">
        <v>8322</v>
      </c>
      <c r="S1082" s="8">
        <f t="shared" si="239"/>
        <v>41739.929780092592</v>
      </c>
      <c r="T1082" s="11">
        <f t="shared" si="240"/>
        <v>41769.929780092592</v>
      </c>
      <c r="U1082" t="str">
        <f t="shared" si="241"/>
        <v>FALSE</v>
      </c>
      <c r="V1082" s="18">
        <f t="shared" si="242"/>
        <v>2</v>
      </c>
      <c r="W1082">
        <f t="shared" si="243"/>
        <v>2</v>
      </c>
      <c r="X1082">
        <v>1</v>
      </c>
      <c r="Y1082">
        <f>D1082*$X1082</f>
        <v>20000</v>
      </c>
      <c r="Z1082">
        <f t="shared" si="252"/>
        <v>1821</v>
      </c>
    </row>
    <row r="1083" spans="1:26" ht="86.4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 t="b">
        <v>0</v>
      </c>
      <c r="L1083">
        <v>4</v>
      </c>
      <c r="M1083" t="b">
        <v>0</v>
      </c>
      <c r="N1083" t="s">
        <v>8282</v>
      </c>
      <c r="O1083" s="15">
        <f t="shared" si="238"/>
        <v>1.7647058823529412E-2</v>
      </c>
      <c r="P1083" s="15">
        <f t="shared" si="251"/>
        <v>3</v>
      </c>
      <c r="Q1083" t="s">
        <v>8319</v>
      </c>
      <c r="R1083" t="s">
        <v>8322</v>
      </c>
      <c r="S1083" s="8">
        <f t="shared" si="239"/>
        <v>42002.718657407408</v>
      </c>
      <c r="T1083" s="11">
        <f t="shared" si="240"/>
        <v>42032.718657407408</v>
      </c>
      <c r="U1083" t="str">
        <f t="shared" si="241"/>
        <v>FALSE</v>
      </c>
      <c r="V1083" s="18">
        <f t="shared" si="242"/>
        <v>2</v>
      </c>
      <c r="W1083">
        <f t="shared" si="243"/>
        <v>2</v>
      </c>
      <c r="X1083">
        <v>1</v>
      </c>
      <c r="Y1083">
        <f>D1083*$X1083</f>
        <v>68000</v>
      </c>
      <c r="Z1083">
        <f t="shared" si="252"/>
        <v>12</v>
      </c>
    </row>
    <row r="1084" spans="1:26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 t="b">
        <v>0</v>
      </c>
      <c r="L1084">
        <v>3</v>
      </c>
      <c r="M1084" t="b">
        <v>0</v>
      </c>
      <c r="N1084" t="s">
        <v>8282</v>
      </c>
      <c r="O1084" s="15">
        <f t="shared" si="238"/>
        <v>0.55999999999999994</v>
      </c>
      <c r="P1084" s="15">
        <f t="shared" si="251"/>
        <v>18.666666666666668</v>
      </c>
      <c r="Q1084" t="s">
        <v>8319</v>
      </c>
      <c r="R1084" t="s">
        <v>8322</v>
      </c>
      <c r="S1084" s="8">
        <f t="shared" si="239"/>
        <v>41101.697777777779</v>
      </c>
      <c r="T1084" s="11">
        <f t="shared" si="240"/>
        <v>41131.697777777772</v>
      </c>
      <c r="U1084" t="str">
        <f t="shared" si="241"/>
        <v>FALSE</v>
      </c>
      <c r="V1084" s="18">
        <f t="shared" si="242"/>
        <v>2</v>
      </c>
      <c r="W1084">
        <f t="shared" si="243"/>
        <v>2</v>
      </c>
      <c r="X1084">
        <v>1</v>
      </c>
      <c r="Y1084">
        <f>D1084*$X1084</f>
        <v>10000</v>
      </c>
      <c r="Z1084">
        <f t="shared" si="252"/>
        <v>56</v>
      </c>
    </row>
    <row r="1085" spans="1:26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 t="b">
        <v>0</v>
      </c>
      <c r="L1085">
        <v>1</v>
      </c>
      <c r="M1085" t="b">
        <v>0</v>
      </c>
      <c r="N1085" t="s">
        <v>8282</v>
      </c>
      <c r="O1085" s="15">
        <f t="shared" si="238"/>
        <v>0.82000000000000006</v>
      </c>
      <c r="P1085" s="15">
        <f t="shared" si="251"/>
        <v>410</v>
      </c>
      <c r="Q1085" t="s">
        <v>8319</v>
      </c>
      <c r="R1085" t="s">
        <v>8322</v>
      </c>
      <c r="S1085" s="8">
        <f t="shared" si="239"/>
        <v>41793.451192129629</v>
      </c>
      <c r="T1085" s="11">
        <f t="shared" si="240"/>
        <v>41853.451192129629</v>
      </c>
      <c r="U1085" t="str">
        <f t="shared" si="241"/>
        <v>FALSE</v>
      </c>
      <c r="V1085" s="18">
        <f t="shared" si="242"/>
        <v>2</v>
      </c>
      <c r="W1085">
        <f t="shared" si="243"/>
        <v>2</v>
      </c>
      <c r="X1085">
        <f>0.76</f>
        <v>0.76</v>
      </c>
      <c r="Y1085">
        <f>D1085*X1085</f>
        <v>38000</v>
      </c>
      <c r="Z1085">
        <f t="shared" si="252"/>
        <v>311.60000000000002</v>
      </c>
    </row>
    <row r="1086" spans="1:26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 t="b">
        <v>0</v>
      </c>
      <c r="L1086">
        <v>0</v>
      </c>
      <c r="M1086" t="b">
        <v>0</v>
      </c>
      <c r="N1086" t="s">
        <v>8282</v>
      </c>
      <c r="O1086" s="15">
        <f t="shared" si="238"/>
        <v>0</v>
      </c>
      <c r="P1086" s="15">
        <f t="shared" si="251"/>
        <v>0</v>
      </c>
      <c r="Q1086" t="s">
        <v>8319</v>
      </c>
      <c r="R1086" t="s">
        <v>8322</v>
      </c>
      <c r="S1086" s="8">
        <f t="shared" si="239"/>
        <v>41829.703749999993</v>
      </c>
      <c r="T1086" s="11">
        <f t="shared" si="240"/>
        <v>41859.703749999993</v>
      </c>
      <c r="U1086" t="str">
        <f t="shared" si="241"/>
        <v>FALSE</v>
      </c>
      <c r="V1086" s="18">
        <f t="shared" si="242"/>
        <v>2</v>
      </c>
      <c r="W1086">
        <f t="shared" si="243"/>
        <v>2</v>
      </c>
      <c r="X1086">
        <v>1</v>
      </c>
      <c r="Y1086">
        <f>D1086*$X1086</f>
        <v>550</v>
      </c>
      <c r="Z1086">
        <f t="shared" si="252"/>
        <v>0</v>
      </c>
    </row>
    <row r="1087" spans="1:26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 t="b">
        <v>0</v>
      </c>
      <c r="L1087">
        <v>9</v>
      </c>
      <c r="M1087" t="b">
        <v>0</v>
      </c>
      <c r="N1087" t="s">
        <v>8282</v>
      </c>
      <c r="O1087" s="15">
        <f t="shared" si="238"/>
        <v>3.42</v>
      </c>
      <c r="P1087" s="15">
        <f t="shared" si="251"/>
        <v>114</v>
      </c>
      <c r="Q1087" t="s">
        <v>8319</v>
      </c>
      <c r="R1087" t="s">
        <v>8322</v>
      </c>
      <c r="S1087" s="8">
        <f t="shared" si="239"/>
        <v>42413.462673611109</v>
      </c>
      <c r="T1087" s="11">
        <f t="shared" si="240"/>
        <v>42443.421006944445</v>
      </c>
      <c r="U1087" t="str">
        <f t="shared" si="241"/>
        <v>FALSE</v>
      </c>
      <c r="V1087" s="18">
        <f t="shared" si="242"/>
        <v>2</v>
      </c>
      <c r="W1087">
        <f t="shared" si="243"/>
        <v>2</v>
      </c>
      <c r="X1087">
        <f>0.76</f>
        <v>0.76</v>
      </c>
      <c r="Y1087">
        <f>D1087*X1087</f>
        <v>22800</v>
      </c>
      <c r="Z1087">
        <f t="shared" si="252"/>
        <v>779.76</v>
      </c>
    </row>
    <row r="1088" spans="1:26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 t="b">
        <v>0</v>
      </c>
      <c r="L1088">
        <v>2</v>
      </c>
      <c r="M1088" t="b">
        <v>0</v>
      </c>
      <c r="N1088" t="s">
        <v>8282</v>
      </c>
      <c r="O1088" s="15">
        <f t="shared" si="238"/>
        <v>8.3333333333333343E-2</v>
      </c>
      <c r="P1088" s="15">
        <f t="shared" si="251"/>
        <v>7.5</v>
      </c>
      <c r="Q1088" t="s">
        <v>8319</v>
      </c>
      <c r="R1088" t="s">
        <v>8322</v>
      </c>
      <c r="S1088" s="8">
        <f t="shared" si="239"/>
        <v>41845.658460648148</v>
      </c>
      <c r="T1088" s="11">
        <f t="shared" si="240"/>
        <v>41875.658460648148</v>
      </c>
      <c r="U1088" t="str">
        <f t="shared" si="241"/>
        <v>FALSE</v>
      </c>
      <c r="V1088" s="18">
        <f t="shared" si="242"/>
        <v>2</v>
      </c>
      <c r="W1088">
        <f t="shared" si="243"/>
        <v>2</v>
      </c>
      <c r="X1088">
        <v>1</v>
      </c>
      <c r="Y1088">
        <f>D1088*$X1088</f>
        <v>18000</v>
      </c>
      <c r="Z1088">
        <f t="shared" si="252"/>
        <v>15</v>
      </c>
    </row>
    <row r="1089" spans="1:26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 t="b">
        <v>0</v>
      </c>
      <c r="L1089">
        <v>0</v>
      </c>
      <c r="M1089" t="b">
        <v>0</v>
      </c>
      <c r="N1089" t="s">
        <v>8282</v>
      </c>
      <c r="O1089" s="15">
        <f t="shared" si="238"/>
        <v>0</v>
      </c>
      <c r="P1089" s="15">
        <f t="shared" si="251"/>
        <v>0</v>
      </c>
      <c r="Q1089" t="s">
        <v>8319</v>
      </c>
      <c r="R1089" t="s">
        <v>8322</v>
      </c>
      <c r="S1089" s="8">
        <f t="shared" si="239"/>
        <v>41775.505636574075</v>
      </c>
      <c r="T1089" s="11">
        <f t="shared" si="240"/>
        <v>41805.505636574067</v>
      </c>
      <c r="U1089" t="str">
        <f t="shared" si="241"/>
        <v>FALSE</v>
      </c>
      <c r="V1089" s="18">
        <f t="shared" si="242"/>
        <v>2</v>
      </c>
      <c r="W1089">
        <f t="shared" si="243"/>
        <v>2</v>
      </c>
      <c r="X1089">
        <v>1</v>
      </c>
      <c r="Y1089">
        <f>D1089*$X1089</f>
        <v>1100</v>
      </c>
      <c r="Z1089">
        <f t="shared" si="252"/>
        <v>0</v>
      </c>
    </row>
    <row r="1090" spans="1:26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 t="b">
        <v>0</v>
      </c>
      <c r="L1090">
        <v>147</v>
      </c>
      <c r="M1090" t="b">
        <v>0</v>
      </c>
      <c r="N1090" t="s">
        <v>8282</v>
      </c>
      <c r="O1090" s="15">
        <f t="shared" si="238"/>
        <v>14.182977777777777</v>
      </c>
      <c r="P1090" s="15">
        <f t="shared" si="251"/>
        <v>43.41727891156463</v>
      </c>
      <c r="Q1090" t="s">
        <v>8319</v>
      </c>
      <c r="R1090" t="s">
        <v>8322</v>
      </c>
      <c r="S1090" s="8">
        <f t="shared" si="239"/>
        <v>41723.591053240736</v>
      </c>
      <c r="T1090" s="11">
        <f t="shared" si="240"/>
        <v>41753.591053240736</v>
      </c>
      <c r="U1090" t="str">
        <f t="shared" si="241"/>
        <v>FALSE</v>
      </c>
      <c r="V1090" s="18">
        <f t="shared" si="242"/>
        <v>2</v>
      </c>
      <c r="W1090">
        <f t="shared" si="243"/>
        <v>2</v>
      </c>
      <c r="X1090">
        <v>1</v>
      </c>
      <c r="Y1090">
        <f>D1090*$X1090</f>
        <v>45000</v>
      </c>
      <c r="Z1090">
        <f t="shared" si="252"/>
        <v>6382.34</v>
      </c>
    </row>
    <row r="1091" spans="1:26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 t="b">
        <v>0</v>
      </c>
      <c r="L1091">
        <v>49</v>
      </c>
      <c r="M1091" t="b">
        <v>0</v>
      </c>
      <c r="N1091" t="s">
        <v>8282</v>
      </c>
      <c r="O1091" s="15">
        <f t="shared" ref="O1091:O1154" si="253">(E1091/D1091)*100</f>
        <v>7.8266666666666662</v>
      </c>
      <c r="P1091" s="15">
        <f t="shared" si="251"/>
        <v>23.959183673469386</v>
      </c>
      <c r="Q1091" t="s">
        <v>8319</v>
      </c>
      <c r="R1091" t="s">
        <v>8322</v>
      </c>
      <c r="S1091" s="8">
        <f t="shared" ref="S1091:S1154" si="254">(((J1091/60)/60)/24)+DATE(1970,1,1)+(-5/24)</f>
        <v>42150.981192129628</v>
      </c>
      <c r="T1091" s="11">
        <f t="shared" ref="T1091:T1154" si="255">(I1091/86400)+25569+(-5/24)</f>
        <v>42180.981192129628</v>
      </c>
      <c r="U1091" t="str">
        <f t="shared" ref="U1091:U1154" si="256">TRIM(K1091)</f>
        <v>FALSE</v>
      </c>
      <c r="V1091" s="18">
        <f t="shared" ref="V1091:V1154" si="257">IF(U1091="TRUE", 1, 2)</f>
        <v>2</v>
      </c>
      <c r="W1091">
        <f t="shared" ref="W1091:W1154" si="258">IF(F1091="successful", 1,  IF(F1091= "failed", 2, IF(F1091="canceled", 3, 4)))</f>
        <v>2</v>
      </c>
      <c r="X1091">
        <v>1.1299999999999999</v>
      </c>
      <c r="Y1091">
        <f>D1091*X1091</f>
        <v>16950</v>
      </c>
      <c r="Z1091">
        <f t="shared" si="252"/>
        <v>1326.62</v>
      </c>
    </row>
    <row r="1092" spans="1:26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 t="b">
        <v>0</v>
      </c>
      <c r="L1092">
        <v>1</v>
      </c>
      <c r="M1092" t="b">
        <v>0</v>
      </c>
      <c r="N1092" t="s">
        <v>8282</v>
      </c>
      <c r="O1092" s="15">
        <f t="shared" si="253"/>
        <v>3.8464497269020695E-2</v>
      </c>
      <c r="P1092" s="15">
        <f t="shared" si="251"/>
        <v>5</v>
      </c>
      <c r="Q1092" t="s">
        <v>8319</v>
      </c>
      <c r="R1092" t="s">
        <v>8322</v>
      </c>
      <c r="S1092" s="8">
        <f t="shared" si="254"/>
        <v>42122.977465277778</v>
      </c>
      <c r="T1092" s="11">
        <f t="shared" si="255"/>
        <v>42152.977465277778</v>
      </c>
      <c r="U1092" t="str">
        <f t="shared" si="256"/>
        <v>FALSE</v>
      </c>
      <c r="V1092" s="18">
        <f t="shared" si="257"/>
        <v>2</v>
      </c>
      <c r="W1092">
        <f t="shared" si="258"/>
        <v>2</v>
      </c>
      <c r="X1092">
        <v>0.72</v>
      </c>
      <c r="Y1092">
        <f>D1092*X1092</f>
        <v>9359.2799999999988</v>
      </c>
    </row>
    <row r="1093" spans="1:26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 t="b">
        <v>0</v>
      </c>
      <c r="L1093">
        <v>2</v>
      </c>
      <c r="M1093" t="b">
        <v>0</v>
      </c>
      <c r="N1093" t="s">
        <v>8282</v>
      </c>
      <c r="O1093" s="15">
        <f t="shared" si="253"/>
        <v>12.5</v>
      </c>
      <c r="P1093" s="15">
        <f t="shared" si="251"/>
        <v>12.5</v>
      </c>
      <c r="Q1093" t="s">
        <v>8319</v>
      </c>
      <c r="R1093" t="s">
        <v>8322</v>
      </c>
      <c r="S1093" s="8">
        <f t="shared" si="254"/>
        <v>42440.611944444441</v>
      </c>
      <c r="T1093" s="11">
        <f t="shared" si="255"/>
        <v>42470.570277777777</v>
      </c>
      <c r="U1093" t="str">
        <f t="shared" si="256"/>
        <v>FALSE</v>
      </c>
      <c r="V1093" s="18">
        <f t="shared" si="257"/>
        <v>2</v>
      </c>
      <c r="W1093">
        <f t="shared" si="258"/>
        <v>2</v>
      </c>
      <c r="X1093">
        <v>1.28</v>
      </c>
      <c r="Y1093">
        <f>D1093*X1093</f>
        <v>256</v>
      </c>
      <c r="Z1093">
        <f>E1093*$X1093</f>
        <v>32</v>
      </c>
    </row>
    <row r="1094" spans="1:26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 t="b">
        <v>0</v>
      </c>
      <c r="L1094">
        <v>7</v>
      </c>
      <c r="M1094" t="b">
        <v>0</v>
      </c>
      <c r="N1094" t="s">
        <v>8282</v>
      </c>
      <c r="O1094" s="15">
        <f t="shared" si="253"/>
        <v>1.05</v>
      </c>
      <c r="P1094" s="15">
        <f t="shared" si="251"/>
        <v>3</v>
      </c>
      <c r="Q1094" t="s">
        <v>8319</v>
      </c>
      <c r="R1094" t="s">
        <v>8322</v>
      </c>
      <c r="S1094" s="8">
        <f t="shared" si="254"/>
        <v>41249.817569444444</v>
      </c>
      <c r="T1094" s="11">
        <f t="shared" si="255"/>
        <v>41279.817569444444</v>
      </c>
      <c r="U1094" t="str">
        <f t="shared" si="256"/>
        <v>FALSE</v>
      </c>
      <c r="V1094" s="18">
        <f t="shared" si="257"/>
        <v>2</v>
      </c>
      <c r="W1094">
        <f t="shared" si="258"/>
        <v>2</v>
      </c>
      <c r="X1094">
        <v>1</v>
      </c>
      <c r="Y1094">
        <f>D1094*$X1094</f>
        <v>2000</v>
      </c>
      <c r="Z1094">
        <f>E1094*$X1094</f>
        <v>21</v>
      </c>
    </row>
    <row r="1095" spans="1:26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 t="b">
        <v>0</v>
      </c>
      <c r="L1095">
        <v>4</v>
      </c>
      <c r="M1095" t="b">
        <v>0</v>
      </c>
      <c r="N1095" t="s">
        <v>8282</v>
      </c>
      <c r="O1095" s="15">
        <f t="shared" si="253"/>
        <v>14.083333333333334</v>
      </c>
      <c r="P1095" s="15">
        <f t="shared" si="251"/>
        <v>10.5625</v>
      </c>
      <c r="Q1095" t="s">
        <v>8319</v>
      </c>
      <c r="R1095" t="s">
        <v>8322</v>
      </c>
      <c r="S1095" s="8">
        <f t="shared" si="254"/>
        <v>42396.765474537031</v>
      </c>
      <c r="T1095" s="11">
        <f t="shared" si="255"/>
        <v>42411.765474537031</v>
      </c>
      <c r="U1095" t="str">
        <f t="shared" si="256"/>
        <v>FALSE</v>
      </c>
      <c r="V1095" s="18">
        <f t="shared" si="257"/>
        <v>2</v>
      </c>
      <c r="W1095">
        <f t="shared" si="258"/>
        <v>2</v>
      </c>
      <c r="X1095">
        <f>0.76</f>
        <v>0.76</v>
      </c>
      <c r="Y1095">
        <f>D1095*X1095</f>
        <v>228</v>
      </c>
      <c r="Z1095">
        <f t="shared" ref="Z1095:Z1100" si="259">E1095*$X1095</f>
        <v>32.11</v>
      </c>
    </row>
    <row r="1096" spans="1:26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 t="b">
        <v>0</v>
      </c>
      <c r="L1096">
        <v>27</v>
      </c>
      <c r="M1096" t="b">
        <v>0</v>
      </c>
      <c r="N1096" t="s">
        <v>8282</v>
      </c>
      <c r="O1096" s="15">
        <f t="shared" si="253"/>
        <v>18.300055555555556</v>
      </c>
      <c r="P1096" s="15">
        <f t="shared" si="251"/>
        <v>122.00037037037038</v>
      </c>
      <c r="Q1096" t="s">
        <v>8319</v>
      </c>
      <c r="R1096" t="s">
        <v>8322</v>
      </c>
      <c r="S1096" s="8">
        <f t="shared" si="254"/>
        <v>40795.505011574067</v>
      </c>
      <c r="T1096" s="11">
        <f t="shared" si="255"/>
        <v>40825.505011574074</v>
      </c>
      <c r="U1096" t="str">
        <f t="shared" si="256"/>
        <v>FALSE</v>
      </c>
      <c r="V1096" s="18">
        <f t="shared" si="257"/>
        <v>2</v>
      </c>
      <c r="W1096">
        <f t="shared" si="258"/>
        <v>2</v>
      </c>
      <c r="X1096">
        <v>1</v>
      </c>
      <c r="Y1096">
        <f>D1096*$X1096</f>
        <v>18000</v>
      </c>
      <c r="Z1096">
        <f t="shared" si="259"/>
        <v>3294.01</v>
      </c>
    </row>
    <row r="1097" spans="1:26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 t="b">
        <v>0</v>
      </c>
      <c r="L1097">
        <v>94</v>
      </c>
      <c r="M1097" t="b">
        <v>0</v>
      </c>
      <c r="N1097" t="s">
        <v>8282</v>
      </c>
      <c r="O1097" s="15">
        <f t="shared" si="253"/>
        <v>5.0347999999999997</v>
      </c>
      <c r="P1097" s="15">
        <f t="shared" si="251"/>
        <v>267.80851063829789</v>
      </c>
      <c r="Q1097" t="s">
        <v>8319</v>
      </c>
      <c r="R1097" t="s">
        <v>8322</v>
      </c>
      <c r="S1097" s="8">
        <f t="shared" si="254"/>
        <v>41486.328935185185</v>
      </c>
      <c r="T1097" s="11">
        <f t="shared" si="255"/>
        <v>41516.328935185185</v>
      </c>
      <c r="U1097" t="str">
        <f t="shared" si="256"/>
        <v>FALSE</v>
      </c>
      <c r="V1097" s="18">
        <f t="shared" si="257"/>
        <v>2</v>
      </c>
      <c r="W1097">
        <f t="shared" si="258"/>
        <v>2</v>
      </c>
      <c r="X1097">
        <v>1</v>
      </c>
      <c r="Y1097">
        <f>D1097*$X1097</f>
        <v>500000</v>
      </c>
      <c r="Z1097">
        <f t="shared" si="259"/>
        <v>25174</v>
      </c>
    </row>
    <row r="1098" spans="1:26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 t="b">
        <v>0</v>
      </c>
      <c r="L1098">
        <v>29</v>
      </c>
      <c r="M1098" t="b">
        <v>0</v>
      </c>
      <c r="N1098" t="s">
        <v>8282</v>
      </c>
      <c r="O1098" s="15">
        <f t="shared" si="253"/>
        <v>17.933333333333334</v>
      </c>
      <c r="P1098" s="15">
        <f t="shared" si="251"/>
        <v>74.206896551724142</v>
      </c>
      <c r="Q1098" t="s">
        <v>8319</v>
      </c>
      <c r="R1098" t="s">
        <v>8322</v>
      </c>
      <c r="S1098" s="8">
        <f t="shared" si="254"/>
        <v>41885.309652777774</v>
      </c>
      <c r="T1098" s="11">
        <f t="shared" si="255"/>
        <v>41915.9375</v>
      </c>
      <c r="U1098" t="str">
        <f t="shared" si="256"/>
        <v>FALSE</v>
      </c>
      <c r="V1098" s="18">
        <f t="shared" si="257"/>
        <v>2</v>
      </c>
      <c r="W1098">
        <f t="shared" si="258"/>
        <v>2</v>
      </c>
      <c r="X1098">
        <v>1</v>
      </c>
      <c r="Y1098">
        <f>D1098*$X1098</f>
        <v>12000</v>
      </c>
      <c r="Z1098">
        <f t="shared" si="259"/>
        <v>2152</v>
      </c>
    </row>
    <row r="1099" spans="1:26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 t="b">
        <v>0</v>
      </c>
      <c r="L1099">
        <v>7</v>
      </c>
      <c r="M1099" t="b">
        <v>0</v>
      </c>
      <c r="N1099" t="s">
        <v>8282</v>
      </c>
      <c r="O1099" s="15">
        <f t="shared" si="253"/>
        <v>4.7E-2</v>
      </c>
      <c r="P1099" s="15">
        <f t="shared" si="251"/>
        <v>6.7142857142857144</v>
      </c>
      <c r="Q1099" t="s">
        <v>8319</v>
      </c>
      <c r="R1099" t="s">
        <v>8322</v>
      </c>
      <c r="S1099" s="8">
        <f t="shared" si="254"/>
        <v>41660.584224537037</v>
      </c>
      <c r="T1099" s="11">
        <f t="shared" si="255"/>
        <v>41700.584224537037</v>
      </c>
      <c r="U1099" t="str">
        <f t="shared" si="256"/>
        <v>FALSE</v>
      </c>
      <c r="V1099" s="18">
        <f t="shared" si="257"/>
        <v>2</v>
      </c>
      <c r="W1099">
        <f t="shared" si="258"/>
        <v>2</v>
      </c>
      <c r="X1099">
        <v>1</v>
      </c>
      <c r="Y1099">
        <f>D1099*$X1099</f>
        <v>100000</v>
      </c>
      <c r="Z1099">
        <f t="shared" si="259"/>
        <v>47</v>
      </c>
    </row>
    <row r="1100" spans="1:26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 t="b">
        <v>0</v>
      </c>
      <c r="L1100">
        <v>22</v>
      </c>
      <c r="M1100" t="b">
        <v>0</v>
      </c>
      <c r="N1100" t="s">
        <v>8282</v>
      </c>
      <c r="O1100" s="15">
        <f t="shared" si="253"/>
        <v>7.2120000000000006</v>
      </c>
      <c r="P1100" s="15">
        <f t="shared" si="251"/>
        <v>81.954545454545453</v>
      </c>
      <c r="Q1100" t="s">
        <v>8319</v>
      </c>
      <c r="R1100" t="s">
        <v>8322</v>
      </c>
      <c r="S1100" s="8">
        <f t="shared" si="254"/>
        <v>41712.554340277777</v>
      </c>
      <c r="T1100" s="11">
        <f t="shared" si="255"/>
        <v>41742.554340277777</v>
      </c>
      <c r="U1100" t="str">
        <f t="shared" si="256"/>
        <v>FALSE</v>
      </c>
      <c r="V1100" s="18">
        <f t="shared" si="257"/>
        <v>2</v>
      </c>
      <c r="W1100">
        <f t="shared" si="258"/>
        <v>2</v>
      </c>
      <c r="X1100">
        <v>1</v>
      </c>
      <c r="Y1100">
        <f>D1100*$X1100</f>
        <v>25000</v>
      </c>
      <c r="Z1100">
        <f t="shared" si="259"/>
        <v>1803</v>
      </c>
    </row>
    <row r="1101" spans="1:26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 t="b">
        <v>0</v>
      </c>
      <c r="L1101">
        <v>1</v>
      </c>
      <c r="M1101" t="b">
        <v>0</v>
      </c>
      <c r="N1101" t="s">
        <v>8282</v>
      </c>
      <c r="O1101" s="15">
        <f t="shared" si="253"/>
        <v>0.5</v>
      </c>
      <c r="P1101" s="15">
        <f t="shared" si="251"/>
        <v>25</v>
      </c>
      <c r="Q1101" t="s">
        <v>8319</v>
      </c>
      <c r="R1101" t="s">
        <v>8322</v>
      </c>
      <c r="S1101" s="8">
        <f t="shared" si="254"/>
        <v>42107.628101851849</v>
      </c>
      <c r="T1101" s="11">
        <f t="shared" si="255"/>
        <v>42137.628101851849</v>
      </c>
      <c r="U1101" t="str">
        <f t="shared" si="256"/>
        <v>FALSE</v>
      </c>
      <c r="V1101" s="18">
        <f t="shared" si="257"/>
        <v>2</v>
      </c>
      <c r="W1101">
        <f t="shared" si="258"/>
        <v>2</v>
      </c>
      <c r="X1101">
        <v>1.28</v>
      </c>
      <c r="Y1101">
        <f>D1101*X1101</f>
        <v>6400</v>
      </c>
      <c r="Z1101">
        <f t="shared" ref="Z1101:Z1106" si="260">E1101*$X1101</f>
        <v>32</v>
      </c>
    </row>
    <row r="1102" spans="1:26" ht="100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 t="b">
        <v>0</v>
      </c>
      <c r="L1102">
        <v>10</v>
      </c>
      <c r="M1102" t="b">
        <v>0</v>
      </c>
      <c r="N1102" t="s">
        <v>8282</v>
      </c>
      <c r="O1102" s="15">
        <f t="shared" si="253"/>
        <v>2.5</v>
      </c>
      <c r="P1102" s="15">
        <f t="shared" si="251"/>
        <v>10</v>
      </c>
      <c r="Q1102" t="s">
        <v>8319</v>
      </c>
      <c r="R1102" t="s">
        <v>8322</v>
      </c>
      <c r="S1102" s="8">
        <f t="shared" si="254"/>
        <v>42383.902442129627</v>
      </c>
      <c r="T1102" s="11">
        <f t="shared" si="255"/>
        <v>42413.902442129627</v>
      </c>
      <c r="U1102" t="str">
        <f t="shared" si="256"/>
        <v>FALSE</v>
      </c>
      <c r="V1102" s="18">
        <f t="shared" si="257"/>
        <v>2</v>
      </c>
      <c r="W1102">
        <f t="shared" si="258"/>
        <v>2</v>
      </c>
      <c r="X1102">
        <v>1.1299999999999999</v>
      </c>
      <c r="Y1102">
        <f>D1102*X1102</f>
        <v>4520</v>
      </c>
      <c r="Z1102">
        <f t="shared" si="260"/>
        <v>112.99999999999999</v>
      </c>
    </row>
    <row r="1103" spans="1:26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 t="b">
        <v>0</v>
      </c>
      <c r="L1103">
        <v>6</v>
      </c>
      <c r="M1103" t="b">
        <v>0</v>
      </c>
      <c r="N1103" t="s">
        <v>8282</v>
      </c>
      <c r="O1103" s="15">
        <f t="shared" si="253"/>
        <v>4.1000000000000002E-2</v>
      </c>
      <c r="P1103" s="15">
        <f t="shared" si="251"/>
        <v>6.833333333333333</v>
      </c>
      <c r="Q1103" t="s">
        <v>8319</v>
      </c>
      <c r="R1103" t="s">
        <v>8322</v>
      </c>
      <c r="S1103" s="8">
        <f t="shared" si="254"/>
        <v>42538.564097222225</v>
      </c>
      <c r="T1103" s="11">
        <f t="shared" si="255"/>
        <v>42565.549999999996</v>
      </c>
      <c r="U1103" t="str">
        <f t="shared" si="256"/>
        <v>FALSE</v>
      </c>
      <c r="V1103" s="18">
        <f t="shared" si="257"/>
        <v>2</v>
      </c>
      <c r="W1103">
        <f t="shared" si="258"/>
        <v>2</v>
      </c>
      <c r="X1103">
        <v>1</v>
      </c>
      <c r="Y1103">
        <f>D1103*$X1103</f>
        <v>100000</v>
      </c>
      <c r="Z1103">
        <f t="shared" si="260"/>
        <v>41</v>
      </c>
    </row>
    <row r="1104" spans="1:26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 t="b">
        <v>0</v>
      </c>
      <c r="L1104">
        <v>24</v>
      </c>
      <c r="M1104" t="b">
        <v>0</v>
      </c>
      <c r="N1104" t="s">
        <v>8282</v>
      </c>
      <c r="O1104" s="15">
        <f t="shared" si="253"/>
        <v>5.3125</v>
      </c>
      <c r="P1104" s="15">
        <f t="shared" si="251"/>
        <v>17.708333333333332</v>
      </c>
      <c r="Q1104" t="s">
        <v>8319</v>
      </c>
      <c r="R1104" t="s">
        <v>8322</v>
      </c>
      <c r="S1104" s="8">
        <f t="shared" si="254"/>
        <v>41576.837094907409</v>
      </c>
      <c r="T1104" s="11">
        <f t="shared" si="255"/>
        <v>41617.040972222218</v>
      </c>
      <c r="U1104" t="str">
        <f t="shared" si="256"/>
        <v>FALSE</v>
      </c>
      <c r="V1104" s="18">
        <f t="shared" si="257"/>
        <v>2</v>
      </c>
      <c r="W1104">
        <f t="shared" si="258"/>
        <v>2</v>
      </c>
      <c r="X1104">
        <v>1</v>
      </c>
      <c r="Y1104">
        <f>D1104*$X1104</f>
        <v>8000</v>
      </c>
      <c r="Z1104">
        <f t="shared" si="260"/>
        <v>425</v>
      </c>
    </row>
    <row r="1105" spans="1:26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 t="b">
        <v>0</v>
      </c>
      <c r="L1105">
        <v>15</v>
      </c>
      <c r="M1105" t="b">
        <v>0</v>
      </c>
      <c r="N1105" t="s">
        <v>8282</v>
      </c>
      <c r="O1105" s="15">
        <f t="shared" si="253"/>
        <v>1.6199999999999999</v>
      </c>
      <c r="P1105" s="15">
        <f t="shared" si="251"/>
        <v>16.2</v>
      </c>
      <c r="Q1105" t="s">
        <v>8319</v>
      </c>
      <c r="R1105" t="s">
        <v>8322</v>
      </c>
      <c r="S1105" s="8">
        <f t="shared" si="254"/>
        <v>42479.013773148145</v>
      </c>
      <c r="T1105" s="11">
        <f t="shared" si="255"/>
        <v>42539.013773148145</v>
      </c>
      <c r="U1105" t="str">
        <f t="shared" si="256"/>
        <v>FALSE</v>
      </c>
      <c r="V1105" s="18">
        <f t="shared" si="257"/>
        <v>2</v>
      </c>
      <c r="W1105">
        <f t="shared" si="258"/>
        <v>2</v>
      </c>
      <c r="X1105">
        <v>1</v>
      </c>
      <c r="Y1105">
        <f>D1105*$X1105</f>
        <v>15000</v>
      </c>
      <c r="Z1105">
        <f t="shared" si="260"/>
        <v>243</v>
      </c>
    </row>
    <row r="1106" spans="1:26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 t="b">
        <v>0</v>
      </c>
      <c r="L1106">
        <v>37</v>
      </c>
      <c r="M1106" t="b">
        <v>0</v>
      </c>
      <c r="N1106" t="s">
        <v>8282</v>
      </c>
      <c r="O1106" s="15">
        <f t="shared" si="253"/>
        <v>4.9516666666666671</v>
      </c>
      <c r="P1106" s="15">
        <f t="shared" si="251"/>
        <v>80.297297297297291</v>
      </c>
      <c r="Q1106" t="s">
        <v>8319</v>
      </c>
      <c r="R1106" t="s">
        <v>8322</v>
      </c>
      <c r="S1106" s="8">
        <f t="shared" si="254"/>
        <v>41771.201631944445</v>
      </c>
      <c r="T1106" s="11">
        <f t="shared" si="255"/>
        <v>41801.201631944445</v>
      </c>
      <c r="U1106" t="str">
        <f t="shared" si="256"/>
        <v>FALSE</v>
      </c>
      <c r="V1106" s="18">
        <f t="shared" si="257"/>
        <v>2</v>
      </c>
      <c r="W1106">
        <f t="shared" si="258"/>
        <v>2</v>
      </c>
      <c r="X1106">
        <v>1.28</v>
      </c>
      <c r="Y1106">
        <f>D1106*X1106</f>
        <v>76800</v>
      </c>
      <c r="Z1106">
        <f t="shared" si="260"/>
        <v>3802.88</v>
      </c>
    </row>
    <row r="1107" spans="1:26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 t="b">
        <v>0</v>
      </c>
      <c r="L1107">
        <v>20</v>
      </c>
      <c r="M1107" t="b">
        <v>0</v>
      </c>
      <c r="N1107" t="s">
        <v>8282</v>
      </c>
      <c r="O1107" s="15">
        <f t="shared" si="253"/>
        <v>0.159</v>
      </c>
      <c r="P1107" s="15">
        <f t="shared" si="251"/>
        <v>71.55</v>
      </c>
      <c r="Q1107" t="s">
        <v>8319</v>
      </c>
      <c r="R1107" t="s">
        <v>8322</v>
      </c>
      <c r="S1107" s="8">
        <f t="shared" si="254"/>
        <v>41691.927395833329</v>
      </c>
      <c r="T1107" s="11">
        <f t="shared" si="255"/>
        <v>41721.885729166665</v>
      </c>
      <c r="U1107" t="str">
        <f t="shared" si="256"/>
        <v>FALSE</v>
      </c>
      <c r="V1107" s="18">
        <f t="shared" si="257"/>
        <v>2</v>
      </c>
      <c r="W1107">
        <f t="shared" si="258"/>
        <v>2</v>
      </c>
      <c r="X1107">
        <v>1</v>
      </c>
      <c r="Y1107">
        <f t="shared" ref="Y1107:Y1114" si="261">D1107*$X1107</f>
        <v>900000</v>
      </c>
      <c r="Z1107">
        <f t="shared" ref="Z1107:Z1114" si="262">E1107*$X1107</f>
        <v>1431</v>
      </c>
    </row>
    <row r="1108" spans="1:26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 t="b">
        <v>0</v>
      </c>
      <c r="L1108">
        <v>7</v>
      </c>
      <c r="M1108" t="b">
        <v>0</v>
      </c>
      <c r="N1108" t="s">
        <v>8282</v>
      </c>
      <c r="O1108" s="15">
        <f t="shared" si="253"/>
        <v>41.25</v>
      </c>
      <c r="P1108" s="15">
        <f t="shared" si="251"/>
        <v>23.571428571428573</v>
      </c>
      <c r="Q1108" t="s">
        <v>8319</v>
      </c>
      <c r="R1108" t="s">
        <v>8322</v>
      </c>
      <c r="S1108" s="8">
        <f t="shared" si="254"/>
        <v>40973.532118055555</v>
      </c>
      <c r="T1108" s="11">
        <f t="shared" si="255"/>
        <v>41003.490451388883</v>
      </c>
      <c r="U1108" t="str">
        <f t="shared" si="256"/>
        <v>FALSE</v>
      </c>
      <c r="V1108" s="18">
        <f t="shared" si="257"/>
        <v>2</v>
      </c>
      <c r="W1108">
        <f t="shared" si="258"/>
        <v>2</v>
      </c>
      <c r="X1108">
        <v>1</v>
      </c>
      <c r="Y1108">
        <f t="shared" si="261"/>
        <v>400</v>
      </c>
      <c r="Z1108">
        <f t="shared" si="262"/>
        <v>165</v>
      </c>
    </row>
    <row r="1109" spans="1:26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 t="b">
        <v>0</v>
      </c>
      <c r="L1109">
        <v>0</v>
      </c>
      <c r="M1109" t="b">
        <v>0</v>
      </c>
      <c r="N1109" t="s">
        <v>8282</v>
      </c>
      <c r="O1109" s="15">
        <f t="shared" si="253"/>
        <v>0</v>
      </c>
      <c r="P1109" s="15">
        <f t="shared" si="251"/>
        <v>0</v>
      </c>
      <c r="Q1109" t="s">
        <v>8319</v>
      </c>
      <c r="R1109" t="s">
        <v>8322</v>
      </c>
      <c r="S1109" s="8">
        <f t="shared" si="254"/>
        <v>41813.653055555551</v>
      </c>
      <c r="T1109" s="11">
        <f t="shared" si="255"/>
        <v>41843.653055555551</v>
      </c>
      <c r="U1109" t="str">
        <f t="shared" si="256"/>
        <v>FALSE</v>
      </c>
      <c r="V1109" s="18">
        <f t="shared" si="257"/>
        <v>2</v>
      </c>
      <c r="W1109">
        <f t="shared" si="258"/>
        <v>2</v>
      </c>
      <c r="X1109">
        <v>1</v>
      </c>
      <c r="Y1109">
        <f t="shared" si="261"/>
        <v>10000</v>
      </c>
      <c r="Z1109">
        <f t="shared" si="262"/>
        <v>0</v>
      </c>
    </row>
    <row r="1110" spans="1:26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 t="b">
        <v>0</v>
      </c>
      <c r="L1110">
        <v>21</v>
      </c>
      <c r="M1110" t="b">
        <v>0</v>
      </c>
      <c r="N1110" t="s">
        <v>8282</v>
      </c>
      <c r="O1110" s="15">
        <f t="shared" si="253"/>
        <v>2.93</v>
      </c>
      <c r="P1110" s="15">
        <f t="shared" si="251"/>
        <v>34.88095238095238</v>
      </c>
      <c r="Q1110" t="s">
        <v>8319</v>
      </c>
      <c r="R1110" t="s">
        <v>8322</v>
      </c>
      <c r="S1110" s="8">
        <f t="shared" si="254"/>
        <v>40952.42864583333</v>
      </c>
      <c r="T1110" s="11">
        <f t="shared" si="255"/>
        <v>41012.386979166666</v>
      </c>
      <c r="U1110" t="str">
        <f t="shared" si="256"/>
        <v>FALSE</v>
      </c>
      <c r="V1110" s="18">
        <f t="shared" si="257"/>
        <v>2</v>
      </c>
      <c r="W1110">
        <f t="shared" si="258"/>
        <v>2</v>
      </c>
      <c r="X1110">
        <v>1</v>
      </c>
      <c r="Y1110">
        <f t="shared" si="261"/>
        <v>25000</v>
      </c>
      <c r="Z1110">
        <f t="shared" si="262"/>
        <v>732.5</v>
      </c>
    </row>
    <row r="1111" spans="1:26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 t="b">
        <v>0</v>
      </c>
      <c r="L1111">
        <v>3</v>
      </c>
      <c r="M1111" t="b">
        <v>0</v>
      </c>
      <c r="N1111" t="s">
        <v>8282</v>
      </c>
      <c r="O1111" s="15">
        <f t="shared" si="253"/>
        <v>0.44999999999999996</v>
      </c>
      <c r="P1111" s="15">
        <f t="shared" si="251"/>
        <v>15</v>
      </c>
      <c r="Q1111" t="s">
        <v>8319</v>
      </c>
      <c r="R1111" t="s">
        <v>8322</v>
      </c>
      <c r="S1111" s="8">
        <f t="shared" si="254"/>
        <v>42662.543865740743</v>
      </c>
      <c r="T1111" s="11">
        <f t="shared" si="255"/>
        <v>42692.5855324074</v>
      </c>
      <c r="U1111" t="str">
        <f t="shared" si="256"/>
        <v>FALSE</v>
      </c>
      <c r="V1111" s="18">
        <f t="shared" si="257"/>
        <v>2</v>
      </c>
      <c r="W1111">
        <f t="shared" si="258"/>
        <v>2</v>
      </c>
      <c r="X1111">
        <v>1</v>
      </c>
      <c r="Y1111">
        <f t="shared" si="261"/>
        <v>10000</v>
      </c>
      <c r="Z1111">
        <f t="shared" si="262"/>
        <v>45</v>
      </c>
    </row>
    <row r="1112" spans="1:26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 t="b">
        <v>0</v>
      </c>
      <c r="L1112">
        <v>11</v>
      </c>
      <c r="M1112" t="b">
        <v>0</v>
      </c>
      <c r="N1112" t="s">
        <v>8282</v>
      </c>
      <c r="O1112" s="15">
        <f t="shared" si="253"/>
        <v>0.51</v>
      </c>
      <c r="P1112" s="15">
        <f t="shared" si="251"/>
        <v>23.181818181818183</v>
      </c>
      <c r="Q1112" t="s">
        <v>8319</v>
      </c>
      <c r="R1112" t="s">
        <v>8322</v>
      </c>
      <c r="S1112" s="8">
        <f t="shared" si="254"/>
        <v>41220.72479166666</v>
      </c>
      <c r="T1112" s="11">
        <f t="shared" si="255"/>
        <v>41250.72479166666</v>
      </c>
      <c r="U1112" t="str">
        <f t="shared" si="256"/>
        <v>FALSE</v>
      </c>
      <c r="V1112" s="18">
        <f t="shared" si="257"/>
        <v>2</v>
      </c>
      <c r="W1112">
        <f t="shared" si="258"/>
        <v>2</v>
      </c>
      <c r="X1112">
        <v>1</v>
      </c>
      <c r="Y1112">
        <f t="shared" si="261"/>
        <v>50000</v>
      </c>
      <c r="Z1112">
        <f t="shared" si="262"/>
        <v>255</v>
      </c>
    </row>
    <row r="1113" spans="1:26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 t="b">
        <v>0</v>
      </c>
      <c r="L1113">
        <v>1</v>
      </c>
      <c r="M1113" t="b">
        <v>0</v>
      </c>
      <c r="N1113" t="s">
        <v>8282</v>
      </c>
      <c r="O1113" s="15">
        <f t="shared" si="253"/>
        <v>0.04</v>
      </c>
      <c r="P1113" s="15">
        <f t="shared" si="251"/>
        <v>1</v>
      </c>
      <c r="Q1113" t="s">
        <v>8319</v>
      </c>
      <c r="R1113" t="s">
        <v>8322</v>
      </c>
      <c r="S1113" s="8">
        <f t="shared" si="254"/>
        <v>42346.995254629634</v>
      </c>
      <c r="T1113" s="11">
        <f t="shared" si="255"/>
        <v>42376.995254629626</v>
      </c>
      <c r="U1113" t="str">
        <f t="shared" si="256"/>
        <v>FALSE</v>
      </c>
      <c r="V1113" s="18">
        <f t="shared" si="257"/>
        <v>2</v>
      </c>
      <c r="W1113">
        <f t="shared" si="258"/>
        <v>2</v>
      </c>
      <c r="X1113">
        <v>1</v>
      </c>
      <c r="Y1113">
        <f t="shared" si="261"/>
        <v>2500</v>
      </c>
      <c r="Z1113">
        <f t="shared" si="262"/>
        <v>1</v>
      </c>
    </row>
    <row r="1114" spans="1:26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 t="b">
        <v>0</v>
      </c>
      <c r="L1114">
        <v>312</v>
      </c>
      <c r="M1114" t="b">
        <v>0</v>
      </c>
      <c r="N1114" t="s">
        <v>8282</v>
      </c>
      <c r="O1114" s="15">
        <f t="shared" si="253"/>
        <v>35.537409090909087</v>
      </c>
      <c r="P1114" s="15">
        <f t="shared" si="251"/>
        <v>100.23371794871794</v>
      </c>
      <c r="Q1114" t="s">
        <v>8319</v>
      </c>
      <c r="R1114" t="s">
        <v>8322</v>
      </c>
      <c r="S1114" s="8">
        <f t="shared" si="254"/>
        <v>41963.551053240742</v>
      </c>
      <c r="T1114" s="11">
        <f t="shared" si="255"/>
        <v>42023.145833333336</v>
      </c>
      <c r="U1114" t="str">
        <f t="shared" si="256"/>
        <v>FALSE</v>
      </c>
      <c r="V1114" s="18">
        <f t="shared" si="257"/>
        <v>2</v>
      </c>
      <c r="W1114">
        <f t="shared" si="258"/>
        <v>2</v>
      </c>
      <c r="X1114">
        <v>1</v>
      </c>
      <c r="Y1114">
        <f t="shared" si="261"/>
        <v>88000</v>
      </c>
      <c r="Z1114">
        <f t="shared" si="262"/>
        <v>31272.92</v>
      </c>
    </row>
    <row r="1115" spans="1:26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 t="b">
        <v>0</v>
      </c>
      <c r="L1115">
        <v>1</v>
      </c>
      <c r="M1115" t="b">
        <v>0</v>
      </c>
      <c r="N1115" t="s">
        <v>8282</v>
      </c>
      <c r="O1115" s="15">
        <f t="shared" si="253"/>
        <v>0.5</v>
      </c>
      <c r="P1115" s="15">
        <f t="shared" si="251"/>
        <v>5</v>
      </c>
      <c r="Q1115" t="s">
        <v>8319</v>
      </c>
      <c r="R1115" t="s">
        <v>8322</v>
      </c>
      <c r="S1115" s="8">
        <f t="shared" si="254"/>
        <v>41835.768749999996</v>
      </c>
      <c r="T1115" s="11">
        <f t="shared" si="255"/>
        <v>41865.768749999996</v>
      </c>
      <c r="U1115" t="str">
        <f t="shared" si="256"/>
        <v>FALSE</v>
      </c>
      <c r="V1115" s="18">
        <f t="shared" si="257"/>
        <v>2</v>
      </c>
      <c r="W1115">
        <f t="shared" si="258"/>
        <v>2</v>
      </c>
      <c r="X1115">
        <v>1.28</v>
      </c>
      <c r="Y1115">
        <f>D1115*X1115</f>
        <v>1280</v>
      </c>
      <c r="Z1115">
        <f>E1115*$X1115</f>
        <v>6.4</v>
      </c>
    </row>
    <row r="1116" spans="1:26" ht="115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 t="b">
        <v>0</v>
      </c>
      <c r="L1116">
        <v>3</v>
      </c>
      <c r="M1116" t="b">
        <v>0</v>
      </c>
      <c r="N1116" t="s">
        <v>8282</v>
      </c>
      <c r="O1116" s="15">
        <f t="shared" si="253"/>
        <v>0.16666666666666669</v>
      </c>
      <c r="P1116" s="15">
        <f t="shared" si="251"/>
        <v>3.3333333333333335</v>
      </c>
      <c r="Q1116" t="s">
        <v>8319</v>
      </c>
      <c r="R1116" t="s">
        <v>8322</v>
      </c>
      <c r="S1116" s="8">
        <f t="shared" si="254"/>
        <v>41526.13758101852</v>
      </c>
      <c r="T1116" s="11">
        <f t="shared" si="255"/>
        <v>41556.13758101852</v>
      </c>
      <c r="U1116" t="str">
        <f t="shared" si="256"/>
        <v>FALSE</v>
      </c>
      <c r="V1116" s="18">
        <f t="shared" si="257"/>
        <v>2</v>
      </c>
      <c r="W1116">
        <f t="shared" si="258"/>
        <v>2</v>
      </c>
      <c r="X1116">
        <v>1.28</v>
      </c>
      <c r="Y1116">
        <f>D1116*X1116</f>
        <v>7680</v>
      </c>
      <c r="Z1116">
        <f>E1116*$X1116</f>
        <v>12.8</v>
      </c>
    </row>
    <row r="1117" spans="1:26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 t="b">
        <v>0</v>
      </c>
      <c r="L1117">
        <v>4</v>
      </c>
      <c r="M1117" t="b">
        <v>0</v>
      </c>
      <c r="N1117" t="s">
        <v>8282</v>
      </c>
      <c r="O1117" s="15">
        <f t="shared" si="253"/>
        <v>0.13250000000000001</v>
      </c>
      <c r="P1117" s="15">
        <f t="shared" si="251"/>
        <v>13.25</v>
      </c>
      <c r="Q1117" t="s">
        <v>8319</v>
      </c>
      <c r="R1117" t="s">
        <v>8322</v>
      </c>
      <c r="S1117" s="8">
        <f t="shared" si="254"/>
        <v>42429.487210648142</v>
      </c>
      <c r="T1117" s="11">
        <f t="shared" si="255"/>
        <v>42459.445543981477</v>
      </c>
      <c r="U1117" t="str">
        <f t="shared" si="256"/>
        <v>FALSE</v>
      </c>
      <c r="V1117" s="18">
        <f t="shared" si="257"/>
        <v>2</v>
      </c>
      <c r="W1117">
        <f t="shared" si="258"/>
        <v>2</v>
      </c>
      <c r="X1117">
        <v>1</v>
      </c>
      <c r="Y1117">
        <f>D1117*$X1117</f>
        <v>40000</v>
      </c>
      <c r="Z1117">
        <f>E1117*$X1117</f>
        <v>53</v>
      </c>
    </row>
    <row r="1118" spans="1:26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 t="b">
        <v>0</v>
      </c>
      <c r="L1118">
        <v>10</v>
      </c>
      <c r="M1118" t="b">
        <v>0</v>
      </c>
      <c r="N1118" t="s">
        <v>8282</v>
      </c>
      <c r="O1118" s="15">
        <f t="shared" si="253"/>
        <v>3.5704000000000007E-2</v>
      </c>
      <c r="P1118" s="15">
        <f t="shared" si="251"/>
        <v>17.852</v>
      </c>
      <c r="Q1118" t="s">
        <v>8319</v>
      </c>
      <c r="R1118" t="s">
        <v>8322</v>
      </c>
      <c r="S1118" s="8">
        <f t="shared" si="254"/>
        <v>41009.638981481476</v>
      </c>
      <c r="T1118" s="11">
        <f t="shared" si="255"/>
        <v>41069.638981481483</v>
      </c>
      <c r="U1118" t="str">
        <f t="shared" si="256"/>
        <v>FALSE</v>
      </c>
      <c r="V1118" s="18">
        <f t="shared" si="257"/>
        <v>2</v>
      </c>
      <c r="W1118">
        <f t="shared" si="258"/>
        <v>2</v>
      </c>
      <c r="X1118">
        <v>1</v>
      </c>
      <c r="Y1118">
        <f>D1118*$X1118</f>
        <v>500000</v>
      </c>
      <c r="Z1118">
        <f>E1118*$X1118</f>
        <v>178.52</v>
      </c>
    </row>
    <row r="1119" spans="1:26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 t="b">
        <v>0</v>
      </c>
      <c r="L1119">
        <v>8</v>
      </c>
      <c r="M1119" t="b">
        <v>0</v>
      </c>
      <c r="N1119" t="s">
        <v>8282</v>
      </c>
      <c r="O1119" s="15">
        <f t="shared" si="253"/>
        <v>8.3000000000000007</v>
      </c>
      <c r="P1119" s="15">
        <f t="shared" si="251"/>
        <v>10.375</v>
      </c>
      <c r="Q1119" t="s">
        <v>8319</v>
      </c>
      <c r="R1119" t="s">
        <v>8322</v>
      </c>
      <c r="S1119" s="8">
        <f t="shared" si="254"/>
        <v>42333.390196759261</v>
      </c>
      <c r="T1119" s="11">
        <f t="shared" si="255"/>
        <v>42363.390196759261</v>
      </c>
      <c r="U1119" t="str">
        <f t="shared" si="256"/>
        <v>FALSE</v>
      </c>
      <c r="V1119" s="18">
        <f t="shared" si="257"/>
        <v>2</v>
      </c>
      <c r="W1119">
        <f t="shared" si="258"/>
        <v>2</v>
      </c>
      <c r="X1119">
        <v>1.1299999999999999</v>
      </c>
      <c r="Y1119">
        <f>D1119*X1119</f>
        <v>1130</v>
      </c>
      <c r="Z1119">
        <f>E1119*$X1119</f>
        <v>93.789999999999992</v>
      </c>
    </row>
    <row r="1120" spans="1:26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 t="b">
        <v>0</v>
      </c>
      <c r="L1120">
        <v>3</v>
      </c>
      <c r="M1120" t="b">
        <v>0</v>
      </c>
      <c r="N1120" t="s">
        <v>8282</v>
      </c>
      <c r="O1120" s="15">
        <f t="shared" si="253"/>
        <v>2.4222222222222221</v>
      </c>
      <c r="P1120" s="15">
        <f t="shared" si="251"/>
        <v>36.333333333333336</v>
      </c>
      <c r="Q1120" t="s">
        <v>8319</v>
      </c>
      <c r="R1120" t="s">
        <v>8322</v>
      </c>
      <c r="S1120" s="8">
        <f t="shared" si="254"/>
        <v>41703.958090277774</v>
      </c>
      <c r="T1120" s="11">
        <f t="shared" si="255"/>
        <v>41733.91642361111</v>
      </c>
      <c r="U1120" t="str">
        <f t="shared" si="256"/>
        <v>FALSE</v>
      </c>
      <c r="V1120" s="18">
        <f t="shared" si="257"/>
        <v>2</v>
      </c>
      <c r="W1120">
        <f t="shared" si="258"/>
        <v>2</v>
      </c>
      <c r="X1120">
        <v>0.72</v>
      </c>
      <c r="Y1120">
        <f>D1120*X1120</f>
        <v>3240</v>
      </c>
    </row>
    <row r="1121" spans="1:26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 t="b">
        <v>0</v>
      </c>
      <c r="L1121">
        <v>1</v>
      </c>
      <c r="M1121" t="b">
        <v>0</v>
      </c>
      <c r="N1121" t="s">
        <v>8282</v>
      </c>
      <c r="O1121" s="15">
        <f t="shared" si="253"/>
        <v>0.23809523809523811</v>
      </c>
      <c r="P1121" s="15">
        <f t="shared" si="251"/>
        <v>5</v>
      </c>
      <c r="Q1121" t="s">
        <v>8319</v>
      </c>
      <c r="R1121" t="s">
        <v>8322</v>
      </c>
      <c r="S1121" s="8">
        <f t="shared" si="254"/>
        <v>41722.584074074075</v>
      </c>
      <c r="T1121" s="11">
        <f t="shared" si="255"/>
        <v>41735.584074074075</v>
      </c>
      <c r="U1121" t="str">
        <f t="shared" si="256"/>
        <v>FALSE</v>
      </c>
      <c r="V1121" s="18">
        <f t="shared" si="257"/>
        <v>2</v>
      </c>
      <c r="W1121">
        <f t="shared" si="258"/>
        <v>2</v>
      </c>
      <c r="X1121">
        <v>1</v>
      </c>
      <c r="Y1121">
        <f t="shared" ref="Y1121:Z1123" si="263">D1121*$X1121</f>
        <v>2100</v>
      </c>
      <c r="Z1121">
        <f t="shared" si="263"/>
        <v>5</v>
      </c>
    </row>
    <row r="1122" spans="1:26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 t="b">
        <v>0</v>
      </c>
      <c r="L1122">
        <v>0</v>
      </c>
      <c r="M1122" t="b">
        <v>0</v>
      </c>
      <c r="N1122" t="s">
        <v>8282</v>
      </c>
      <c r="O1122" s="15">
        <f t="shared" si="253"/>
        <v>0</v>
      </c>
      <c r="P1122" s="15">
        <f t="shared" si="251"/>
        <v>0</v>
      </c>
      <c r="Q1122" t="s">
        <v>8319</v>
      </c>
      <c r="R1122" t="s">
        <v>8322</v>
      </c>
      <c r="S1122" s="8">
        <f t="shared" si="254"/>
        <v>40799.664351851847</v>
      </c>
      <c r="T1122" s="11">
        <f t="shared" si="255"/>
        <v>40844.664351851847</v>
      </c>
      <c r="U1122" t="str">
        <f t="shared" si="256"/>
        <v>FALSE</v>
      </c>
      <c r="V1122" s="18">
        <f t="shared" si="257"/>
        <v>2</v>
      </c>
      <c r="W1122">
        <f t="shared" si="258"/>
        <v>2</v>
      </c>
      <c r="X1122">
        <v>1</v>
      </c>
      <c r="Y1122">
        <f t="shared" si="263"/>
        <v>25000</v>
      </c>
      <c r="Z1122">
        <f t="shared" si="263"/>
        <v>0</v>
      </c>
    </row>
    <row r="1123" spans="1:26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 t="b">
        <v>0</v>
      </c>
      <c r="L1123">
        <v>5</v>
      </c>
      <c r="M1123" t="b">
        <v>0</v>
      </c>
      <c r="N1123" t="s">
        <v>8282</v>
      </c>
      <c r="O1123" s="15">
        <f t="shared" si="253"/>
        <v>1.1599999999999999E-2</v>
      </c>
      <c r="P1123" s="15">
        <f t="shared" si="251"/>
        <v>5.8</v>
      </c>
      <c r="Q1123" t="s">
        <v>8319</v>
      </c>
      <c r="R1123" t="s">
        <v>8322</v>
      </c>
      <c r="S1123" s="8">
        <f t="shared" si="254"/>
        <v>42412.72587962963</v>
      </c>
      <c r="T1123" s="11">
        <f t="shared" si="255"/>
        <v>42442.684212962959</v>
      </c>
      <c r="U1123" t="str">
        <f t="shared" si="256"/>
        <v>FALSE</v>
      </c>
      <c r="V1123" s="18">
        <f t="shared" si="257"/>
        <v>2</v>
      </c>
      <c r="W1123">
        <f t="shared" si="258"/>
        <v>2</v>
      </c>
      <c r="X1123">
        <v>1</v>
      </c>
      <c r="Y1123">
        <f t="shared" si="263"/>
        <v>250000</v>
      </c>
      <c r="Z1123">
        <f t="shared" si="263"/>
        <v>29</v>
      </c>
    </row>
    <row r="1124" spans="1:26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 t="b">
        <v>0</v>
      </c>
      <c r="L1124">
        <v>0</v>
      </c>
      <c r="M1124" t="b">
        <v>0</v>
      </c>
      <c r="N1124" t="s">
        <v>8282</v>
      </c>
      <c r="O1124" s="15">
        <f t="shared" si="253"/>
        <v>0</v>
      </c>
      <c r="P1124" s="15">
        <f t="shared" si="251"/>
        <v>0</v>
      </c>
      <c r="Q1124" t="s">
        <v>8319</v>
      </c>
      <c r="R1124" t="s">
        <v>8322</v>
      </c>
      <c r="S1124" s="8">
        <f t="shared" si="254"/>
        <v>41410.495659722219</v>
      </c>
      <c r="T1124" s="11">
        <f t="shared" si="255"/>
        <v>41424.495659722219</v>
      </c>
      <c r="U1124" t="str">
        <f t="shared" si="256"/>
        <v>FALSE</v>
      </c>
      <c r="V1124" s="18">
        <f t="shared" si="257"/>
        <v>2</v>
      </c>
      <c r="W1124">
        <f t="shared" si="258"/>
        <v>2</v>
      </c>
      <c r="X1124">
        <v>1.28</v>
      </c>
      <c r="Y1124">
        <f>D1124*X1124</f>
        <v>4096</v>
      </c>
      <c r="Z1124">
        <f t="shared" ref="Z1124:Z1132" si="264">E1124*$X1124</f>
        <v>0</v>
      </c>
    </row>
    <row r="1125" spans="1:26" ht="40.200000000000003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 t="b">
        <v>0</v>
      </c>
      <c r="L1125">
        <v>3</v>
      </c>
      <c r="M1125" t="b">
        <v>0</v>
      </c>
      <c r="N1125" t="s">
        <v>8282</v>
      </c>
      <c r="O1125" s="15">
        <f t="shared" si="253"/>
        <v>0.22</v>
      </c>
      <c r="P1125" s="15">
        <f t="shared" si="251"/>
        <v>3.6666666666666665</v>
      </c>
      <c r="Q1125" t="s">
        <v>8319</v>
      </c>
      <c r="R1125" t="s">
        <v>8322</v>
      </c>
      <c r="S1125" s="8">
        <f t="shared" si="254"/>
        <v>41718.315370370365</v>
      </c>
      <c r="T1125" s="11">
        <f t="shared" si="255"/>
        <v>41748.315370370365</v>
      </c>
      <c r="U1125" t="str">
        <f t="shared" si="256"/>
        <v>FALSE</v>
      </c>
      <c r="V1125" s="18">
        <f t="shared" si="257"/>
        <v>2</v>
      </c>
      <c r="W1125">
        <f t="shared" si="258"/>
        <v>2</v>
      </c>
      <c r="X1125">
        <v>1</v>
      </c>
      <c r="Y1125">
        <f>D1125*$X1125</f>
        <v>5000</v>
      </c>
      <c r="Z1125">
        <f t="shared" si="264"/>
        <v>11</v>
      </c>
    </row>
    <row r="1126" spans="1:26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 t="b">
        <v>0</v>
      </c>
      <c r="L1126">
        <v>7</v>
      </c>
      <c r="M1126" t="b">
        <v>0</v>
      </c>
      <c r="N1126" t="s">
        <v>8283</v>
      </c>
      <c r="O1126" s="15">
        <f t="shared" si="253"/>
        <v>0.47222222222222221</v>
      </c>
      <c r="P1126" s="15">
        <f t="shared" si="251"/>
        <v>60.714285714285715</v>
      </c>
      <c r="Q1126" t="s">
        <v>8319</v>
      </c>
      <c r="R1126" t="s">
        <v>8320</v>
      </c>
      <c r="S1126" s="8">
        <f t="shared" si="254"/>
        <v>42094.458923611113</v>
      </c>
      <c r="T1126" s="11">
        <f t="shared" si="255"/>
        <v>42124.458923611113</v>
      </c>
      <c r="U1126" t="str">
        <f t="shared" si="256"/>
        <v>FALSE</v>
      </c>
      <c r="V1126" s="18">
        <f t="shared" si="257"/>
        <v>2</v>
      </c>
      <c r="W1126">
        <f t="shared" si="258"/>
        <v>2</v>
      </c>
      <c r="X1126">
        <v>1</v>
      </c>
      <c r="Y1126">
        <f>D1126*$X1126</f>
        <v>90000</v>
      </c>
      <c r="Z1126">
        <f t="shared" si="264"/>
        <v>425</v>
      </c>
    </row>
    <row r="1127" spans="1:26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 t="b">
        <v>0</v>
      </c>
      <c r="L1127">
        <v>0</v>
      </c>
      <c r="M1127" t="b">
        <v>0</v>
      </c>
      <c r="N1127" t="s">
        <v>8283</v>
      </c>
      <c r="O1127" s="15">
        <f t="shared" si="253"/>
        <v>0</v>
      </c>
      <c r="P1127" s="15">
        <f t="shared" si="251"/>
        <v>0</v>
      </c>
      <c r="Q1127" t="s">
        <v>8319</v>
      </c>
      <c r="R1127" t="s">
        <v>8320</v>
      </c>
      <c r="S1127" s="8">
        <f t="shared" si="254"/>
        <v>42212.415856481479</v>
      </c>
      <c r="T1127" s="11">
        <f t="shared" si="255"/>
        <v>42272.415856481479</v>
      </c>
      <c r="U1127" t="str">
        <f t="shared" si="256"/>
        <v>FALSE</v>
      </c>
      <c r="V1127" s="18">
        <f t="shared" si="257"/>
        <v>2</v>
      </c>
      <c r="W1127">
        <f t="shared" si="258"/>
        <v>2</v>
      </c>
      <c r="X1127">
        <v>1.28</v>
      </c>
      <c r="Y1127">
        <f>D1127*X1127</f>
        <v>3840</v>
      </c>
      <c r="Z1127">
        <f t="shared" si="264"/>
        <v>0</v>
      </c>
    </row>
    <row r="1128" spans="1:26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 t="b">
        <v>0</v>
      </c>
      <c r="L1128">
        <v>2</v>
      </c>
      <c r="M1128" t="b">
        <v>0</v>
      </c>
      <c r="N1128" t="s">
        <v>8283</v>
      </c>
      <c r="O1128" s="15">
        <f t="shared" si="253"/>
        <v>0.5</v>
      </c>
      <c r="P1128" s="15">
        <f t="shared" si="251"/>
        <v>5</v>
      </c>
      <c r="Q1128" t="s">
        <v>8319</v>
      </c>
      <c r="R1128" t="s">
        <v>8320</v>
      </c>
      <c r="S1128" s="8">
        <f t="shared" si="254"/>
        <v>42535.11914351851</v>
      </c>
      <c r="T1128" s="11">
        <f t="shared" si="255"/>
        <v>42565.119143518517</v>
      </c>
      <c r="U1128" t="str">
        <f t="shared" si="256"/>
        <v>FALSE</v>
      </c>
      <c r="V1128" s="18">
        <f t="shared" si="257"/>
        <v>2</v>
      </c>
      <c r="W1128">
        <f t="shared" si="258"/>
        <v>2</v>
      </c>
      <c r="X1128">
        <v>1</v>
      </c>
      <c r="Y1128">
        <f>D1128*$X1128</f>
        <v>2000</v>
      </c>
      <c r="Z1128">
        <f t="shared" si="264"/>
        <v>10</v>
      </c>
    </row>
    <row r="1129" spans="1:26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 t="b">
        <v>0</v>
      </c>
      <c r="L1129">
        <v>23</v>
      </c>
      <c r="M1129" t="b">
        <v>0</v>
      </c>
      <c r="N1129" t="s">
        <v>8283</v>
      </c>
      <c r="O1129" s="15">
        <f t="shared" si="253"/>
        <v>1.6714285714285713</v>
      </c>
      <c r="P1129" s="15">
        <f t="shared" si="251"/>
        <v>25.434782608695652</v>
      </c>
      <c r="Q1129" t="s">
        <v>8319</v>
      </c>
      <c r="R1129" t="s">
        <v>8320</v>
      </c>
      <c r="S1129" s="8">
        <f t="shared" si="254"/>
        <v>41926.645833333328</v>
      </c>
      <c r="T1129" s="11">
        <f t="shared" si="255"/>
        <v>41957.687499999993</v>
      </c>
      <c r="U1129" t="str">
        <f t="shared" si="256"/>
        <v>FALSE</v>
      </c>
      <c r="V1129" s="18">
        <f t="shared" si="257"/>
        <v>2</v>
      </c>
      <c r="W1129">
        <f t="shared" si="258"/>
        <v>2</v>
      </c>
      <c r="X1129">
        <v>1</v>
      </c>
      <c r="Y1129">
        <f>D1129*$X1129</f>
        <v>35000</v>
      </c>
      <c r="Z1129">
        <f t="shared" si="264"/>
        <v>585</v>
      </c>
    </row>
    <row r="1130" spans="1:2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 t="b">
        <v>0</v>
      </c>
      <c r="L1130">
        <v>1</v>
      </c>
      <c r="M1130" t="b">
        <v>0</v>
      </c>
      <c r="N1130" t="s">
        <v>8283</v>
      </c>
      <c r="O1130" s="15">
        <f t="shared" si="253"/>
        <v>0.1</v>
      </c>
      <c r="P1130" s="15">
        <f t="shared" si="251"/>
        <v>1</v>
      </c>
      <c r="Q1130" t="s">
        <v>8319</v>
      </c>
      <c r="R1130" t="s">
        <v>8320</v>
      </c>
      <c r="S1130" s="8">
        <f t="shared" si="254"/>
        <v>41828.441168981481</v>
      </c>
      <c r="T1130" s="11">
        <f t="shared" si="255"/>
        <v>41858.441168981481</v>
      </c>
      <c r="U1130" t="str">
        <f t="shared" si="256"/>
        <v>FALSE</v>
      </c>
      <c r="V1130" s="18">
        <f t="shared" si="257"/>
        <v>2</v>
      </c>
      <c r="W1130">
        <f t="shared" si="258"/>
        <v>2</v>
      </c>
      <c r="X1130">
        <v>1.28</v>
      </c>
      <c r="Y1130">
        <f>D1130*X1130</f>
        <v>1280</v>
      </c>
      <c r="Z1130">
        <f t="shared" si="264"/>
        <v>1.28</v>
      </c>
    </row>
    <row r="1131" spans="1:26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 t="b">
        <v>0</v>
      </c>
      <c r="L1131">
        <v>2</v>
      </c>
      <c r="M1131" t="b">
        <v>0</v>
      </c>
      <c r="N1131" t="s">
        <v>8283</v>
      </c>
      <c r="O1131" s="15">
        <f t="shared" si="253"/>
        <v>0.105</v>
      </c>
      <c r="P1131" s="15">
        <f t="shared" si="251"/>
        <v>10.5</v>
      </c>
      <c r="Q1131" t="s">
        <v>8319</v>
      </c>
      <c r="R1131" t="s">
        <v>8320</v>
      </c>
      <c r="S1131" s="8">
        <f t="shared" si="254"/>
        <v>42496.056631944441</v>
      </c>
      <c r="T1131" s="11">
        <f t="shared" si="255"/>
        <v>42526.056631944441</v>
      </c>
      <c r="U1131" t="str">
        <f t="shared" si="256"/>
        <v>FALSE</v>
      </c>
      <c r="V1131" s="18">
        <f t="shared" si="257"/>
        <v>2</v>
      </c>
      <c r="W1131">
        <f t="shared" si="258"/>
        <v>2</v>
      </c>
      <c r="X1131">
        <v>1</v>
      </c>
      <c r="Y1131">
        <f>D1131*$X1131</f>
        <v>20000</v>
      </c>
      <c r="Z1131">
        <f t="shared" si="264"/>
        <v>21</v>
      </c>
    </row>
    <row r="1132" spans="1:26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 t="b">
        <v>0</v>
      </c>
      <c r="L1132">
        <v>3</v>
      </c>
      <c r="M1132" t="b">
        <v>0</v>
      </c>
      <c r="N1132" t="s">
        <v>8283</v>
      </c>
      <c r="O1132" s="15">
        <f t="shared" si="253"/>
        <v>0.22</v>
      </c>
      <c r="P1132" s="15">
        <f t="shared" si="251"/>
        <v>3.6666666666666665</v>
      </c>
      <c r="Q1132" t="s">
        <v>8319</v>
      </c>
      <c r="R1132" t="s">
        <v>8320</v>
      </c>
      <c r="S1132" s="8">
        <f t="shared" si="254"/>
        <v>41908.788194444445</v>
      </c>
      <c r="T1132" s="11">
        <f t="shared" si="255"/>
        <v>41968.829861111109</v>
      </c>
      <c r="U1132" t="str">
        <f t="shared" si="256"/>
        <v>FALSE</v>
      </c>
      <c r="V1132" s="18">
        <f t="shared" si="257"/>
        <v>2</v>
      </c>
      <c r="W1132">
        <f t="shared" si="258"/>
        <v>2</v>
      </c>
      <c r="X1132">
        <v>1</v>
      </c>
      <c r="Y1132">
        <f>D1132*$X1132</f>
        <v>5000</v>
      </c>
      <c r="Z1132">
        <f t="shared" si="264"/>
        <v>11</v>
      </c>
    </row>
    <row r="1133" spans="1:26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 t="b">
        <v>0</v>
      </c>
      <c r="L1133">
        <v>0</v>
      </c>
      <c r="M1133" t="b">
        <v>0</v>
      </c>
      <c r="N1133" t="s">
        <v>8283</v>
      </c>
      <c r="O1133" s="15">
        <f t="shared" si="253"/>
        <v>0</v>
      </c>
      <c r="P1133" s="15">
        <f t="shared" si="251"/>
        <v>0</v>
      </c>
      <c r="Q1133" t="s">
        <v>8319</v>
      </c>
      <c r="R1133" t="s">
        <v>8320</v>
      </c>
      <c r="S1133" s="8">
        <f t="shared" si="254"/>
        <v>42332.699861111112</v>
      </c>
      <c r="T1133" s="11">
        <f t="shared" si="255"/>
        <v>42362.699861111112</v>
      </c>
      <c r="U1133" t="str">
        <f t="shared" si="256"/>
        <v>FALSE</v>
      </c>
      <c r="V1133" s="18">
        <f t="shared" si="257"/>
        <v>2</v>
      </c>
      <c r="W1133">
        <f t="shared" si="258"/>
        <v>2</v>
      </c>
      <c r="X1133">
        <v>0.72</v>
      </c>
      <c r="Y1133">
        <f t="shared" ref="Y1133:Y1138" si="265">D1133*X1133</f>
        <v>28800</v>
      </c>
    </row>
    <row r="1134" spans="1:26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 t="b">
        <v>0</v>
      </c>
      <c r="L1134">
        <v>13</v>
      </c>
      <c r="M1134" t="b">
        <v>0</v>
      </c>
      <c r="N1134" t="s">
        <v>8283</v>
      </c>
      <c r="O1134" s="15">
        <f t="shared" si="253"/>
        <v>14.38</v>
      </c>
      <c r="P1134" s="15">
        <f t="shared" si="251"/>
        <v>110.61538461538461</v>
      </c>
      <c r="Q1134" t="s">
        <v>8319</v>
      </c>
      <c r="R1134" t="s">
        <v>8320</v>
      </c>
      <c r="S1134" s="8">
        <f t="shared" si="254"/>
        <v>42705.907071759262</v>
      </c>
      <c r="T1134" s="11">
        <f t="shared" si="255"/>
        <v>42735.907071759262</v>
      </c>
      <c r="U1134" t="str">
        <f t="shared" si="256"/>
        <v>FALSE</v>
      </c>
      <c r="V1134" s="18">
        <f t="shared" si="257"/>
        <v>2</v>
      </c>
      <c r="W1134">
        <f t="shared" si="258"/>
        <v>2</v>
      </c>
      <c r="X1134">
        <f>0.76</f>
        <v>0.76</v>
      </c>
      <c r="Y1134">
        <f t="shared" si="265"/>
        <v>7600</v>
      </c>
      <c r="Z1134">
        <f>E1134*$X1134</f>
        <v>1092.8800000000001</v>
      </c>
    </row>
    <row r="1135" spans="1:26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 t="b">
        <v>0</v>
      </c>
      <c r="L1135">
        <v>1</v>
      </c>
      <c r="M1135" t="b">
        <v>0</v>
      </c>
      <c r="N1135" t="s">
        <v>8283</v>
      </c>
      <c r="O1135" s="15">
        <f t="shared" si="253"/>
        <v>0.66666666666666674</v>
      </c>
      <c r="P1135" s="15">
        <f t="shared" si="251"/>
        <v>20</v>
      </c>
      <c r="Q1135" t="s">
        <v>8319</v>
      </c>
      <c r="R1135" t="s">
        <v>8320</v>
      </c>
      <c r="S1135" s="8">
        <f t="shared" si="254"/>
        <v>41821.198854166665</v>
      </c>
      <c r="T1135" s="11">
        <f t="shared" si="255"/>
        <v>41851.198854166665</v>
      </c>
      <c r="U1135" t="str">
        <f t="shared" si="256"/>
        <v>FALSE</v>
      </c>
      <c r="V1135" s="18">
        <f t="shared" si="257"/>
        <v>2</v>
      </c>
      <c r="W1135">
        <f t="shared" si="258"/>
        <v>2</v>
      </c>
      <c r="X1135">
        <v>1.28</v>
      </c>
      <c r="Y1135">
        <f t="shared" si="265"/>
        <v>3840</v>
      </c>
      <c r="Z1135">
        <f>E1135*$X1135</f>
        <v>25.6</v>
      </c>
    </row>
    <row r="1136" spans="1:26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 t="b">
        <v>0</v>
      </c>
      <c r="L1136">
        <v>1</v>
      </c>
      <c r="M1136" t="b">
        <v>0</v>
      </c>
      <c r="N1136" t="s">
        <v>8283</v>
      </c>
      <c r="O1136" s="15">
        <f t="shared" si="253"/>
        <v>4.0000000000000001E-3</v>
      </c>
      <c r="P1136" s="15">
        <f t="shared" si="251"/>
        <v>1</v>
      </c>
      <c r="Q1136" t="s">
        <v>8319</v>
      </c>
      <c r="R1136" t="s">
        <v>8320</v>
      </c>
      <c r="S1136" s="8">
        <f t="shared" si="254"/>
        <v>41958.07671296296</v>
      </c>
      <c r="T1136" s="11">
        <f t="shared" si="255"/>
        <v>41971.981249999997</v>
      </c>
      <c r="U1136" t="str">
        <f t="shared" si="256"/>
        <v>FALSE</v>
      </c>
      <c r="V1136" s="18">
        <f t="shared" si="257"/>
        <v>2</v>
      </c>
      <c r="W1136">
        <f t="shared" si="258"/>
        <v>2</v>
      </c>
      <c r="X1136">
        <v>0.72</v>
      </c>
      <c r="Y1136">
        <f t="shared" si="265"/>
        <v>18000</v>
      </c>
    </row>
    <row r="1137" spans="1:26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 t="b">
        <v>0</v>
      </c>
      <c r="L1137">
        <v>1</v>
      </c>
      <c r="M1137" t="b">
        <v>0</v>
      </c>
      <c r="N1137" t="s">
        <v>8283</v>
      </c>
      <c r="O1137" s="15">
        <f t="shared" si="253"/>
        <v>5</v>
      </c>
      <c r="P1137" s="15">
        <f t="shared" si="251"/>
        <v>50</v>
      </c>
      <c r="Q1137" t="s">
        <v>8319</v>
      </c>
      <c r="R1137" t="s">
        <v>8320</v>
      </c>
      <c r="S1137" s="8">
        <f t="shared" si="254"/>
        <v>42558.781180555547</v>
      </c>
      <c r="T1137" s="11">
        <f t="shared" si="255"/>
        <v>42588.781180555554</v>
      </c>
      <c r="U1137" t="str">
        <f t="shared" si="256"/>
        <v>FALSE</v>
      </c>
      <c r="V1137" s="18">
        <f t="shared" si="257"/>
        <v>2</v>
      </c>
      <c r="W1137">
        <f t="shared" si="258"/>
        <v>2</v>
      </c>
      <c r="X1137">
        <v>1.1299999999999999</v>
      </c>
      <c r="Y1137">
        <f t="shared" si="265"/>
        <v>1130</v>
      </c>
      <c r="Z1137">
        <f t="shared" ref="Z1137:Z1148" si="266">E1137*$X1137</f>
        <v>56.499999999999993</v>
      </c>
    </row>
    <row r="1138" spans="1:26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 t="b">
        <v>0</v>
      </c>
      <c r="L1138">
        <v>6</v>
      </c>
      <c r="M1138" t="b">
        <v>0</v>
      </c>
      <c r="N1138" t="s">
        <v>8283</v>
      </c>
      <c r="O1138" s="15">
        <f t="shared" si="253"/>
        <v>6.4439140811455857</v>
      </c>
      <c r="P1138" s="15">
        <f t="shared" si="251"/>
        <v>45</v>
      </c>
      <c r="Q1138" t="s">
        <v>8319</v>
      </c>
      <c r="R1138" t="s">
        <v>8320</v>
      </c>
      <c r="S1138" s="8">
        <f t="shared" si="254"/>
        <v>42327.463298611103</v>
      </c>
      <c r="T1138" s="11">
        <f t="shared" si="255"/>
        <v>42357.46329861111</v>
      </c>
      <c r="U1138" t="str">
        <f t="shared" si="256"/>
        <v>FALSE</v>
      </c>
      <c r="V1138" s="18">
        <f t="shared" si="257"/>
        <v>2</v>
      </c>
      <c r="W1138">
        <f t="shared" si="258"/>
        <v>2</v>
      </c>
      <c r="X1138">
        <v>1.1299999999999999</v>
      </c>
      <c r="Y1138">
        <f t="shared" si="265"/>
        <v>4734.7</v>
      </c>
      <c r="Z1138">
        <f t="shared" si="266"/>
        <v>305.09999999999997</v>
      </c>
    </row>
    <row r="1139" spans="1:26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 t="b">
        <v>0</v>
      </c>
      <c r="L1139">
        <v>39</v>
      </c>
      <c r="M1139" t="b">
        <v>0</v>
      </c>
      <c r="N1139" t="s">
        <v>8283</v>
      </c>
      <c r="O1139" s="15">
        <f t="shared" si="253"/>
        <v>39.5</v>
      </c>
      <c r="P1139" s="15">
        <f t="shared" si="251"/>
        <v>253.2051282051282</v>
      </c>
      <c r="Q1139" t="s">
        <v>8319</v>
      </c>
      <c r="R1139" t="s">
        <v>8320</v>
      </c>
      <c r="S1139" s="8">
        <f t="shared" si="254"/>
        <v>42453.611354166664</v>
      </c>
      <c r="T1139" s="11">
        <f t="shared" si="255"/>
        <v>42483.611354166664</v>
      </c>
      <c r="U1139" t="str">
        <f t="shared" si="256"/>
        <v>FALSE</v>
      </c>
      <c r="V1139" s="18">
        <f t="shared" si="257"/>
        <v>2</v>
      </c>
      <c r="W1139">
        <f t="shared" si="258"/>
        <v>2</v>
      </c>
      <c r="X1139">
        <v>1</v>
      </c>
      <c r="Y1139">
        <f>D1139*$X1139</f>
        <v>25000</v>
      </c>
      <c r="Z1139">
        <f t="shared" si="266"/>
        <v>9875</v>
      </c>
    </row>
    <row r="1140" spans="1:26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 t="b">
        <v>0</v>
      </c>
      <c r="L1140">
        <v>4</v>
      </c>
      <c r="M1140" t="b">
        <v>0</v>
      </c>
      <c r="N1140" t="s">
        <v>8283</v>
      </c>
      <c r="O1140" s="15">
        <f t="shared" si="253"/>
        <v>0.35714285714285715</v>
      </c>
      <c r="P1140" s="15">
        <f t="shared" si="251"/>
        <v>31.25</v>
      </c>
      <c r="Q1140" t="s">
        <v>8319</v>
      </c>
      <c r="R1140" t="s">
        <v>8320</v>
      </c>
      <c r="S1140" s="8">
        <f t="shared" si="254"/>
        <v>42736.698275462964</v>
      </c>
      <c r="T1140" s="11">
        <f t="shared" si="255"/>
        <v>42756.698275462964</v>
      </c>
      <c r="U1140" t="str">
        <f t="shared" si="256"/>
        <v>FALSE</v>
      </c>
      <c r="V1140" s="18">
        <f t="shared" si="257"/>
        <v>2</v>
      </c>
      <c r="W1140">
        <f t="shared" si="258"/>
        <v>2</v>
      </c>
      <c r="X1140">
        <v>1</v>
      </c>
      <c r="Y1140">
        <f>D1140*$X1140</f>
        <v>35000</v>
      </c>
      <c r="Z1140">
        <f t="shared" si="266"/>
        <v>125</v>
      </c>
    </row>
    <row r="1141" spans="1:26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 t="b">
        <v>0</v>
      </c>
      <c r="L1141">
        <v>1</v>
      </c>
      <c r="M1141" t="b">
        <v>0</v>
      </c>
      <c r="N1141" t="s">
        <v>8283</v>
      </c>
      <c r="O1141" s="15">
        <f t="shared" si="253"/>
        <v>6.25E-2</v>
      </c>
      <c r="P1141" s="15">
        <f t="shared" si="251"/>
        <v>5</v>
      </c>
      <c r="Q1141" t="s">
        <v>8319</v>
      </c>
      <c r="R1141" t="s">
        <v>8320</v>
      </c>
      <c r="S1141" s="8">
        <f t="shared" si="254"/>
        <v>41975.139189814807</v>
      </c>
      <c r="T1141" s="11">
        <f t="shared" si="255"/>
        <v>42005.139189814814</v>
      </c>
      <c r="U1141" t="str">
        <f t="shared" si="256"/>
        <v>FALSE</v>
      </c>
      <c r="V1141" s="18">
        <f t="shared" si="257"/>
        <v>2</v>
      </c>
      <c r="W1141">
        <f t="shared" si="258"/>
        <v>2</v>
      </c>
      <c r="X1141">
        <v>1</v>
      </c>
      <c r="Y1141">
        <f>D1141*$X1141</f>
        <v>8000</v>
      </c>
      <c r="Z1141">
        <f t="shared" si="266"/>
        <v>5</v>
      </c>
    </row>
    <row r="1142" spans="1:26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 t="b">
        <v>0</v>
      </c>
      <c r="L1142">
        <v>0</v>
      </c>
      <c r="M1142" t="b">
        <v>0</v>
      </c>
      <c r="N1142" t="s">
        <v>8283</v>
      </c>
      <c r="O1142" s="15">
        <f t="shared" si="253"/>
        <v>0</v>
      </c>
      <c r="P1142" s="15">
        <f t="shared" si="251"/>
        <v>0</v>
      </c>
      <c r="Q1142" t="s">
        <v>8319</v>
      </c>
      <c r="R1142" t="s">
        <v>8320</v>
      </c>
      <c r="S1142" s="8">
        <f t="shared" si="254"/>
        <v>42192.253715277773</v>
      </c>
      <c r="T1142" s="11">
        <f t="shared" si="255"/>
        <v>42222.253715277773</v>
      </c>
      <c r="U1142" t="str">
        <f t="shared" si="256"/>
        <v>FALSE</v>
      </c>
      <c r="V1142" s="18">
        <f t="shared" si="257"/>
        <v>2</v>
      </c>
      <c r="W1142">
        <f t="shared" si="258"/>
        <v>2</v>
      </c>
      <c r="X1142">
        <v>1.28</v>
      </c>
      <c r="Y1142">
        <f>D1142*X1142</f>
        <v>6400</v>
      </c>
      <c r="Z1142">
        <f t="shared" si="266"/>
        <v>0</v>
      </c>
    </row>
    <row r="1143" spans="1:26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 t="b">
        <v>0</v>
      </c>
      <c r="L1143">
        <v>0</v>
      </c>
      <c r="M1143" t="b">
        <v>0</v>
      </c>
      <c r="N1143" t="s">
        <v>8283</v>
      </c>
      <c r="O1143" s="15">
        <f t="shared" si="253"/>
        <v>0</v>
      </c>
      <c r="P1143" s="15">
        <f t="shared" ref="P1143:P1206" si="267">IFERROR(E1143/L1143,0)</f>
        <v>0</v>
      </c>
      <c r="Q1143" t="s">
        <v>8319</v>
      </c>
      <c r="R1143" t="s">
        <v>8320</v>
      </c>
      <c r="S1143" s="8">
        <f t="shared" si="254"/>
        <v>42164.491319444445</v>
      </c>
      <c r="T1143" s="11">
        <f t="shared" si="255"/>
        <v>42194.491319444445</v>
      </c>
      <c r="U1143" t="str">
        <f t="shared" si="256"/>
        <v>FALSE</v>
      </c>
      <c r="V1143" s="18">
        <f t="shared" si="257"/>
        <v>2</v>
      </c>
      <c r="W1143">
        <f t="shared" si="258"/>
        <v>2</v>
      </c>
      <c r="X1143">
        <v>1.1299999999999999</v>
      </c>
      <c r="Y1143">
        <f>D1143*X1143</f>
        <v>565</v>
      </c>
      <c r="Z1143">
        <f t="shared" si="266"/>
        <v>0</v>
      </c>
    </row>
    <row r="1144" spans="1:26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 t="b">
        <v>0</v>
      </c>
      <c r="L1144">
        <v>0</v>
      </c>
      <c r="M1144" t="b">
        <v>0</v>
      </c>
      <c r="N1144" t="s">
        <v>8283</v>
      </c>
      <c r="O1144" s="15">
        <f t="shared" si="253"/>
        <v>0</v>
      </c>
      <c r="P1144" s="15">
        <f t="shared" si="267"/>
        <v>0</v>
      </c>
      <c r="Q1144" t="s">
        <v>8319</v>
      </c>
      <c r="R1144" t="s">
        <v>8320</v>
      </c>
      <c r="S1144" s="8">
        <f t="shared" si="254"/>
        <v>42021.797766203708</v>
      </c>
      <c r="T1144" s="11">
        <f t="shared" si="255"/>
        <v>42051.797766203701</v>
      </c>
      <c r="U1144" t="str">
        <f t="shared" si="256"/>
        <v>FALSE</v>
      </c>
      <c r="V1144" s="18">
        <f t="shared" si="257"/>
        <v>2</v>
      </c>
      <c r="W1144">
        <f t="shared" si="258"/>
        <v>2</v>
      </c>
      <c r="X1144">
        <v>1</v>
      </c>
      <c r="Y1144">
        <f>D1144*$X1144</f>
        <v>4000</v>
      </c>
      <c r="Z1144">
        <f t="shared" si="266"/>
        <v>0</v>
      </c>
    </row>
    <row r="1145" spans="1:26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 t="b">
        <v>0</v>
      </c>
      <c r="L1145">
        <v>8</v>
      </c>
      <c r="M1145" t="b">
        <v>0</v>
      </c>
      <c r="N1145" t="s">
        <v>8283</v>
      </c>
      <c r="O1145" s="15">
        <f t="shared" si="253"/>
        <v>0.41333333333333333</v>
      </c>
      <c r="P1145" s="15">
        <f t="shared" si="267"/>
        <v>23.25</v>
      </c>
      <c r="Q1145" t="s">
        <v>8319</v>
      </c>
      <c r="R1145" t="s">
        <v>8320</v>
      </c>
      <c r="S1145" s="8">
        <f t="shared" si="254"/>
        <v>42324.985254629624</v>
      </c>
      <c r="T1145" s="11">
        <f t="shared" si="255"/>
        <v>42354.985254629624</v>
      </c>
      <c r="U1145" t="str">
        <f t="shared" si="256"/>
        <v>FALSE</v>
      </c>
      <c r="V1145" s="18">
        <f t="shared" si="257"/>
        <v>2</v>
      </c>
      <c r="W1145">
        <f t="shared" si="258"/>
        <v>2</v>
      </c>
      <c r="X1145">
        <v>1</v>
      </c>
      <c r="Y1145">
        <f>D1145*$X1145</f>
        <v>45000</v>
      </c>
      <c r="Z1145">
        <f t="shared" si="266"/>
        <v>186</v>
      </c>
    </row>
    <row r="1146" spans="1:26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 t="b">
        <v>0</v>
      </c>
      <c r="L1146">
        <v>0</v>
      </c>
      <c r="M1146" t="b">
        <v>0</v>
      </c>
      <c r="N1146" t="s">
        <v>8284</v>
      </c>
      <c r="O1146" s="15">
        <f t="shared" si="253"/>
        <v>0</v>
      </c>
      <c r="P1146" s="15">
        <f t="shared" si="267"/>
        <v>0</v>
      </c>
      <c r="Q1146" t="s">
        <v>8315</v>
      </c>
      <c r="R1146" t="s">
        <v>8317</v>
      </c>
      <c r="S1146" s="8">
        <f t="shared" si="254"/>
        <v>42092.973611111105</v>
      </c>
      <c r="T1146" s="11">
        <f t="shared" si="255"/>
        <v>42122.973611111105</v>
      </c>
      <c r="U1146" t="str">
        <f t="shared" si="256"/>
        <v>FALSE</v>
      </c>
      <c r="V1146" s="18">
        <f t="shared" si="257"/>
        <v>2</v>
      </c>
      <c r="W1146">
        <f t="shared" si="258"/>
        <v>2</v>
      </c>
      <c r="X1146">
        <v>1</v>
      </c>
      <c r="Y1146">
        <f>D1146*$X1146</f>
        <v>9300</v>
      </c>
      <c r="Z1146">
        <f t="shared" si="266"/>
        <v>0</v>
      </c>
    </row>
    <row r="1147" spans="1:26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 t="b">
        <v>0</v>
      </c>
      <c r="L1147">
        <v>1</v>
      </c>
      <c r="M1147" t="b">
        <v>0</v>
      </c>
      <c r="N1147" t="s">
        <v>8284</v>
      </c>
      <c r="O1147" s="15">
        <f t="shared" si="253"/>
        <v>0.125</v>
      </c>
      <c r="P1147" s="15">
        <f t="shared" si="267"/>
        <v>100</v>
      </c>
      <c r="Q1147" t="s">
        <v>8315</v>
      </c>
      <c r="R1147" t="s">
        <v>8317</v>
      </c>
      <c r="S1147" s="8">
        <f t="shared" si="254"/>
        <v>41854.539259259262</v>
      </c>
      <c r="T1147" s="11">
        <f t="shared" si="255"/>
        <v>41914.539259259254</v>
      </c>
      <c r="U1147" t="str">
        <f t="shared" si="256"/>
        <v>FALSE</v>
      </c>
      <c r="V1147" s="18">
        <f t="shared" si="257"/>
        <v>2</v>
      </c>
      <c r="W1147">
        <f t="shared" si="258"/>
        <v>2</v>
      </c>
      <c r="X1147">
        <v>1</v>
      </c>
      <c r="Y1147">
        <f>D1147*$X1147</f>
        <v>80000</v>
      </c>
      <c r="Z1147">
        <f t="shared" si="266"/>
        <v>100</v>
      </c>
    </row>
    <row r="1148" spans="1:26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 t="b">
        <v>0</v>
      </c>
      <c r="L1148">
        <v>12</v>
      </c>
      <c r="M1148" t="b">
        <v>0</v>
      </c>
      <c r="N1148" t="s">
        <v>8284</v>
      </c>
      <c r="O1148" s="15">
        <f t="shared" si="253"/>
        <v>8.8333333333333339</v>
      </c>
      <c r="P1148" s="15">
        <f t="shared" si="267"/>
        <v>44.166666666666664</v>
      </c>
      <c r="Q1148" t="s">
        <v>8315</v>
      </c>
      <c r="R1148" t="s">
        <v>8317</v>
      </c>
      <c r="S1148" s="8">
        <f t="shared" si="254"/>
        <v>41723.745057870365</v>
      </c>
      <c r="T1148" s="11">
        <f t="shared" si="255"/>
        <v>41761.745057870365</v>
      </c>
      <c r="U1148" t="str">
        <f t="shared" si="256"/>
        <v>FALSE</v>
      </c>
      <c r="V1148" s="18">
        <f t="shared" si="257"/>
        <v>2</v>
      </c>
      <c r="W1148">
        <f t="shared" si="258"/>
        <v>2</v>
      </c>
      <c r="X1148">
        <v>1</v>
      </c>
      <c r="Y1148">
        <f>D1148*$X1148</f>
        <v>6000</v>
      </c>
      <c r="Z1148">
        <f t="shared" si="266"/>
        <v>530</v>
      </c>
    </row>
    <row r="1149" spans="1:26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 t="b">
        <v>0</v>
      </c>
      <c r="L1149">
        <v>0</v>
      </c>
      <c r="M1149" t="b">
        <v>0</v>
      </c>
      <c r="N1149" t="s">
        <v>8284</v>
      </c>
      <c r="O1149" s="15">
        <f t="shared" si="253"/>
        <v>0</v>
      </c>
      <c r="P1149" s="15">
        <f t="shared" si="267"/>
        <v>0</v>
      </c>
      <c r="Q1149" t="s">
        <v>8315</v>
      </c>
      <c r="R1149" t="s">
        <v>8317</v>
      </c>
      <c r="S1149" s="8">
        <f t="shared" si="254"/>
        <v>41871.763692129629</v>
      </c>
      <c r="T1149" s="11">
        <f t="shared" si="255"/>
        <v>41931.763692129629</v>
      </c>
      <c r="U1149" t="str">
        <f t="shared" si="256"/>
        <v>FALSE</v>
      </c>
      <c r="V1149" s="18">
        <f t="shared" si="257"/>
        <v>2</v>
      </c>
      <c r="W1149">
        <f t="shared" si="258"/>
        <v>2</v>
      </c>
      <c r="X1149">
        <f>0.76</f>
        <v>0.76</v>
      </c>
      <c r="Y1149">
        <f>D1149*X1149</f>
        <v>19000</v>
      </c>
      <c r="Z1149">
        <f t="shared" ref="Z1149:Z1171" si="268">E1149*$X1149</f>
        <v>0</v>
      </c>
    </row>
    <row r="1150" spans="1:26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 t="b">
        <v>0</v>
      </c>
      <c r="L1150">
        <v>3</v>
      </c>
      <c r="M1150" t="b">
        <v>0</v>
      </c>
      <c r="N1150" t="s">
        <v>8284</v>
      </c>
      <c r="O1150" s="15">
        <f t="shared" si="253"/>
        <v>0.48666666666666669</v>
      </c>
      <c r="P1150" s="15">
        <f t="shared" si="267"/>
        <v>24.333333333333332</v>
      </c>
      <c r="Q1150" t="s">
        <v>8315</v>
      </c>
      <c r="R1150" t="s">
        <v>8317</v>
      </c>
      <c r="S1150" s="8">
        <f t="shared" si="254"/>
        <v>42674.962743055548</v>
      </c>
      <c r="T1150" s="11">
        <f t="shared" si="255"/>
        <v>42705.00440972222</v>
      </c>
      <c r="U1150" t="str">
        <f t="shared" si="256"/>
        <v>FALSE</v>
      </c>
      <c r="V1150" s="18">
        <f t="shared" si="257"/>
        <v>2</v>
      </c>
      <c r="W1150">
        <f t="shared" si="258"/>
        <v>2</v>
      </c>
      <c r="X1150">
        <v>1</v>
      </c>
      <c r="Y1150">
        <f t="shared" ref="Y1150:Y1171" si="269">D1150*$X1150</f>
        <v>15000</v>
      </c>
      <c r="Z1150">
        <f t="shared" si="268"/>
        <v>73</v>
      </c>
    </row>
    <row r="1151" spans="1:26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 t="b">
        <v>0</v>
      </c>
      <c r="L1151">
        <v>2</v>
      </c>
      <c r="M1151" t="b">
        <v>0</v>
      </c>
      <c r="N1151" t="s">
        <v>8284</v>
      </c>
      <c r="O1151" s="15">
        <f t="shared" si="253"/>
        <v>0.15</v>
      </c>
      <c r="P1151" s="15">
        <f t="shared" si="267"/>
        <v>37.5</v>
      </c>
      <c r="Q1151" t="s">
        <v>8315</v>
      </c>
      <c r="R1151" t="s">
        <v>8317</v>
      </c>
      <c r="S1151" s="8">
        <f t="shared" si="254"/>
        <v>42507.501921296294</v>
      </c>
      <c r="T1151" s="11">
        <f t="shared" si="255"/>
        <v>42537.501921296294</v>
      </c>
      <c r="U1151" t="str">
        <f t="shared" si="256"/>
        <v>FALSE</v>
      </c>
      <c r="V1151" s="18">
        <f t="shared" si="257"/>
        <v>2</v>
      </c>
      <c r="W1151">
        <f t="shared" si="258"/>
        <v>2</v>
      </c>
      <c r="X1151">
        <v>1</v>
      </c>
      <c r="Y1151">
        <f t="shared" si="269"/>
        <v>50000</v>
      </c>
      <c r="Z1151">
        <f t="shared" si="268"/>
        <v>75</v>
      </c>
    </row>
    <row r="1152" spans="1:26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 t="b">
        <v>0</v>
      </c>
      <c r="L1152">
        <v>6</v>
      </c>
      <c r="M1152" t="b">
        <v>0</v>
      </c>
      <c r="N1152" t="s">
        <v>8284</v>
      </c>
      <c r="O1152" s="15">
        <f t="shared" si="253"/>
        <v>10.08</v>
      </c>
      <c r="P1152" s="15">
        <f t="shared" si="267"/>
        <v>42</v>
      </c>
      <c r="Q1152" t="s">
        <v>8315</v>
      </c>
      <c r="R1152" t="s">
        <v>8317</v>
      </c>
      <c r="S1152" s="8">
        <f t="shared" si="254"/>
        <v>42317.74623842592</v>
      </c>
      <c r="T1152" s="11">
        <f t="shared" si="255"/>
        <v>42377.74623842592</v>
      </c>
      <c r="U1152" t="str">
        <f t="shared" si="256"/>
        <v>FALSE</v>
      </c>
      <c r="V1152" s="18">
        <f t="shared" si="257"/>
        <v>2</v>
      </c>
      <c r="W1152">
        <f t="shared" si="258"/>
        <v>2</v>
      </c>
      <c r="X1152">
        <v>1</v>
      </c>
      <c r="Y1152">
        <f t="shared" si="269"/>
        <v>2500</v>
      </c>
      <c r="Z1152">
        <f t="shared" si="268"/>
        <v>252</v>
      </c>
    </row>
    <row r="1153" spans="1:26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 t="b">
        <v>0</v>
      </c>
      <c r="L1153">
        <v>0</v>
      </c>
      <c r="M1153" t="b">
        <v>0</v>
      </c>
      <c r="N1153" t="s">
        <v>8284</v>
      </c>
      <c r="O1153" s="15">
        <f t="shared" si="253"/>
        <v>0</v>
      </c>
      <c r="P1153" s="15">
        <f t="shared" si="267"/>
        <v>0</v>
      </c>
      <c r="Q1153" t="s">
        <v>8315</v>
      </c>
      <c r="R1153" t="s">
        <v>8317</v>
      </c>
      <c r="S1153" s="8">
        <f t="shared" si="254"/>
        <v>42223.894247685181</v>
      </c>
      <c r="T1153" s="11">
        <f t="shared" si="255"/>
        <v>42253.894247685188</v>
      </c>
      <c r="U1153" t="str">
        <f t="shared" si="256"/>
        <v>FALSE</v>
      </c>
      <c r="V1153" s="18">
        <f t="shared" si="257"/>
        <v>2</v>
      </c>
      <c r="W1153">
        <f t="shared" si="258"/>
        <v>2</v>
      </c>
      <c r="X1153">
        <v>1</v>
      </c>
      <c r="Y1153">
        <f t="shared" si="269"/>
        <v>25000</v>
      </c>
      <c r="Z1153">
        <f t="shared" si="268"/>
        <v>0</v>
      </c>
    </row>
    <row r="1154" spans="1:26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 t="b">
        <v>0</v>
      </c>
      <c r="L1154">
        <v>15</v>
      </c>
      <c r="M1154" t="b">
        <v>0</v>
      </c>
      <c r="N1154" t="s">
        <v>8284</v>
      </c>
      <c r="O1154" s="15">
        <f t="shared" si="253"/>
        <v>5.6937500000000005</v>
      </c>
      <c r="P1154" s="15">
        <f t="shared" si="267"/>
        <v>60.733333333333334</v>
      </c>
      <c r="Q1154" t="s">
        <v>8315</v>
      </c>
      <c r="R1154" t="s">
        <v>8317</v>
      </c>
      <c r="S1154" s="8">
        <f t="shared" si="254"/>
        <v>42109.501296296294</v>
      </c>
      <c r="T1154" s="11">
        <f t="shared" si="255"/>
        <v>42139.501296296294</v>
      </c>
      <c r="U1154" t="str">
        <f t="shared" si="256"/>
        <v>FALSE</v>
      </c>
      <c r="V1154" s="18">
        <f t="shared" si="257"/>
        <v>2</v>
      </c>
      <c r="W1154">
        <f t="shared" si="258"/>
        <v>2</v>
      </c>
      <c r="X1154">
        <v>1</v>
      </c>
      <c r="Y1154">
        <f t="shared" si="269"/>
        <v>16000</v>
      </c>
      <c r="Z1154">
        <f t="shared" si="268"/>
        <v>911</v>
      </c>
    </row>
    <row r="1155" spans="1:26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 t="b">
        <v>0</v>
      </c>
      <c r="L1155">
        <v>1</v>
      </c>
      <c r="M1155" t="b">
        <v>0</v>
      </c>
      <c r="N1155" t="s">
        <v>8284</v>
      </c>
      <c r="O1155" s="15">
        <f t="shared" ref="O1155:O1218" si="270">(E1155/D1155)*100</f>
        <v>0.625</v>
      </c>
      <c r="P1155" s="15">
        <f t="shared" si="267"/>
        <v>50</v>
      </c>
      <c r="Q1155" t="s">
        <v>8315</v>
      </c>
      <c r="R1155" t="s">
        <v>8317</v>
      </c>
      <c r="S1155" s="8">
        <f t="shared" ref="S1155:S1218" si="271">(((J1155/60)/60)/24)+DATE(1970,1,1)+(-5/24)</f>
        <v>42143.505844907406</v>
      </c>
      <c r="T1155" s="11">
        <f t="shared" ref="T1155:T1218" si="272">(I1155/86400)+25569+(-5/24)</f>
        <v>42173.505844907406</v>
      </c>
      <c r="U1155" t="str">
        <f t="shared" ref="U1155:U1218" si="273">TRIM(K1155)</f>
        <v>FALSE</v>
      </c>
      <c r="V1155" s="18">
        <f t="shared" ref="V1155:V1218" si="274">IF(U1155="TRUE", 1, 2)</f>
        <v>2</v>
      </c>
      <c r="W1155">
        <f t="shared" ref="W1155:W1218" si="275">IF(F1155="successful", 1,  IF(F1155= "failed", 2, IF(F1155="canceled", 3, 4)))</f>
        <v>2</v>
      </c>
      <c r="X1155">
        <v>1</v>
      </c>
      <c r="Y1155">
        <f t="shared" si="269"/>
        <v>8000</v>
      </c>
      <c r="Z1155">
        <f t="shared" si="268"/>
        <v>50</v>
      </c>
    </row>
    <row r="1156" spans="1:26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 t="b">
        <v>0</v>
      </c>
      <c r="L1156">
        <v>3</v>
      </c>
      <c r="M1156" t="b">
        <v>0</v>
      </c>
      <c r="N1156" t="s">
        <v>8284</v>
      </c>
      <c r="O1156" s="15">
        <f t="shared" si="270"/>
        <v>6.5</v>
      </c>
      <c r="P1156" s="15">
        <f t="shared" si="267"/>
        <v>108.33333333333333</v>
      </c>
      <c r="Q1156" t="s">
        <v>8315</v>
      </c>
      <c r="R1156" t="s">
        <v>8317</v>
      </c>
      <c r="S1156" s="8">
        <f t="shared" si="271"/>
        <v>42222.900532407402</v>
      </c>
      <c r="T1156" s="11">
        <f t="shared" si="272"/>
        <v>42252.900532407402</v>
      </c>
      <c r="U1156" t="str">
        <f t="shared" si="273"/>
        <v>FALSE</v>
      </c>
      <c r="V1156" s="18">
        <f t="shared" si="274"/>
        <v>2</v>
      </c>
      <c r="W1156">
        <f t="shared" si="275"/>
        <v>2</v>
      </c>
      <c r="X1156">
        <v>1</v>
      </c>
      <c r="Y1156">
        <f t="shared" si="269"/>
        <v>5000</v>
      </c>
      <c r="Z1156">
        <f t="shared" si="268"/>
        <v>325</v>
      </c>
    </row>
    <row r="1157" spans="1:26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 t="b">
        <v>0</v>
      </c>
      <c r="L1157">
        <v>8</v>
      </c>
      <c r="M1157" t="b">
        <v>0</v>
      </c>
      <c r="N1157" t="s">
        <v>8284</v>
      </c>
      <c r="O1157" s="15">
        <f t="shared" si="270"/>
        <v>0.752</v>
      </c>
      <c r="P1157" s="15">
        <f t="shared" si="267"/>
        <v>23.5</v>
      </c>
      <c r="Q1157" t="s">
        <v>8315</v>
      </c>
      <c r="R1157" t="s">
        <v>8317</v>
      </c>
      <c r="S1157" s="8">
        <f t="shared" si="271"/>
        <v>41835.555648148147</v>
      </c>
      <c r="T1157" s="11">
        <f t="shared" si="272"/>
        <v>41865.555648148147</v>
      </c>
      <c r="U1157" t="str">
        <f t="shared" si="273"/>
        <v>FALSE</v>
      </c>
      <c r="V1157" s="18">
        <f t="shared" si="274"/>
        <v>2</v>
      </c>
      <c r="W1157">
        <f t="shared" si="275"/>
        <v>2</v>
      </c>
      <c r="X1157">
        <v>1</v>
      </c>
      <c r="Y1157">
        <f t="shared" si="269"/>
        <v>25000</v>
      </c>
      <c r="Z1157">
        <f t="shared" si="268"/>
        <v>188</v>
      </c>
    </row>
    <row r="1158" spans="1:26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 t="b">
        <v>0</v>
      </c>
      <c r="L1158">
        <v>0</v>
      </c>
      <c r="M1158" t="b">
        <v>0</v>
      </c>
      <c r="N1158" t="s">
        <v>8284</v>
      </c>
      <c r="O1158" s="15">
        <f t="shared" si="270"/>
        <v>0</v>
      </c>
      <c r="P1158" s="15">
        <f t="shared" si="267"/>
        <v>0</v>
      </c>
      <c r="Q1158" t="s">
        <v>8315</v>
      </c>
      <c r="R1158" t="s">
        <v>8317</v>
      </c>
      <c r="S1158" s="8">
        <f t="shared" si="271"/>
        <v>42028.862986111104</v>
      </c>
      <c r="T1158" s="11">
        <f t="shared" si="272"/>
        <v>42058.862986111104</v>
      </c>
      <c r="U1158" t="str">
        <f t="shared" si="273"/>
        <v>FALSE</v>
      </c>
      <c r="V1158" s="18">
        <f t="shared" si="274"/>
        <v>2</v>
      </c>
      <c r="W1158">
        <f t="shared" si="275"/>
        <v>2</v>
      </c>
      <c r="X1158">
        <v>1</v>
      </c>
      <c r="Y1158">
        <f t="shared" si="269"/>
        <v>6500</v>
      </c>
      <c r="Z1158">
        <f t="shared" si="268"/>
        <v>0</v>
      </c>
    </row>
    <row r="1159" spans="1:26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 t="b">
        <v>0</v>
      </c>
      <c r="L1159">
        <v>3</v>
      </c>
      <c r="M1159" t="b">
        <v>0</v>
      </c>
      <c r="N1159" t="s">
        <v>8284</v>
      </c>
      <c r="O1159" s="15">
        <f t="shared" si="270"/>
        <v>1.51</v>
      </c>
      <c r="P1159" s="15">
        <f t="shared" si="267"/>
        <v>50.333333333333336</v>
      </c>
      <c r="Q1159" t="s">
        <v>8315</v>
      </c>
      <c r="R1159" t="s">
        <v>8317</v>
      </c>
      <c r="S1159" s="8">
        <f t="shared" si="271"/>
        <v>41918.419907407406</v>
      </c>
      <c r="T1159" s="11">
        <f t="shared" si="272"/>
        <v>41978.46157407407</v>
      </c>
      <c r="U1159" t="str">
        <f t="shared" si="273"/>
        <v>FALSE</v>
      </c>
      <c r="V1159" s="18">
        <f t="shared" si="274"/>
        <v>2</v>
      </c>
      <c r="W1159">
        <f t="shared" si="275"/>
        <v>2</v>
      </c>
      <c r="X1159">
        <v>1</v>
      </c>
      <c r="Y1159">
        <f t="shared" si="269"/>
        <v>10000</v>
      </c>
      <c r="Z1159">
        <f t="shared" si="268"/>
        <v>151</v>
      </c>
    </row>
    <row r="1160" spans="1:26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 t="b">
        <v>0</v>
      </c>
      <c r="L1160">
        <v>3</v>
      </c>
      <c r="M1160" t="b">
        <v>0</v>
      </c>
      <c r="N1160" t="s">
        <v>8284</v>
      </c>
      <c r="O1160" s="15">
        <f t="shared" si="270"/>
        <v>0.46666666666666673</v>
      </c>
      <c r="P1160" s="15">
        <f t="shared" si="267"/>
        <v>11.666666666666666</v>
      </c>
      <c r="Q1160" t="s">
        <v>8315</v>
      </c>
      <c r="R1160" t="s">
        <v>8317</v>
      </c>
      <c r="S1160" s="8">
        <f t="shared" si="271"/>
        <v>41951.883425925924</v>
      </c>
      <c r="T1160" s="11">
        <f t="shared" si="272"/>
        <v>41981.883425925924</v>
      </c>
      <c r="U1160" t="str">
        <f t="shared" si="273"/>
        <v>FALSE</v>
      </c>
      <c r="V1160" s="18">
        <f t="shared" si="274"/>
        <v>2</v>
      </c>
      <c r="W1160">
        <f t="shared" si="275"/>
        <v>2</v>
      </c>
      <c r="X1160">
        <v>1</v>
      </c>
      <c r="Y1160">
        <f t="shared" si="269"/>
        <v>7500</v>
      </c>
      <c r="Z1160">
        <f t="shared" si="268"/>
        <v>35</v>
      </c>
    </row>
    <row r="1161" spans="1:26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 t="b">
        <v>0</v>
      </c>
      <c r="L1161">
        <v>0</v>
      </c>
      <c r="M1161" t="b">
        <v>0</v>
      </c>
      <c r="N1161" t="s">
        <v>8284</v>
      </c>
      <c r="O1161" s="15">
        <f t="shared" si="270"/>
        <v>0</v>
      </c>
      <c r="P1161" s="15">
        <f t="shared" si="267"/>
        <v>0</v>
      </c>
      <c r="Q1161" t="s">
        <v>8315</v>
      </c>
      <c r="R1161" t="s">
        <v>8317</v>
      </c>
      <c r="S1161" s="8">
        <f t="shared" si="271"/>
        <v>42154.518113425926</v>
      </c>
      <c r="T1161" s="11">
        <f t="shared" si="272"/>
        <v>42185.447916666664</v>
      </c>
      <c r="U1161" t="str">
        <f t="shared" si="273"/>
        <v>FALSE</v>
      </c>
      <c r="V1161" s="18">
        <f t="shared" si="274"/>
        <v>2</v>
      </c>
      <c r="W1161">
        <f t="shared" si="275"/>
        <v>2</v>
      </c>
      <c r="X1161">
        <v>1</v>
      </c>
      <c r="Y1161">
        <f t="shared" si="269"/>
        <v>6750</v>
      </c>
      <c r="Z1161">
        <f t="shared" si="268"/>
        <v>0</v>
      </c>
    </row>
    <row r="1162" spans="1:26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 t="b">
        <v>0</v>
      </c>
      <c r="L1162">
        <v>19</v>
      </c>
      <c r="M1162" t="b">
        <v>0</v>
      </c>
      <c r="N1162" t="s">
        <v>8284</v>
      </c>
      <c r="O1162" s="15">
        <f t="shared" si="270"/>
        <v>3.85</v>
      </c>
      <c r="P1162" s="15">
        <f t="shared" si="267"/>
        <v>60.789473684210527</v>
      </c>
      <c r="Q1162" t="s">
        <v>8315</v>
      </c>
      <c r="R1162" t="s">
        <v>8317</v>
      </c>
      <c r="S1162" s="8">
        <f t="shared" si="271"/>
        <v>42060.946597222217</v>
      </c>
      <c r="T1162" s="11">
        <f t="shared" si="272"/>
        <v>42090.904930555553</v>
      </c>
      <c r="U1162" t="str">
        <f t="shared" si="273"/>
        <v>FALSE</v>
      </c>
      <c r="V1162" s="18">
        <f t="shared" si="274"/>
        <v>2</v>
      </c>
      <c r="W1162">
        <f t="shared" si="275"/>
        <v>2</v>
      </c>
      <c r="X1162">
        <v>1</v>
      </c>
      <c r="Y1162">
        <f t="shared" si="269"/>
        <v>30000</v>
      </c>
      <c r="Z1162">
        <f t="shared" si="268"/>
        <v>1155</v>
      </c>
    </row>
    <row r="1163" spans="1:26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 t="b">
        <v>0</v>
      </c>
      <c r="L1163">
        <v>0</v>
      </c>
      <c r="M1163" t="b">
        <v>0</v>
      </c>
      <c r="N1163" t="s">
        <v>8284</v>
      </c>
      <c r="O1163" s="15">
        <f t="shared" si="270"/>
        <v>0</v>
      </c>
      <c r="P1163" s="15">
        <f t="shared" si="267"/>
        <v>0</v>
      </c>
      <c r="Q1163" t="s">
        <v>8315</v>
      </c>
      <c r="R1163" t="s">
        <v>8317</v>
      </c>
      <c r="S1163" s="8">
        <f t="shared" si="271"/>
        <v>42122.421168981477</v>
      </c>
      <c r="T1163" s="11">
        <f t="shared" si="272"/>
        <v>42143.421168981477</v>
      </c>
      <c r="U1163" t="str">
        <f t="shared" si="273"/>
        <v>FALSE</v>
      </c>
      <c r="V1163" s="18">
        <f t="shared" si="274"/>
        <v>2</v>
      </c>
      <c r="W1163">
        <f t="shared" si="275"/>
        <v>2</v>
      </c>
      <c r="X1163">
        <v>1</v>
      </c>
      <c r="Y1163">
        <f t="shared" si="269"/>
        <v>18000</v>
      </c>
      <c r="Z1163">
        <f t="shared" si="268"/>
        <v>0</v>
      </c>
    </row>
    <row r="1164" spans="1:26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 t="b">
        <v>0</v>
      </c>
      <c r="L1164">
        <v>2</v>
      </c>
      <c r="M1164" t="b">
        <v>0</v>
      </c>
      <c r="N1164" t="s">
        <v>8284</v>
      </c>
      <c r="O1164" s="15">
        <f t="shared" si="270"/>
        <v>5.8333333333333341E-2</v>
      </c>
      <c r="P1164" s="15">
        <f t="shared" si="267"/>
        <v>17.5</v>
      </c>
      <c r="Q1164" t="s">
        <v>8315</v>
      </c>
      <c r="R1164" t="s">
        <v>8317</v>
      </c>
      <c r="S1164" s="8">
        <f t="shared" si="271"/>
        <v>41876.475277777776</v>
      </c>
      <c r="T1164" s="11">
        <f t="shared" si="272"/>
        <v>41907.475277777776</v>
      </c>
      <c r="U1164" t="str">
        <f t="shared" si="273"/>
        <v>FALSE</v>
      </c>
      <c r="V1164" s="18">
        <f t="shared" si="274"/>
        <v>2</v>
      </c>
      <c r="W1164">
        <f t="shared" si="275"/>
        <v>2</v>
      </c>
      <c r="X1164">
        <v>1</v>
      </c>
      <c r="Y1164">
        <f t="shared" si="269"/>
        <v>60000</v>
      </c>
      <c r="Z1164">
        <f t="shared" si="268"/>
        <v>35</v>
      </c>
    </row>
    <row r="1165" spans="1:26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 t="b">
        <v>0</v>
      </c>
      <c r="L1165">
        <v>0</v>
      </c>
      <c r="M1165" t="b">
        <v>0</v>
      </c>
      <c r="N1165" t="s">
        <v>8284</v>
      </c>
      <c r="O1165" s="15">
        <f t="shared" si="270"/>
        <v>0</v>
      </c>
      <c r="P1165" s="15">
        <f t="shared" si="267"/>
        <v>0</v>
      </c>
      <c r="Q1165" t="s">
        <v>8315</v>
      </c>
      <c r="R1165" t="s">
        <v>8317</v>
      </c>
      <c r="S1165" s="8">
        <f t="shared" si="271"/>
        <v>41830.515277777777</v>
      </c>
      <c r="T1165" s="11">
        <f t="shared" si="272"/>
        <v>41860.515277777777</v>
      </c>
      <c r="U1165" t="str">
        <f t="shared" si="273"/>
        <v>FALSE</v>
      </c>
      <c r="V1165" s="18">
        <f t="shared" si="274"/>
        <v>2</v>
      </c>
      <c r="W1165">
        <f t="shared" si="275"/>
        <v>2</v>
      </c>
      <c r="X1165">
        <v>1</v>
      </c>
      <c r="Y1165">
        <f t="shared" si="269"/>
        <v>5200</v>
      </c>
      <c r="Z1165">
        <f t="shared" si="268"/>
        <v>0</v>
      </c>
    </row>
    <row r="1166" spans="1:26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 t="b">
        <v>0</v>
      </c>
      <c r="L1166">
        <v>0</v>
      </c>
      <c r="M1166" t="b">
        <v>0</v>
      </c>
      <c r="N1166" t="s">
        <v>8284</v>
      </c>
      <c r="O1166" s="15">
        <f t="shared" si="270"/>
        <v>0</v>
      </c>
      <c r="P1166" s="15">
        <f t="shared" si="267"/>
        <v>0</v>
      </c>
      <c r="Q1166" t="s">
        <v>8315</v>
      </c>
      <c r="R1166" t="s">
        <v>8317</v>
      </c>
      <c r="S1166" s="8">
        <f t="shared" si="271"/>
        <v>42509.51599537037</v>
      </c>
      <c r="T1166" s="11">
        <f t="shared" si="272"/>
        <v>42539.51599537037</v>
      </c>
      <c r="U1166" t="str">
        <f t="shared" si="273"/>
        <v>FALSE</v>
      </c>
      <c r="V1166" s="18">
        <f t="shared" si="274"/>
        <v>2</v>
      </c>
      <c r="W1166">
        <f t="shared" si="275"/>
        <v>2</v>
      </c>
      <c r="X1166">
        <v>1</v>
      </c>
      <c r="Y1166">
        <f t="shared" si="269"/>
        <v>10000</v>
      </c>
      <c r="Z1166">
        <f t="shared" si="268"/>
        <v>0</v>
      </c>
    </row>
    <row r="1167" spans="1:26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 t="b">
        <v>0</v>
      </c>
      <c r="L1167">
        <v>25</v>
      </c>
      <c r="M1167" t="b">
        <v>0</v>
      </c>
      <c r="N1167" t="s">
        <v>8284</v>
      </c>
      <c r="O1167" s="15">
        <f t="shared" si="270"/>
        <v>20.705000000000002</v>
      </c>
      <c r="P1167" s="15">
        <f t="shared" si="267"/>
        <v>82.82</v>
      </c>
      <c r="Q1167" t="s">
        <v>8315</v>
      </c>
      <c r="R1167" t="s">
        <v>8317</v>
      </c>
      <c r="S1167" s="8">
        <f t="shared" si="271"/>
        <v>41792.006134259253</v>
      </c>
      <c r="T1167" s="11">
        <f t="shared" si="272"/>
        <v>41826.00613425926</v>
      </c>
      <c r="U1167" t="str">
        <f t="shared" si="273"/>
        <v>FALSE</v>
      </c>
      <c r="V1167" s="18">
        <f t="shared" si="274"/>
        <v>2</v>
      </c>
      <c r="W1167">
        <f t="shared" si="275"/>
        <v>2</v>
      </c>
      <c r="X1167">
        <v>1</v>
      </c>
      <c r="Y1167">
        <f t="shared" si="269"/>
        <v>10000</v>
      </c>
      <c r="Z1167">
        <f t="shared" si="268"/>
        <v>2070.5</v>
      </c>
    </row>
    <row r="1168" spans="1:26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 t="b">
        <v>0</v>
      </c>
      <c r="L1168">
        <v>8</v>
      </c>
      <c r="M1168" t="b">
        <v>0</v>
      </c>
      <c r="N1168" t="s">
        <v>8284</v>
      </c>
      <c r="O1168" s="15">
        <f t="shared" si="270"/>
        <v>19.139999999999997</v>
      </c>
      <c r="P1168" s="15">
        <f t="shared" si="267"/>
        <v>358.875</v>
      </c>
      <c r="Q1168" t="s">
        <v>8315</v>
      </c>
      <c r="R1168" t="s">
        <v>8317</v>
      </c>
      <c r="S1168" s="8">
        <f t="shared" si="271"/>
        <v>42150.277106481481</v>
      </c>
      <c r="T1168" s="11">
        <f t="shared" si="272"/>
        <v>42180.958333333336</v>
      </c>
      <c r="U1168" t="str">
        <f t="shared" si="273"/>
        <v>FALSE</v>
      </c>
      <c r="V1168" s="18">
        <f t="shared" si="274"/>
        <v>2</v>
      </c>
      <c r="W1168">
        <f t="shared" si="275"/>
        <v>2</v>
      </c>
      <c r="X1168">
        <v>1</v>
      </c>
      <c r="Y1168">
        <f t="shared" si="269"/>
        <v>15000</v>
      </c>
      <c r="Z1168">
        <f t="shared" si="268"/>
        <v>2871</v>
      </c>
    </row>
    <row r="1169" spans="1:26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 t="b">
        <v>0</v>
      </c>
      <c r="L1169">
        <v>16</v>
      </c>
      <c r="M1169" t="b">
        <v>0</v>
      </c>
      <c r="N1169" t="s">
        <v>8284</v>
      </c>
      <c r="O1169" s="15">
        <f t="shared" si="270"/>
        <v>1.6316666666666666</v>
      </c>
      <c r="P1169" s="15">
        <f t="shared" si="267"/>
        <v>61.1875</v>
      </c>
      <c r="Q1169" t="s">
        <v>8315</v>
      </c>
      <c r="R1169" t="s">
        <v>8317</v>
      </c>
      <c r="S1169" s="8">
        <f t="shared" si="271"/>
        <v>41863.526562499996</v>
      </c>
      <c r="T1169" s="11">
        <f t="shared" si="272"/>
        <v>41894.526562499996</v>
      </c>
      <c r="U1169" t="str">
        <f t="shared" si="273"/>
        <v>FALSE</v>
      </c>
      <c r="V1169" s="18">
        <f t="shared" si="274"/>
        <v>2</v>
      </c>
      <c r="W1169">
        <f t="shared" si="275"/>
        <v>2</v>
      </c>
      <c r="X1169">
        <v>1</v>
      </c>
      <c r="Y1169">
        <f t="shared" si="269"/>
        <v>60000</v>
      </c>
      <c r="Z1169">
        <f t="shared" si="268"/>
        <v>979</v>
      </c>
    </row>
    <row r="1170" spans="1:26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 t="b">
        <v>0</v>
      </c>
      <c r="L1170">
        <v>3</v>
      </c>
      <c r="M1170" t="b">
        <v>0</v>
      </c>
      <c r="N1170" t="s">
        <v>8284</v>
      </c>
      <c r="O1170" s="15">
        <f t="shared" si="270"/>
        <v>5.6666666666666661</v>
      </c>
      <c r="P1170" s="15">
        <f t="shared" si="267"/>
        <v>340</v>
      </c>
      <c r="Q1170" t="s">
        <v>8315</v>
      </c>
      <c r="R1170" t="s">
        <v>8317</v>
      </c>
      <c r="S1170" s="8">
        <f t="shared" si="271"/>
        <v>42604.845659722218</v>
      </c>
      <c r="T1170" s="11">
        <f t="shared" si="272"/>
        <v>42634.845659722218</v>
      </c>
      <c r="U1170" t="str">
        <f t="shared" si="273"/>
        <v>FALSE</v>
      </c>
      <c r="V1170" s="18">
        <f t="shared" si="274"/>
        <v>2</v>
      </c>
      <c r="W1170">
        <f t="shared" si="275"/>
        <v>2</v>
      </c>
      <c r="X1170">
        <v>1</v>
      </c>
      <c r="Y1170">
        <f t="shared" si="269"/>
        <v>18000</v>
      </c>
      <c r="Z1170">
        <f t="shared" si="268"/>
        <v>1020</v>
      </c>
    </row>
    <row r="1171" spans="1:26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 t="b">
        <v>0</v>
      </c>
      <c r="L1171">
        <v>3</v>
      </c>
      <c r="M1171" t="b">
        <v>0</v>
      </c>
      <c r="N1171" t="s">
        <v>8284</v>
      </c>
      <c r="O1171" s="15">
        <f t="shared" si="270"/>
        <v>0.16999999999999998</v>
      </c>
      <c r="P1171" s="15">
        <f t="shared" si="267"/>
        <v>5.666666666666667</v>
      </c>
      <c r="Q1171" t="s">
        <v>8315</v>
      </c>
      <c r="R1171" t="s">
        <v>8317</v>
      </c>
      <c r="S1171" s="8">
        <f t="shared" si="271"/>
        <v>42027.145405092589</v>
      </c>
      <c r="T1171" s="11">
        <f t="shared" si="272"/>
        <v>42057.145405092589</v>
      </c>
      <c r="U1171" t="str">
        <f t="shared" si="273"/>
        <v>FALSE</v>
      </c>
      <c r="V1171" s="18">
        <f t="shared" si="274"/>
        <v>2</v>
      </c>
      <c r="W1171">
        <f t="shared" si="275"/>
        <v>2</v>
      </c>
      <c r="X1171">
        <v>1</v>
      </c>
      <c r="Y1171">
        <f t="shared" si="269"/>
        <v>10000</v>
      </c>
      <c r="Z1171">
        <f t="shared" si="268"/>
        <v>17</v>
      </c>
    </row>
    <row r="1172" spans="1:26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 t="b">
        <v>0</v>
      </c>
      <c r="L1172">
        <v>2</v>
      </c>
      <c r="M1172" t="b">
        <v>0</v>
      </c>
      <c r="N1172" t="s">
        <v>8284</v>
      </c>
      <c r="O1172" s="15">
        <f t="shared" si="270"/>
        <v>0.4</v>
      </c>
      <c r="P1172" s="15">
        <f t="shared" si="267"/>
        <v>50</v>
      </c>
      <c r="Q1172" t="s">
        <v>8315</v>
      </c>
      <c r="R1172" t="s">
        <v>8317</v>
      </c>
      <c r="S1172" s="8">
        <f t="shared" si="271"/>
        <v>42124.684849537036</v>
      </c>
      <c r="T1172" s="11">
        <f t="shared" si="272"/>
        <v>42154.684849537036</v>
      </c>
      <c r="U1172" t="str">
        <f t="shared" si="273"/>
        <v>FALSE</v>
      </c>
      <c r="V1172" s="18">
        <f t="shared" si="274"/>
        <v>2</v>
      </c>
      <c r="W1172">
        <f t="shared" si="275"/>
        <v>2</v>
      </c>
      <c r="X1172">
        <v>1.28</v>
      </c>
      <c r="Y1172">
        <f>D1172*X1172</f>
        <v>32000</v>
      </c>
      <c r="Z1172">
        <f t="shared" ref="Z1172:Z1177" si="276">E1172*$X1172</f>
        <v>128</v>
      </c>
    </row>
    <row r="1173" spans="1:26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 t="b">
        <v>0</v>
      </c>
      <c r="L1173">
        <v>1</v>
      </c>
      <c r="M1173" t="b">
        <v>0</v>
      </c>
      <c r="N1173" t="s">
        <v>8284</v>
      </c>
      <c r="O1173" s="15">
        <f t="shared" si="270"/>
        <v>0.1</v>
      </c>
      <c r="P1173" s="15">
        <f t="shared" si="267"/>
        <v>25</v>
      </c>
      <c r="Q1173" t="s">
        <v>8315</v>
      </c>
      <c r="R1173" t="s">
        <v>8317</v>
      </c>
      <c r="S1173" s="8">
        <f t="shared" si="271"/>
        <v>41938.596377314811</v>
      </c>
      <c r="T1173" s="11">
        <f t="shared" si="272"/>
        <v>41956.638043981475</v>
      </c>
      <c r="U1173" t="str">
        <f t="shared" si="273"/>
        <v>FALSE</v>
      </c>
      <c r="V1173" s="18">
        <f t="shared" si="274"/>
        <v>2</v>
      </c>
      <c r="W1173">
        <f t="shared" si="275"/>
        <v>2</v>
      </c>
      <c r="X1173">
        <v>1</v>
      </c>
      <c r="Y1173">
        <f>D1173*$X1173</f>
        <v>25000</v>
      </c>
      <c r="Z1173">
        <f t="shared" si="276"/>
        <v>25</v>
      </c>
    </row>
    <row r="1174" spans="1:26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 t="b">
        <v>0</v>
      </c>
      <c r="L1174">
        <v>0</v>
      </c>
      <c r="M1174" t="b">
        <v>0</v>
      </c>
      <c r="N1174" t="s">
        <v>8284</v>
      </c>
      <c r="O1174" s="15">
        <f t="shared" si="270"/>
        <v>0</v>
      </c>
      <c r="P1174" s="15">
        <f t="shared" si="267"/>
        <v>0</v>
      </c>
      <c r="Q1174" t="s">
        <v>8315</v>
      </c>
      <c r="R1174" t="s">
        <v>8317</v>
      </c>
      <c r="S1174" s="8">
        <f t="shared" si="271"/>
        <v>41841.473981481482</v>
      </c>
      <c r="T1174" s="11">
        <f t="shared" si="272"/>
        <v>41871.473981481475</v>
      </c>
      <c r="U1174" t="str">
        <f t="shared" si="273"/>
        <v>FALSE</v>
      </c>
      <c r="V1174" s="18">
        <f t="shared" si="274"/>
        <v>2</v>
      </c>
      <c r="W1174">
        <f t="shared" si="275"/>
        <v>2</v>
      </c>
      <c r="X1174">
        <v>1</v>
      </c>
      <c r="Y1174">
        <f>D1174*$X1174</f>
        <v>9000</v>
      </c>
      <c r="Z1174">
        <f t="shared" si="276"/>
        <v>0</v>
      </c>
    </row>
    <row r="1175" spans="1:26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 t="b">
        <v>0</v>
      </c>
      <c r="L1175">
        <v>1</v>
      </c>
      <c r="M1175" t="b">
        <v>0</v>
      </c>
      <c r="N1175" t="s">
        <v>8284</v>
      </c>
      <c r="O1175" s="15">
        <f t="shared" si="270"/>
        <v>2.4E-2</v>
      </c>
      <c r="P1175" s="15">
        <f t="shared" si="267"/>
        <v>30</v>
      </c>
      <c r="Q1175" t="s">
        <v>8315</v>
      </c>
      <c r="R1175" t="s">
        <v>8317</v>
      </c>
      <c r="S1175" s="8">
        <f t="shared" si="271"/>
        <v>42183.97751157407</v>
      </c>
      <c r="T1175" s="11">
        <f t="shared" si="272"/>
        <v>42218.97751157407</v>
      </c>
      <c r="U1175" t="str">
        <f t="shared" si="273"/>
        <v>FALSE</v>
      </c>
      <c r="V1175" s="18">
        <f t="shared" si="274"/>
        <v>2</v>
      </c>
      <c r="W1175">
        <f t="shared" si="275"/>
        <v>2</v>
      </c>
      <c r="X1175">
        <v>1</v>
      </c>
      <c r="Y1175">
        <f>D1175*$X1175</f>
        <v>125000</v>
      </c>
      <c r="Z1175">
        <f t="shared" si="276"/>
        <v>30</v>
      </c>
    </row>
    <row r="1176" spans="1:26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 t="b">
        <v>0</v>
      </c>
      <c r="L1176">
        <v>19</v>
      </c>
      <c r="M1176" t="b">
        <v>0</v>
      </c>
      <c r="N1176" t="s">
        <v>8284</v>
      </c>
      <c r="O1176" s="15">
        <f t="shared" si="270"/>
        <v>5.9066666666666672</v>
      </c>
      <c r="P1176" s="15">
        <f t="shared" si="267"/>
        <v>46.631578947368418</v>
      </c>
      <c r="Q1176" t="s">
        <v>8315</v>
      </c>
      <c r="R1176" t="s">
        <v>8317</v>
      </c>
      <c r="S1176" s="8">
        <f t="shared" si="271"/>
        <v>42468.633414351854</v>
      </c>
      <c r="T1176" s="11">
        <f t="shared" si="272"/>
        <v>42498.633414351854</v>
      </c>
      <c r="U1176" t="str">
        <f t="shared" si="273"/>
        <v>FALSE</v>
      </c>
      <c r="V1176" s="18">
        <f t="shared" si="274"/>
        <v>2</v>
      </c>
      <c r="W1176">
        <f t="shared" si="275"/>
        <v>2</v>
      </c>
      <c r="X1176">
        <v>1</v>
      </c>
      <c r="Y1176">
        <f>D1176*$X1176</f>
        <v>15000</v>
      </c>
      <c r="Z1176">
        <f t="shared" si="276"/>
        <v>886</v>
      </c>
    </row>
    <row r="1177" spans="1:26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 t="b">
        <v>0</v>
      </c>
      <c r="L1177">
        <v>9</v>
      </c>
      <c r="M1177" t="b">
        <v>0</v>
      </c>
      <c r="N1177" t="s">
        <v>8284</v>
      </c>
      <c r="O1177" s="15">
        <f t="shared" si="270"/>
        <v>2.9250000000000003</v>
      </c>
      <c r="P1177" s="15">
        <f t="shared" si="267"/>
        <v>65</v>
      </c>
      <c r="Q1177" t="s">
        <v>8315</v>
      </c>
      <c r="R1177" t="s">
        <v>8317</v>
      </c>
      <c r="S1177" s="8">
        <f t="shared" si="271"/>
        <v>42170.520127314812</v>
      </c>
      <c r="T1177" s="11">
        <f t="shared" si="272"/>
        <v>42200.520127314812</v>
      </c>
      <c r="U1177" t="str">
        <f t="shared" si="273"/>
        <v>FALSE</v>
      </c>
      <c r="V1177" s="18">
        <f t="shared" si="274"/>
        <v>2</v>
      </c>
      <c r="W1177">
        <f t="shared" si="275"/>
        <v>2</v>
      </c>
      <c r="X1177">
        <v>1</v>
      </c>
      <c r="Y1177">
        <f>D1177*$X1177</f>
        <v>20000</v>
      </c>
      <c r="Z1177">
        <f t="shared" si="276"/>
        <v>585</v>
      </c>
    </row>
    <row r="1178" spans="1:26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 t="b">
        <v>0</v>
      </c>
      <c r="L1178">
        <v>1</v>
      </c>
      <c r="M1178" t="b">
        <v>0</v>
      </c>
      <c r="N1178" t="s">
        <v>8284</v>
      </c>
      <c r="O1178" s="15">
        <f t="shared" si="270"/>
        <v>5.7142857142857143E-3</v>
      </c>
      <c r="P1178" s="15">
        <f t="shared" si="267"/>
        <v>10</v>
      </c>
      <c r="Q1178" t="s">
        <v>8315</v>
      </c>
      <c r="R1178" t="s">
        <v>8317</v>
      </c>
      <c r="S1178" s="8">
        <f t="shared" si="271"/>
        <v>42745.811319444438</v>
      </c>
      <c r="T1178" s="11">
        <f t="shared" si="272"/>
        <v>42800.333333333336</v>
      </c>
      <c r="U1178" t="str">
        <f t="shared" si="273"/>
        <v>FALSE</v>
      </c>
      <c r="V1178" s="18">
        <f t="shared" si="274"/>
        <v>2</v>
      </c>
      <c r="W1178">
        <f t="shared" si="275"/>
        <v>2</v>
      </c>
      <c r="X1178">
        <v>0.72</v>
      </c>
      <c r="Y1178">
        <f>D1178*X1178</f>
        <v>126000</v>
      </c>
    </row>
    <row r="1179" spans="1:26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 t="b">
        <v>0</v>
      </c>
      <c r="L1179">
        <v>0</v>
      </c>
      <c r="M1179" t="b">
        <v>0</v>
      </c>
      <c r="N1179" t="s">
        <v>8284</v>
      </c>
      <c r="O1179" s="15">
        <f t="shared" si="270"/>
        <v>0</v>
      </c>
      <c r="P1179" s="15">
        <f t="shared" si="267"/>
        <v>0</v>
      </c>
      <c r="Q1179" t="s">
        <v>8315</v>
      </c>
      <c r="R1179" t="s">
        <v>8317</v>
      </c>
      <c r="S1179" s="8">
        <f t="shared" si="271"/>
        <v>41897.452499999999</v>
      </c>
      <c r="T1179" s="11">
        <f t="shared" si="272"/>
        <v>41927.452499999999</v>
      </c>
      <c r="U1179" t="str">
        <f t="shared" si="273"/>
        <v>FALSE</v>
      </c>
      <c r="V1179" s="18">
        <f t="shared" si="274"/>
        <v>2</v>
      </c>
      <c r="W1179">
        <f t="shared" si="275"/>
        <v>2</v>
      </c>
      <c r="X1179">
        <v>1.28</v>
      </c>
      <c r="Y1179">
        <f>D1179*X1179</f>
        <v>7680</v>
      </c>
      <c r="Z1179">
        <f t="shared" ref="Z1179:Z1203" si="277">E1179*$X1179</f>
        <v>0</v>
      </c>
    </row>
    <row r="1180" spans="1:26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 t="b">
        <v>0</v>
      </c>
      <c r="L1180">
        <v>1</v>
      </c>
      <c r="M1180" t="b">
        <v>0</v>
      </c>
      <c r="N1180" t="s">
        <v>8284</v>
      </c>
      <c r="O1180" s="15">
        <f t="shared" si="270"/>
        <v>6.6666666666666671E-3</v>
      </c>
      <c r="P1180" s="15">
        <f t="shared" si="267"/>
        <v>5</v>
      </c>
      <c r="Q1180" t="s">
        <v>8315</v>
      </c>
      <c r="R1180" t="s">
        <v>8317</v>
      </c>
      <c r="S1180" s="8">
        <f t="shared" si="271"/>
        <v>41837.69736111111</v>
      </c>
      <c r="T1180" s="11">
        <f t="shared" si="272"/>
        <v>41867.69736111111</v>
      </c>
      <c r="U1180" t="str">
        <f t="shared" si="273"/>
        <v>FALSE</v>
      </c>
      <c r="V1180" s="18">
        <f t="shared" si="274"/>
        <v>2</v>
      </c>
      <c r="W1180">
        <f t="shared" si="275"/>
        <v>2</v>
      </c>
      <c r="X1180">
        <v>1</v>
      </c>
      <c r="Y1180">
        <f>D1180*$X1180</f>
        <v>75000</v>
      </c>
      <c r="Z1180">
        <f t="shared" si="277"/>
        <v>5</v>
      </c>
    </row>
    <row r="1181" spans="1:26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 t="b">
        <v>0</v>
      </c>
      <c r="L1181">
        <v>5</v>
      </c>
      <c r="M1181" t="b">
        <v>0</v>
      </c>
      <c r="N1181" t="s">
        <v>8284</v>
      </c>
      <c r="O1181" s="15">
        <f t="shared" si="270"/>
        <v>5.3333333333333339</v>
      </c>
      <c r="P1181" s="15">
        <f t="shared" si="267"/>
        <v>640</v>
      </c>
      <c r="Q1181" t="s">
        <v>8315</v>
      </c>
      <c r="R1181" t="s">
        <v>8317</v>
      </c>
      <c r="S1181" s="8">
        <f t="shared" si="271"/>
        <v>42275.511886574073</v>
      </c>
      <c r="T1181" s="11">
        <f t="shared" si="272"/>
        <v>42305.511886574073</v>
      </c>
      <c r="U1181" t="str">
        <f t="shared" si="273"/>
        <v>FALSE</v>
      </c>
      <c r="V1181" s="18">
        <f t="shared" si="274"/>
        <v>2</v>
      </c>
      <c r="W1181">
        <f t="shared" si="275"/>
        <v>2</v>
      </c>
      <c r="X1181">
        <f>0.76</f>
        <v>0.76</v>
      </c>
      <c r="Y1181">
        <f>D1181*X1181</f>
        <v>45600</v>
      </c>
      <c r="Z1181">
        <f t="shared" si="277"/>
        <v>2432</v>
      </c>
    </row>
    <row r="1182" spans="1:26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 t="b">
        <v>0</v>
      </c>
      <c r="L1182">
        <v>85</v>
      </c>
      <c r="M1182" t="b">
        <v>0</v>
      </c>
      <c r="N1182" t="s">
        <v>8284</v>
      </c>
      <c r="O1182" s="15">
        <f t="shared" si="270"/>
        <v>11.75</v>
      </c>
      <c r="P1182" s="15">
        <f t="shared" si="267"/>
        <v>69.117647058823536</v>
      </c>
      <c r="Q1182" t="s">
        <v>8315</v>
      </c>
      <c r="R1182" t="s">
        <v>8317</v>
      </c>
      <c r="S1182" s="8">
        <f t="shared" si="271"/>
        <v>41781.598541666666</v>
      </c>
      <c r="T1182" s="11">
        <f t="shared" si="272"/>
        <v>41818.598541666666</v>
      </c>
      <c r="U1182" t="str">
        <f t="shared" si="273"/>
        <v>FALSE</v>
      </c>
      <c r="V1182" s="18">
        <f t="shared" si="274"/>
        <v>2</v>
      </c>
      <c r="W1182">
        <f t="shared" si="275"/>
        <v>2</v>
      </c>
      <c r="X1182">
        <v>1</v>
      </c>
      <c r="Y1182">
        <f>D1182*$X1182</f>
        <v>50000</v>
      </c>
      <c r="Z1182">
        <f t="shared" si="277"/>
        <v>5875</v>
      </c>
    </row>
    <row r="1183" spans="1:26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 t="b">
        <v>0</v>
      </c>
      <c r="L1183">
        <v>3</v>
      </c>
      <c r="M1183" t="b">
        <v>0</v>
      </c>
      <c r="N1183" t="s">
        <v>8284</v>
      </c>
      <c r="O1183" s="15">
        <f t="shared" si="270"/>
        <v>8.0000000000000002E-3</v>
      </c>
      <c r="P1183" s="15">
        <f t="shared" si="267"/>
        <v>1.3333333333333333</v>
      </c>
      <c r="Q1183" t="s">
        <v>8315</v>
      </c>
      <c r="R1183" t="s">
        <v>8317</v>
      </c>
      <c r="S1183" s="8">
        <f t="shared" si="271"/>
        <v>42034.131030092591</v>
      </c>
      <c r="T1183" s="11">
        <f t="shared" si="272"/>
        <v>42064.131030092591</v>
      </c>
      <c r="U1183" t="str">
        <f t="shared" si="273"/>
        <v>FALSE</v>
      </c>
      <c r="V1183" s="18">
        <f t="shared" si="274"/>
        <v>2</v>
      </c>
      <c r="W1183">
        <f t="shared" si="275"/>
        <v>2</v>
      </c>
      <c r="X1183">
        <v>1</v>
      </c>
      <c r="Y1183">
        <f>D1183*$X1183</f>
        <v>50000</v>
      </c>
      <c r="Z1183">
        <f t="shared" si="277"/>
        <v>4</v>
      </c>
    </row>
    <row r="1184" spans="1:26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 t="b">
        <v>0</v>
      </c>
      <c r="L1184">
        <v>4</v>
      </c>
      <c r="M1184" t="b">
        <v>0</v>
      </c>
      <c r="N1184" t="s">
        <v>8284</v>
      </c>
      <c r="O1184" s="15">
        <f t="shared" si="270"/>
        <v>4.2</v>
      </c>
      <c r="P1184" s="15">
        <f t="shared" si="267"/>
        <v>10.5</v>
      </c>
      <c r="Q1184" t="s">
        <v>8315</v>
      </c>
      <c r="R1184" t="s">
        <v>8317</v>
      </c>
      <c r="S1184" s="8">
        <f t="shared" si="271"/>
        <v>42728.619074074071</v>
      </c>
      <c r="T1184" s="11">
        <f t="shared" si="272"/>
        <v>42747.487499999996</v>
      </c>
      <c r="U1184" t="str">
        <f t="shared" si="273"/>
        <v>FALSE</v>
      </c>
      <c r="V1184" s="18">
        <f t="shared" si="274"/>
        <v>2</v>
      </c>
      <c r="W1184">
        <f t="shared" si="275"/>
        <v>2</v>
      </c>
      <c r="X1184">
        <v>1</v>
      </c>
      <c r="Y1184">
        <f>D1184*$X1184</f>
        <v>1000</v>
      </c>
      <c r="Z1184">
        <f t="shared" si="277"/>
        <v>42</v>
      </c>
    </row>
    <row r="1185" spans="1:26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 t="b">
        <v>0</v>
      </c>
      <c r="L1185">
        <v>3</v>
      </c>
      <c r="M1185" t="b">
        <v>0</v>
      </c>
      <c r="N1185" t="s">
        <v>8284</v>
      </c>
      <c r="O1185" s="15">
        <f t="shared" si="270"/>
        <v>4</v>
      </c>
      <c r="P1185" s="15">
        <f t="shared" si="267"/>
        <v>33.333333333333336</v>
      </c>
      <c r="Q1185" t="s">
        <v>8315</v>
      </c>
      <c r="R1185" t="s">
        <v>8317</v>
      </c>
      <c r="S1185" s="8">
        <f t="shared" si="271"/>
        <v>42656.653043981474</v>
      </c>
      <c r="T1185" s="11">
        <f t="shared" si="272"/>
        <v>42675.957638888889</v>
      </c>
      <c r="U1185" t="str">
        <f t="shared" si="273"/>
        <v>FALSE</v>
      </c>
      <c r="V1185" s="18">
        <f t="shared" si="274"/>
        <v>2</v>
      </c>
      <c r="W1185">
        <f t="shared" si="275"/>
        <v>2</v>
      </c>
      <c r="X1185">
        <v>1</v>
      </c>
      <c r="Y1185">
        <f>D1185*$X1185</f>
        <v>2500</v>
      </c>
      <c r="Z1185">
        <f t="shared" si="277"/>
        <v>100</v>
      </c>
    </row>
    <row r="1186" spans="1:26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 t="b">
        <v>0</v>
      </c>
      <c r="L1186">
        <v>375</v>
      </c>
      <c r="M1186" t="b">
        <v>1</v>
      </c>
      <c r="N1186" t="s">
        <v>8285</v>
      </c>
      <c r="O1186" s="15">
        <f t="shared" si="270"/>
        <v>104.93636363636362</v>
      </c>
      <c r="P1186" s="15">
        <f t="shared" si="267"/>
        <v>61.562666666666665</v>
      </c>
      <c r="Q1186" t="s">
        <v>8341</v>
      </c>
      <c r="R1186" t="s">
        <v>8342</v>
      </c>
      <c r="S1186" s="8">
        <f t="shared" si="271"/>
        <v>42741.391331018516</v>
      </c>
      <c r="T1186" s="11">
        <f t="shared" si="272"/>
        <v>42772.391331018516</v>
      </c>
      <c r="U1186" t="str">
        <f t="shared" si="273"/>
        <v>FALSE</v>
      </c>
      <c r="V1186" s="18">
        <f t="shared" si="274"/>
        <v>2</v>
      </c>
      <c r="W1186">
        <f t="shared" si="275"/>
        <v>1</v>
      </c>
      <c r="X1186">
        <v>1.28</v>
      </c>
      <c r="Y1186">
        <f>D1186*X1186</f>
        <v>28160</v>
      </c>
      <c r="Z1186">
        <f t="shared" si="277"/>
        <v>29550.080000000002</v>
      </c>
    </row>
    <row r="1187" spans="1:26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 t="b">
        <v>0</v>
      </c>
      <c r="L1187">
        <v>111</v>
      </c>
      <c r="M1187" t="b">
        <v>1</v>
      </c>
      <c r="N1187" t="s">
        <v>8285</v>
      </c>
      <c r="O1187" s="15">
        <f t="shared" si="270"/>
        <v>105.44</v>
      </c>
      <c r="P1187" s="15">
        <f t="shared" si="267"/>
        <v>118.73873873873873</v>
      </c>
      <c r="Q1187" t="s">
        <v>8341</v>
      </c>
      <c r="R1187" t="s">
        <v>8342</v>
      </c>
      <c r="S1187" s="8">
        <f t="shared" si="271"/>
        <v>42130.656817129631</v>
      </c>
      <c r="T1187" s="11">
        <f t="shared" si="272"/>
        <v>42162.958333333336</v>
      </c>
      <c r="U1187" t="str">
        <f t="shared" si="273"/>
        <v>FALSE</v>
      </c>
      <c r="V1187" s="18">
        <f t="shared" si="274"/>
        <v>2</v>
      </c>
      <c r="W1187">
        <f t="shared" si="275"/>
        <v>1</v>
      </c>
      <c r="X1187">
        <v>1</v>
      </c>
      <c r="Y1187">
        <f>D1187*$X1187</f>
        <v>12500</v>
      </c>
      <c r="Z1187">
        <f t="shared" si="277"/>
        <v>13180</v>
      </c>
    </row>
    <row r="1188" spans="1:26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 t="b">
        <v>0</v>
      </c>
      <c r="L1188">
        <v>123</v>
      </c>
      <c r="M1188" t="b">
        <v>1</v>
      </c>
      <c r="N1188" t="s">
        <v>8285</v>
      </c>
      <c r="O1188" s="15">
        <f t="shared" si="270"/>
        <v>106.73333333333332</v>
      </c>
      <c r="P1188" s="15">
        <f t="shared" si="267"/>
        <v>65.081300813008127</v>
      </c>
      <c r="Q1188" t="s">
        <v>8341</v>
      </c>
      <c r="R1188" t="s">
        <v>8342</v>
      </c>
      <c r="S1188" s="8">
        <f t="shared" si="271"/>
        <v>42123.655034722215</v>
      </c>
      <c r="T1188" s="11">
        <f t="shared" si="272"/>
        <v>42156.737499999996</v>
      </c>
      <c r="U1188" t="str">
        <f t="shared" si="273"/>
        <v>FALSE</v>
      </c>
      <c r="V1188" s="18">
        <f t="shared" si="274"/>
        <v>2</v>
      </c>
      <c r="W1188">
        <f t="shared" si="275"/>
        <v>1</v>
      </c>
      <c r="X1188">
        <v>1.28</v>
      </c>
      <c r="Y1188">
        <f>D1188*X1188</f>
        <v>9600</v>
      </c>
      <c r="Z1188">
        <f t="shared" si="277"/>
        <v>10246.4</v>
      </c>
    </row>
    <row r="1189" spans="1:26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 t="b">
        <v>0</v>
      </c>
      <c r="L1189">
        <v>70</v>
      </c>
      <c r="M1189" t="b">
        <v>1</v>
      </c>
      <c r="N1189" t="s">
        <v>8285</v>
      </c>
      <c r="O1189" s="15">
        <f t="shared" si="270"/>
        <v>104.12571428571428</v>
      </c>
      <c r="P1189" s="15">
        <f t="shared" si="267"/>
        <v>130.15714285714284</v>
      </c>
      <c r="Q1189" t="s">
        <v>8341</v>
      </c>
      <c r="R1189" t="s">
        <v>8342</v>
      </c>
      <c r="S1189" s="8">
        <f t="shared" si="271"/>
        <v>42109.686608796292</v>
      </c>
      <c r="T1189" s="11">
        <f t="shared" si="272"/>
        <v>42141.541666666664</v>
      </c>
      <c r="U1189" t="str">
        <f t="shared" si="273"/>
        <v>FALSE</v>
      </c>
      <c r="V1189" s="18">
        <f t="shared" si="274"/>
        <v>2</v>
      </c>
      <c r="W1189">
        <f t="shared" si="275"/>
        <v>1</v>
      </c>
      <c r="X1189">
        <v>1</v>
      </c>
      <c r="Y1189">
        <f>D1189*$X1189</f>
        <v>8750</v>
      </c>
      <c r="Z1189">
        <f t="shared" si="277"/>
        <v>9111</v>
      </c>
    </row>
    <row r="1190" spans="1:26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 t="b">
        <v>0</v>
      </c>
      <c r="L1190">
        <v>85</v>
      </c>
      <c r="M1190" t="b">
        <v>1</v>
      </c>
      <c r="N1190" t="s">
        <v>8285</v>
      </c>
      <c r="O1190" s="15">
        <f t="shared" si="270"/>
        <v>160.54999999999998</v>
      </c>
      <c r="P1190" s="15">
        <f t="shared" si="267"/>
        <v>37.776470588235291</v>
      </c>
      <c r="Q1190" t="s">
        <v>8341</v>
      </c>
      <c r="R1190" t="s">
        <v>8342</v>
      </c>
      <c r="S1190" s="8">
        <f t="shared" si="271"/>
        <v>42711.492361111108</v>
      </c>
      <c r="T1190" s="11">
        <f t="shared" si="272"/>
        <v>42732.492361111108</v>
      </c>
      <c r="U1190" t="str">
        <f t="shared" si="273"/>
        <v>FALSE</v>
      </c>
      <c r="V1190" s="18">
        <f t="shared" si="274"/>
        <v>2</v>
      </c>
      <c r="W1190">
        <f t="shared" si="275"/>
        <v>1</v>
      </c>
      <c r="X1190">
        <f>0.76</f>
        <v>0.76</v>
      </c>
      <c r="Y1190">
        <f>D1190*X1190</f>
        <v>1520</v>
      </c>
      <c r="Z1190">
        <f t="shared" si="277"/>
        <v>2440.36</v>
      </c>
    </row>
    <row r="1191" spans="1:26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 t="b">
        <v>0</v>
      </c>
      <c r="L1191">
        <v>86</v>
      </c>
      <c r="M1191" t="b">
        <v>1</v>
      </c>
      <c r="N1191" t="s">
        <v>8285</v>
      </c>
      <c r="O1191" s="15">
        <f t="shared" si="270"/>
        <v>107.77777777777777</v>
      </c>
      <c r="P1191" s="15">
        <f t="shared" si="267"/>
        <v>112.79069767441861</v>
      </c>
      <c r="Q1191" t="s">
        <v>8341</v>
      </c>
      <c r="R1191" t="s">
        <v>8342</v>
      </c>
      <c r="S1191" s="8">
        <f t="shared" si="271"/>
        <v>42529.770775462959</v>
      </c>
      <c r="T1191" s="11">
        <f t="shared" si="272"/>
        <v>42550.770775462959</v>
      </c>
      <c r="U1191" t="str">
        <f t="shared" si="273"/>
        <v>FALSE</v>
      </c>
      <c r="V1191" s="18">
        <f t="shared" si="274"/>
        <v>2</v>
      </c>
      <c r="W1191">
        <f t="shared" si="275"/>
        <v>1</v>
      </c>
      <c r="X1191">
        <v>1</v>
      </c>
      <c r="Y1191">
        <f>D1191*$X1191</f>
        <v>9000</v>
      </c>
      <c r="Z1191">
        <f t="shared" si="277"/>
        <v>9700</v>
      </c>
    </row>
    <row r="1192" spans="1:26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 t="b">
        <v>0</v>
      </c>
      <c r="L1192">
        <v>13</v>
      </c>
      <c r="M1192" t="b">
        <v>1</v>
      </c>
      <c r="N1192" t="s">
        <v>8285</v>
      </c>
      <c r="O1192" s="15">
        <f t="shared" si="270"/>
        <v>135</v>
      </c>
      <c r="P1192" s="15">
        <f t="shared" si="267"/>
        <v>51.92307692307692</v>
      </c>
      <c r="Q1192" t="s">
        <v>8341</v>
      </c>
      <c r="R1192" t="s">
        <v>8342</v>
      </c>
      <c r="S1192" s="8">
        <f t="shared" si="271"/>
        <v>41852.457465277774</v>
      </c>
      <c r="T1192" s="11">
        <f t="shared" si="272"/>
        <v>41882.457465277774</v>
      </c>
      <c r="U1192" t="str">
        <f t="shared" si="273"/>
        <v>FALSE</v>
      </c>
      <c r="V1192" s="18">
        <f t="shared" si="274"/>
        <v>2</v>
      </c>
      <c r="W1192">
        <f t="shared" si="275"/>
        <v>1</v>
      </c>
      <c r="X1192">
        <v>1</v>
      </c>
      <c r="Y1192">
        <f>D1192*$X1192</f>
        <v>500</v>
      </c>
      <c r="Z1192">
        <f t="shared" si="277"/>
        <v>675</v>
      </c>
    </row>
    <row r="1193" spans="1:26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 t="b">
        <v>0</v>
      </c>
      <c r="L1193">
        <v>33</v>
      </c>
      <c r="M1193" t="b">
        <v>1</v>
      </c>
      <c r="N1193" t="s">
        <v>8285</v>
      </c>
      <c r="O1193" s="15">
        <f t="shared" si="270"/>
        <v>109.07407407407408</v>
      </c>
      <c r="P1193" s="15">
        <f t="shared" si="267"/>
        <v>89.242424242424249</v>
      </c>
      <c r="Q1193" t="s">
        <v>8341</v>
      </c>
      <c r="R1193" t="s">
        <v>8342</v>
      </c>
      <c r="S1193" s="8">
        <f t="shared" si="271"/>
        <v>42419.395370370366</v>
      </c>
      <c r="T1193" s="11">
        <f t="shared" si="272"/>
        <v>42449.353703703702</v>
      </c>
      <c r="U1193" t="str">
        <f t="shared" si="273"/>
        <v>FALSE</v>
      </c>
      <c r="V1193" s="18">
        <f t="shared" si="274"/>
        <v>2</v>
      </c>
      <c r="W1193">
        <f t="shared" si="275"/>
        <v>1</v>
      </c>
      <c r="X1193">
        <v>1</v>
      </c>
      <c r="Y1193">
        <f>D1193*$X1193</f>
        <v>2700</v>
      </c>
      <c r="Z1193">
        <f t="shared" si="277"/>
        <v>2945</v>
      </c>
    </row>
    <row r="1194" spans="1:26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 t="b">
        <v>0</v>
      </c>
      <c r="L1194">
        <v>15</v>
      </c>
      <c r="M1194" t="b">
        <v>1</v>
      </c>
      <c r="N1194" t="s">
        <v>8285</v>
      </c>
      <c r="O1194" s="15">
        <f t="shared" si="270"/>
        <v>290</v>
      </c>
      <c r="P1194" s="15">
        <f t="shared" si="267"/>
        <v>19.333333333333332</v>
      </c>
      <c r="Q1194" t="s">
        <v>8341</v>
      </c>
      <c r="R1194" t="s">
        <v>8342</v>
      </c>
      <c r="S1194" s="8">
        <f t="shared" si="271"/>
        <v>42747.298356481479</v>
      </c>
      <c r="T1194" s="11">
        <f t="shared" si="272"/>
        <v>42777.298356481479</v>
      </c>
      <c r="U1194" t="str">
        <f t="shared" si="273"/>
        <v>FALSE</v>
      </c>
      <c r="V1194" s="18">
        <f t="shared" si="274"/>
        <v>2</v>
      </c>
      <c r="W1194">
        <f t="shared" si="275"/>
        <v>1</v>
      </c>
      <c r="X1194">
        <v>1.28</v>
      </c>
      <c r="Y1194">
        <f>D1194*X1194</f>
        <v>128</v>
      </c>
      <c r="Z1194">
        <f t="shared" si="277"/>
        <v>371.2</v>
      </c>
    </row>
    <row r="1195" spans="1:26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 t="b">
        <v>0</v>
      </c>
      <c r="L1195">
        <v>273</v>
      </c>
      <c r="M1195" t="b">
        <v>1</v>
      </c>
      <c r="N1195" t="s">
        <v>8285</v>
      </c>
      <c r="O1195" s="15">
        <f t="shared" si="270"/>
        <v>103.95714285714286</v>
      </c>
      <c r="P1195" s="15">
        <f t="shared" si="267"/>
        <v>79.967032967032964</v>
      </c>
      <c r="Q1195" t="s">
        <v>8341</v>
      </c>
      <c r="R1195" t="s">
        <v>8342</v>
      </c>
      <c r="S1195" s="8">
        <f t="shared" si="271"/>
        <v>42409.567743055559</v>
      </c>
      <c r="T1195" s="11">
        <f t="shared" si="272"/>
        <v>42469.526076388887</v>
      </c>
      <c r="U1195" t="str">
        <f t="shared" si="273"/>
        <v>FALSE</v>
      </c>
      <c r="V1195" s="18">
        <f t="shared" si="274"/>
        <v>2</v>
      </c>
      <c r="W1195">
        <f t="shared" si="275"/>
        <v>1</v>
      </c>
      <c r="X1195">
        <v>1</v>
      </c>
      <c r="Y1195">
        <f>D1195*$X1195</f>
        <v>21000</v>
      </c>
      <c r="Z1195">
        <f t="shared" si="277"/>
        <v>21831</v>
      </c>
    </row>
    <row r="1196" spans="1:26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 t="b">
        <v>0</v>
      </c>
      <c r="L1196">
        <v>714</v>
      </c>
      <c r="M1196" t="b">
        <v>1</v>
      </c>
      <c r="N1196" t="s">
        <v>8285</v>
      </c>
      <c r="O1196" s="15">
        <f t="shared" si="270"/>
        <v>322.24</v>
      </c>
      <c r="P1196" s="15">
        <f t="shared" si="267"/>
        <v>56.414565826330531</v>
      </c>
      <c r="Q1196" t="s">
        <v>8341</v>
      </c>
      <c r="R1196" t="s">
        <v>8342</v>
      </c>
      <c r="S1196" s="8">
        <f t="shared" si="271"/>
        <v>42072.27984953703</v>
      </c>
      <c r="T1196" s="11">
        <f t="shared" si="272"/>
        <v>42102.27984953703</v>
      </c>
      <c r="U1196" t="str">
        <f t="shared" si="273"/>
        <v>FALSE</v>
      </c>
      <c r="V1196" s="18">
        <f t="shared" si="274"/>
        <v>2</v>
      </c>
      <c r="W1196">
        <f t="shared" si="275"/>
        <v>1</v>
      </c>
      <c r="X1196">
        <v>1.1299999999999999</v>
      </c>
      <c r="Y1196">
        <f>D1196*X1196</f>
        <v>14124.999999999998</v>
      </c>
      <c r="Z1196">
        <f t="shared" si="277"/>
        <v>45516.399999999994</v>
      </c>
    </row>
    <row r="1197" spans="1:26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 t="b">
        <v>0</v>
      </c>
      <c r="L1197">
        <v>170</v>
      </c>
      <c r="M1197" t="b">
        <v>1</v>
      </c>
      <c r="N1197" t="s">
        <v>8285</v>
      </c>
      <c r="O1197" s="15">
        <f t="shared" si="270"/>
        <v>135</v>
      </c>
      <c r="P1197" s="15">
        <f t="shared" si="267"/>
        <v>79.411764705882348</v>
      </c>
      <c r="Q1197" t="s">
        <v>8341</v>
      </c>
      <c r="R1197" t="s">
        <v>8342</v>
      </c>
      <c r="S1197" s="8">
        <f t="shared" si="271"/>
        <v>42298.139502314814</v>
      </c>
      <c r="T1197" s="11">
        <f t="shared" si="272"/>
        <v>42358.166666666664</v>
      </c>
      <c r="U1197" t="str">
        <f t="shared" si="273"/>
        <v>FALSE</v>
      </c>
      <c r="V1197" s="18">
        <f t="shared" si="274"/>
        <v>2</v>
      </c>
      <c r="W1197">
        <f t="shared" si="275"/>
        <v>1</v>
      </c>
      <c r="X1197">
        <v>1.1299999999999999</v>
      </c>
      <c r="Y1197">
        <f>D1197*X1197</f>
        <v>11299.999999999998</v>
      </c>
      <c r="Z1197">
        <f t="shared" si="277"/>
        <v>15254.999999999998</v>
      </c>
    </row>
    <row r="1198" spans="1:26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 t="b">
        <v>0</v>
      </c>
      <c r="L1198">
        <v>512</v>
      </c>
      <c r="M1198" t="b">
        <v>1</v>
      </c>
      <c r="N1198" t="s">
        <v>8285</v>
      </c>
      <c r="O1198" s="15">
        <f t="shared" si="270"/>
        <v>269.91034482758624</v>
      </c>
      <c r="P1198" s="15">
        <f t="shared" si="267"/>
        <v>76.439453125</v>
      </c>
      <c r="Q1198" t="s">
        <v>8341</v>
      </c>
      <c r="R1198" t="s">
        <v>8342</v>
      </c>
      <c r="S1198" s="8">
        <f t="shared" si="271"/>
        <v>42326.610405092586</v>
      </c>
      <c r="T1198" s="11">
        <f t="shared" si="272"/>
        <v>42356.610405092586</v>
      </c>
      <c r="U1198" t="str">
        <f t="shared" si="273"/>
        <v>FALSE</v>
      </c>
      <c r="V1198" s="18">
        <f t="shared" si="274"/>
        <v>2</v>
      </c>
      <c r="W1198">
        <f t="shared" si="275"/>
        <v>1</v>
      </c>
      <c r="X1198">
        <v>1.28</v>
      </c>
      <c r="Y1198">
        <f>D1198*X1198</f>
        <v>18560</v>
      </c>
      <c r="Z1198">
        <f t="shared" si="277"/>
        <v>50095.360000000001</v>
      </c>
    </row>
    <row r="1199" spans="1:26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 t="b">
        <v>0</v>
      </c>
      <c r="L1199">
        <v>314</v>
      </c>
      <c r="M1199" t="b">
        <v>1</v>
      </c>
      <c r="N1199" t="s">
        <v>8285</v>
      </c>
      <c r="O1199" s="15">
        <f t="shared" si="270"/>
        <v>253.29333333333332</v>
      </c>
      <c r="P1199" s="15">
        <f t="shared" si="267"/>
        <v>121</v>
      </c>
      <c r="Q1199" t="s">
        <v>8341</v>
      </c>
      <c r="R1199" t="s">
        <v>8342</v>
      </c>
      <c r="S1199" s="8">
        <f t="shared" si="271"/>
        <v>42503.456412037034</v>
      </c>
      <c r="T1199" s="11">
        <f t="shared" si="272"/>
        <v>42534.040972222218</v>
      </c>
      <c r="U1199" t="str">
        <f t="shared" si="273"/>
        <v>FALSE</v>
      </c>
      <c r="V1199" s="18">
        <f t="shared" si="274"/>
        <v>2</v>
      </c>
      <c r="W1199">
        <f t="shared" si="275"/>
        <v>1</v>
      </c>
      <c r="X1199">
        <v>1</v>
      </c>
      <c r="Y1199">
        <f>D1199*$X1199</f>
        <v>15000</v>
      </c>
      <c r="Z1199">
        <f t="shared" si="277"/>
        <v>37994</v>
      </c>
    </row>
    <row r="1200" spans="1:26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 t="b">
        <v>0</v>
      </c>
      <c r="L1200">
        <v>167</v>
      </c>
      <c r="M1200" t="b">
        <v>1</v>
      </c>
      <c r="N1200" t="s">
        <v>8285</v>
      </c>
      <c r="O1200" s="15">
        <f t="shared" si="270"/>
        <v>260.59999999999997</v>
      </c>
      <c r="P1200" s="15">
        <f t="shared" si="267"/>
        <v>54.616766467065865</v>
      </c>
      <c r="Q1200" t="s">
        <v>8341</v>
      </c>
      <c r="R1200" t="s">
        <v>8342</v>
      </c>
      <c r="S1200" s="8">
        <f t="shared" si="271"/>
        <v>42333.410717592589</v>
      </c>
      <c r="T1200" s="11">
        <f t="shared" si="272"/>
        <v>42368.916666666664</v>
      </c>
      <c r="U1200" t="str">
        <f t="shared" si="273"/>
        <v>FALSE</v>
      </c>
      <c r="V1200" s="18">
        <f t="shared" si="274"/>
        <v>2</v>
      </c>
      <c r="W1200">
        <f t="shared" si="275"/>
        <v>1</v>
      </c>
      <c r="X1200">
        <v>1</v>
      </c>
      <c r="Y1200">
        <f>D1200*$X1200</f>
        <v>3500</v>
      </c>
      <c r="Z1200">
        <f t="shared" si="277"/>
        <v>9121</v>
      </c>
    </row>
    <row r="1201" spans="1:26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 t="b">
        <v>0</v>
      </c>
      <c r="L1201">
        <v>9</v>
      </c>
      <c r="M1201" t="b">
        <v>1</v>
      </c>
      <c r="N1201" t="s">
        <v>8285</v>
      </c>
      <c r="O1201" s="15">
        <f t="shared" si="270"/>
        <v>101.31677953348381</v>
      </c>
      <c r="P1201" s="15">
        <f t="shared" si="267"/>
        <v>299.22222222222223</v>
      </c>
      <c r="Q1201" t="s">
        <v>8341</v>
      </c>
      <c r="R1201" t="s">
        <v>8342</v>
      </c>
      <c r="S1201" s="8">
        <f t="shared" si="271"/>
        <v>42161.562499999993</v>
      </c>
      <c r="T1201" s="11">
        <f t="shared" si="272"/>
        <v>42193.562499999993</v>
      </c>
      <c r="U1201" t="str">
        <f t="shared" si="273"/>
        <v>FALSE</v>
      </c>
      <c r="V1201" s="18">
        <f t="shared" si="274"/>
        <v>2</v>
      </c>
      <c r="W1201">
        <f t="shared" si="275"/>
        <v>1</v>
      </c>
      <c r="X1201">
        <v>1.28</v>
      </c>
      <c r="Y1201">
        <f>D1201*X1201</f>
        <v>3402.2400000000002</v>
      </c>
      <c r="Z1201">
        <f t="shared" si="277"/>
        <v>3447.04</v>
      </c>
    </row>
    <row r="1202" spans="1:26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 t="b">
        <v>0</v>
      </c>
      <c r="L1202">
        <v>103</v>
      </c>
      <c r="M1202" t="b">
        <v>1</v>
      </c>
      <c r="N1202" t="s">
        <v>8285</v>
      </c>
      <c r="O1202" s="15">
        <f t="shared" si="270"/>
        <v>125.60416666666667</v>
      </c>
      <c r="P1202" s="15">
        <f t="shared" si="267"/>
        <v>58.533980582524272</v>
      </c>
      <c r="Q1202" t="s">
        <v>8341</v>
      </c>
      <c r="R1202" t="s">
        <v>8342</v>
      </c>
      <c r="S1202" s="8">
        <f t="shared" si="271"/>
        <v>42089.269166666665</v>
      </c>
      <c r="T1202" s="11">
        <f t="shared" si="272"/>
        <v>42110.269166666665</v>
      </c>
      <c r="U1202" t="str">
        <f t="shared" si="273"/>
        <v>FALSE</v>
      </c>
      <c r="V1202" s="18">
        <f t="shared" si="274"/>
        <v>2</v>
      </c>
      <c r="W1202">
        <f t="shared" si="275"/>
        <v>1</v>
      </c>
      <c r="X1202">
        <v>1</v>
      </c>
      <c r="Y1202">
        <f>D1202*$X1202</f>
        <v>4800</v>
      </c>
      <c r="Z1202">
        <f t="shared" si="277"/>
        <v>6029</v>
      </c>
    </row>
    <row r="1203" spans="1:26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 t="b">
        <v>0</v>
      </c>
      <c r="L1203">
        <v>111</v>
      </c>
      <c r="M1203" t="b">
        <v>1</v>
      </c>
      <c r="N1203" t="s">
        <v>8285</v>
      </c>
      <c r="O1203" s="15">
        <f t="shared" si="270"/>
        <v>102.43783333333334</v>
      </c>
      <c r="P1203" s="15">
        <f t="shared" si="267"/>
        <v>55.371801801801809</v>
      </c>
      <c r="Q1203" t="s">
        <v>8341</v>
      </c>
      <c r="R1203" t="s">
        <v>8342</v>
      </c>
      <c r="S1203" s="8">
        <f t="shared" si="271"/>
        <v>42536.398680555554</v>
      </c>
      <c r="T1203" s="11">
        <f t="shared" si="272"/>
        <v>42566.398680555554</v>
      </c>
      <c r="U1203" t="str">
        <f t="shared" si="273"/>
        <v>FALSE</v>
      </c>
      <c r="V1203" s="18">
        <f t="shared" si="274"/>
        <v>2</v>
      </c>
      <c r="W1203">
        <f t="shared" si="275"/>
        <v>1</v>
      </c>
      <c r="X1203">
        <v>1.28</v>
      </c>
      <c r="Y1203">
        <f>D1203*X1203</f>
        <v>7680</v>
      </c>
      <c r="Z1203">
        <f t="shared" si="277"/>
        <v>7867.2256000000007</v>
      </c>
    </row>
    <row r="1204" spans="1:26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 t="b">
        <v>0</v>
      </c>
      <c r="L1204">
        <v>271</v>
      </c>
      <c r="M1204" t="b">
        <v>1</v>
      </c>
      <c r="N1204" t="s">
        <v>8285</v>
      </c>
      <c r="O1204" s="15">
        <f t="shared" si="270"/>
        <v>199.244</v>
      </c>
      <c r="P1204" s="15">
        <f t="shared" si="267"/>
        <v>183.80442804428046</v>
      </c>
      <c r="Q1204" t="s">
        <v>8341</v>
      </c>
      <c r="R1204" t="s">
        <v>8342</v>
      </c>
      <c r="S1204" s="8">
        <f t="shared" si="271"/>
        <v>42152.080486111103</v>
      </c>
      <c r="T1204" s="11">
        <f t="shared" si="272"/>
        <v>42182.08048611111</v>
      </c>
      <c r="U1204" t="str">
        <f t="shared" si="273"/>
        <v>FALSE</v>
      </c>
      <c r="V1204" s="18">
        <f t="shared" si="274"/>
        <v>2</v>
      </c>
      <c r="W1204">
        <f t="shared" si="275"/>
        <v>1</v>
      </c>
      <c r="X1204">
        <v>0.72</v>
      </c>
      <c r="Y1204">
        <f>D1204*X1204</f>
        <v>18000</v>
      </c>
    </row>
    <row r="1205" spans="1:26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 t="b">
        <v>0</v>
      </c>
      <c r="L1205">
        <v>101</v>
      </c>
      <c r="M1205" t="b">
        <v>1</v>
      </c>
      <c r="N1205" t="s">
        <v>8285</v>
      </c>
      <c r="O1205" s="15">
        <f t="shared" si="270"/>
        <v>102.45398773006136</v>
      </c>
      <c r="P1205" s="15">
        <f t="shared" si="267"/>
        <v>165.34653465346534</v>
      </c>
      <c r="Q1205" t="s">
        <v>8341</v>
      </c>
      <c r="R1205" t="s">
        <v>8342</v>
      </c>
      <c r="S1205" s="8">
        <f t="shared" si="271"/>
        <v>42125.4065625</v>
      </c>
      <c r="T1205" s="11">
        <f t="shared" si="272"/>
        <v>42155.4065625</v>
      </c>
      <c r="U1205" t="str">
        <f t="shared" si="273"/>
        <v>FALSE</v>
      </c>
      <c r="V1205" s="18">
        <f t="shared" si="274"/>
        <v>2</v>
      </c>
      <c r="W1205">
        <f t="shared" si="275"/>
        <v>1</v>
      </c>
      <c r="X1205">
        <v>1</v>
      </c>
      <c r="Y1205">
        <f>D1205*$X1205</f>
        <v>16300</v>
      </c>
      <c r="Z1205">
        <f>E1205*$X1205</f>
        <v>16700</v>
      </c>
    </row>
    <row r="1206" spans="1:26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 t="b">
        <v>0</v>
      </c>
      <c r="L1206">
        <v>57</v>
      </c>
      <c r="M1206" t="b">
        <v>1</v>
      </c>
      <c r="N1206" t="s">
        <v>8285</v>
      </c>
      <c r="O1206" s="15">
        <f t="shared" si="270"/>
        <v>102.94615384615385</v>
      </c>
      <c r="P1206" s="15">
        <f t="shared" si="267"/>
        <v>234.78947368421052</v>
      </c>
      <c r="Q1206" t="s">
        <v>8341</v>
      </c>
      <c r="R1206" t="s">
        <v>8342</v>
      </c>
      <c r="S1206" s="8">
        <f t="shared" si="271"/>
        <v>42297.539733796293</v>
      </c>
      <c r="T1206" s="11">
        <f t="shared" si="272"/>
        <v>42341.999999999993</v>
      </c>
      <c r="U1206" t="str">
        <f t="shared" si="273"/>
        <v>FALSE</v>
      </c>
      <c r="V1206" s="18">
        <f t="shared" si="274"/>
        <v>2</v>
      </c>
      <c r="W1206">
        <f t="shared" si="275"/>
        <v>1</v>
      </c>
      <c r="X1206">
        <v>1</v>
      </c>
      <c r="Y1206">
        <f>D1206*$X1206</f>
        <v>13000</v>
      </c>
      <c r="Z1206">
        <f>E1206*$X1206</f>
        <v>13383</v>
      </c>
    </row>
    <row r="1207" spans="1:26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 t="b">
        <v>0</v>
      </c>
      <c r="L1207">
        <v>62</v>
      </c>
      <c r="M1207" t="b">
        <v>1</v>
      </c>
      <c r="N1207" t="s">
        <v>8285</v>
      </c>
      <c r="O1207" s="15">
        <f t="shared" si="270"/>
        <v>100.86153846153847</v>
      </c>
      <c r="P1207" s="15">
        <f t="shared" ref="P1207:P1254" si="278">IFERROR(E1207/L1207,0)</f>
        <v>211.48387096774192</v>
      </c>
      <c r="Q1207" t="s">
        <v>8341</v>
      </c>
      <c r="R1207" t="s">
        <v>8342</v>
      </c>
      <c r="S1207" s="8">
        <f t="shared" si="271"/>
        <v>42138.298043981478</v>
      </c>
      <c r="T1207" s="11">
        <f t="shared" si="272"/>
        <v>42168.298043981478</v>
      </c>
      <c r="U1207" t="str">
        <f t="shared" si="273"/>
        <v>FALSE</v>
      </c>
      <c r="V1207" s="18">
        <f t="shared" si="274"/>
        <v>2</v>
      </c>
      <c r="W1207">
        <f t="shared" si="275"/>
        <v>1</v>
      </c>
      <c r="X1207">
        <v>1.1299999999999999</v>
      </c>
      <c r="Y1207">
        <f>D1207*X1207</f>
        <v>14689.999999999998</v>
      </c>
      <c r="Z1207">
        <f t="shared" ref="Z1207:Z1215" si="279">E1207*$X1207</f>
        <v>14816.56</v>
      </c>
    </row>
    <row r="1208" spans="1:26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 t="b">
        <v>0</v>
      </c>
      <c r="L1208">
        <v>32</v>
      </c>
      <c r="M1208" t="b">
        <v>1</v>
      </c>
      <c r="N1208" t="s">
        <v>8285</v>
      </c>
      <c r="O1208" s="15">
        <f t="shared" si="270"/>
        <v>114.99999999999999</v>
      </c>
      <c r="P1208" s="15">
        <f t="shared" si="278"/>
        <v>32.34375</v>
      </c>
      <c r="Q1208" t="s">
        <v>8341</v>
      </c>
      <c r="R1208" t="s">
        <v>8342</v>
      </c>
      <c r="S1208" s="8">
        <f t="shared" si="271"/>
        <v>42772.567743055559</v>
      </c>
      <c r="T1208" s="11">
        <f t="shared" si="272"/>
        <v>42805.353472222218</v>
      </c>
      <c r="U1208" t="str">
        <f t="shared" si="273"/>
        <v>FALSE</v>
      </c>
      <c r="V1208" s="18">
        <f t="shared" si="274"/>
        <v>2</v>
      </c>
      <c r="W1208">
        <f t="shared" si="275"/>
        <v>1</v>
      </c>
      <c r="X1208">
        <v>1.1299999999999999</v>
      </c>
      <c r="Y1208">
        <f>D1208*X1208</f>
        <v>1016.9999999999999</v>
      </c>
      <c r="Z1208">
        <f t="shared" si="279"/>
        <v>1169.55</v>
      </c>
    </row>
    <row r="1209" spans="1:26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 t="b">
        <v>0</v>
      </c>
      <c r="L1209">
        <v>141</v>
      </c>
      <c r="M1209" t="b">
        <v>1</v>
      </c>
      <c r="N1209" t="s">
        <v>8285</v>
      </c>
      <c r="O1209" s="15">
        <f t="shared" si="270"/>
        <v>104.16766467065868</v>
      </c>
      <c r="P1209" s="15">
        <f t="shared" si="278"/>
        <v>123.37588652482269</v>
      </c>
      <c r="Q1209" t="s">
        <v>8341</v>
      </c>
      <c r="R1209" t="s">
        <v>8342</v>
      </c>
      <c r="S1209" s="8">
        <f t="shared" si="271"/>
        <v>42430.221909722219</v>
      </c>
      <c r="T1209" s="11">
        <f t="shared" si="272"/>
        <v>42460.208333333336</v>
      </c>
      <c r="U1209" t="str">
        <f t="shared" si="273"/>
        <v>FALSE</v>
      </c>
      <c r="V1209" s="18">
        <f t="shared" si="274"/>
        <v>2</v>
      </c>
      <c r="W1209">
        <f t="shared" si="275"/>
        <v>1</v>
      </c>
      <c r="X1209">
        <v>1.1299999999999999</v>
      </c>
      <c r="Y1209">
        <f>D1209*X1209</f>
        <v>18871</v>
      </c>
      <c r="Z1209">
        <f t="shared" si="279"/>
        <v>19657.48</v>
      </c>
    </row>
    <row r="1210" spans="1:26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 t="b">
        <v>0</v>
      </c>
      <c r="L1210">
        <v>75</v>
      </c>
      <c r="M1210" t="b">
        <v>1</v>
      </c>
      <c r="N1210" t="s">
        <v>8285</v>
      </c>
      <c r="O1210" s="15">
        <f t="shared" si="270"/>
        <v>155.29999999999998</v>
      </c>
      <c r="P1210" s="15">
        <f t="shared" si="278"/>
        <v>207.06666666666666</v>
      </c>
      <c r="Q1210" t="s">
        <v>8341</v>
      </c>
      <c r="R1210" t="s">
        <v>8342</v>
      </c>
      <c r="S1210" s="8">
        <f t="shared" si="271"/>
        <v>42423.500740740739</v>
      </c>
      <c r="T1210" s="11">
        <f t="shared" si="272"/>
        <v>42453.459074074075</v>
      </c>
      <c r="U1210" t="str">
        <f t="shared" si="273"/>
        <v>FALSE</v>
      </c>
      <c r="V1210" s="18">
        <f t="shared" si="274"/>
        <v>2</v>
      </c>
      <c r="W1210">
        <f t="shared" si="275"/>
        <v>1</v>
      </c>
      <c r="X1210">
        <v>1</v>
      </c>
      <c r="Y1210">
        <f>D1210*$X1210</f>
        <v>10000</v>
      </c>
      <c r="Z1210">
        <f t="shared" si="279"/>
        <v>15530</v>
      </c>
    </row>
    <row r="1211" spans="1:26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 t="b">
        <v>0</v>
      </c>
      <c r="L1211">
        <v>46</v>
      </c>
      <c r="M1211" t="b">
        <v>1</v>
      </c>
      <c r="N1211" t="s">
        <v>8285</v>
      </c>
      <c r="O1211" s="15">
        <f t="shared" si="270"/>
        <v>106</v>
      </c>
      <c r="P1211" s="15">
        <f t="shared" si="278"/>
        <v>138.2608695652174</v>
      </c>
      <c r="Q1211" t="s">
        <v>8341</v>
      </c>
      <c r="R1211" t="s">
        <v>8342</v>
      </c>
      <c r="S1211" s="8">
        <f t="shared" si="271"/>
        <v>42761.637789351851</v>
      </c>
      <c r="T1211" s="11">
        <f t="shared" si="272"/>
        <v>42791.637789351851</v>
      </c>
      <c r="U1211" t="str">
        <f t="shared" si="273"/>
        <v>FALSE</v>
      </c>
      <c r="V1211" s="18">
        <f t="shared" si="274"/>
        <v>2</v>
      </c>
      <c r="W1211">
        <f t="shared" si="275"/>
        <v>1</v>
      </c>
      <c r="X1211">
        <v>1</v>
      </c>
      <c r="Y1211">
        <f>D1211*$X1211</f>
        <v>6000</v>
      </c>
      <c r="Z1211">
        <f t="shared" si="279"/>
        <v>6360</v>
      </c>
    </row>
    <row r="1212" spans="1:26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 t="b">
        <v>0</v>
      </c>
      <c r="L1212">
        <v>103</v>
      </c>
      <c r="M1212" t="b">
        <v>1</v>
      </c>
      <c r="N1212" t="s">
        <v>8285</v>
      </c>
      <c r="O1212" s="15">
        <f t="shared" si="270"/>
        <v>254.31499999999997</v>
      </c>
      <c r="P1212" s="15">
        <f t="shared" si="278"/>
        <v>493.81553398058253</v>
      </c>
      <c r="Q1212" t="s">
        <v>8341</v>
      </c>
      <c r="R1212" t="s">
        <v>8342</v>
      </c>
      <c r="S1212" s="8">
        <f t="shared" si="271"/>
        <v>42132.733472222222</v>
      </c>
      <c r="T1212" s="11">
        <f t="shared" si="272"/>
        <v>42155.666666666664</v>
      </c>
      <c r="U1212" t="str">
        <f t="shared" si="273"/>
        <v>FALSE</v>
      </c>
      <c r="V1212" s="18">
        <f t="shared" si="274"/>
        <v>2</v>
      </c>
      <c r="W1212">
        <f t="shared" si="275"/>
        <v>1</v>
      </c>
      <c r="X1212">
        <v>0.11</v>
      </c>
      <c r="Y1212">
        <f>D1212*$X1212</f>
        <v>2200</v>
      </c>
      <c r="Z1212">
        <f t="shared" si="279"/>
        <v>5594.93</v>
      </c>
    </row>
    <row r="1213" spans="1:26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 t="b">
        <v>0</v>
      </c>
      <c r="L1213">
        <v>6</v>
      </c>
      <c r="M1213" t="b">
        <v>1</v>
      </c>
      <c r="N1213" t="s">
        <v>8285</v>
      </c>
      <c r="O1213" s="15">
        <f t="shared" si="270"/>
        <v>101.1</v>
      </c>
      <c r="P1213" s="15">
        <f t="shared" si="278"/>
        <v>168.5</v>
      </c>
      <c r="Q1213" t="s">
        <v>8341</v>
      </c>
      <c r="R1213" t="s">
        <v>8342</v>
      </c>
      <c r="S1213" s="8">
        <f t="shared" si="271"/>
        <v>42515.658113425925</v>
      </c>
      <c r="T1213" s="11">
        <f t="shared" si="272"/>
        <v>42530.658113425925</v>
      </c>
      <c r="U1213" t="str">
        <f t="shared" si="273"/>
        <v>FALSE</v>
      </c>
      <c r="V1213" s="18">
        <f t="shared" si="274"/>
        <v>2</v>
      </c>
      <c r="W1213">
        <f t="shared" si="275"/>
        <v>1</v>
      </c>
      <c r="X1213">
        <f>0.76</f>
        <v>0.76</v>
      </c>
      <c r="Y1213">
        <f>D1213*X1213</f>
        <v>760</v>
      </c>
      <c r="Z1213">
        <f t="shared" si="279"/>
        <v>768.36</v>
      </c>
    </row>
    <row r="1214" spans="1:26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 t="b">
        <v>0</v>
      </c>
      <c r="L1214">
        <v>83</v>
      </c>
      <c r="M1214" t="b">
        <v>1</v>
      </c>
      <c r="N1214" t="s">
        <v>8285</v>
      </c>
      <c r="O1214" s="15">
        <f t="shared" si="270"/>
        <v>129.04</v>
      </c>
      <c r="P1214" s="15">
        <f t="shared" si="278"/>
        <v>38.867469879518069</v>
      </c>
      <c r="Q1214" t="s">
        <v>8341</v>
      </c>
      <c r="R1214" t="s">
        <v>8342</v>
      </c>
      <c r="S1214" s="8">
        <f t="shared" si="271"/>
        <v>42318.741840277777</v>
      </c>
      <c r="T1214" s="11">
        <f t="shared" si="272"/>
        <v>42334.833333333336</v>
      </c>
      <c r="U1214" t="str">
        <f t="shared" si="273"/>
        <v>FALSE</v>
      </c>
      <c r="V1214" s="18">
        <f t="shared" si="274"/>
        <v>2</v>
      </c>
      <c r="W1214">
        <f t="shared" si="275"/>
        <v>1</v>
      </c>
      <c r="X1214">
        <v>1</v>
      </c>
      <c r="Y1214">
        <f>D1214*$X1214</f>
        <v>2500</v>
      </c>
      <c r="Z1214">
        <f t="shared" si="279"/>
        <v>3226</v>
      </c>
    </row>
    <row r="1215" spans="1:26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 t="b">
        <v>0</v>
      </c>
      <c r="L1215">
        <v>108</v>
      </c>
      <c r="M1215" t="b">
        <v>1</v>
      </c>
      <c r="N1215" t="s">
        <v>8285</v>
      </c>
      <c r="O1215" s="15">
        <f t="shared" si="270"/>
        <v>102.23076923076924</v>
      </c>
      <c r="P1215" s="15">
        <f t="shared" si="278"/>
        <v>61.527777777777779</v>
      </c>
      <c r="Q1215" t="s">
        <v>8341</v>
      </c>
      <c r="R1215" t="s">
        <v>8342</v>
      </c>
      <c r="S1215" s="8">
        <f t="shared" si="271"/>
        <v>42731.547453703701</v>
      </c>
      <c r="T1215" s="11">
        <f t="shared" si="272"/>
        <v>42766.547453703701</v>
      </c>
      <c r="U1215" t="str">
        <f t="shared" si="273"/>
        <v>FALSE</v>
      </c>
      <c r="V1215" s="18">
        <f t="shared" si="274"/>
        <v>2</v>
      </c>
      <c r="W1215">
        <f t="shared" si="275"/>
        <v>1</v>
      </c>
      <c r="X1215">
        <v>1.28</v>
      </c>
      <c r="Y1215">
        <f>D1215*X1215</f>
        <v>8320</v>
      </c>
      <c r="Z1215">
        <f t="shared" si="279"/>
        <v>8505.6</v>
      </c>
    </row>
    <row r="1216" spans="1:26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 t="b">
        <v>0</v>
      </c>
      <c r="L1216">
        <v>25</v>
      </c>
      <c r="M1216" t="b">
        <v>1</v>
      </c>
      <c r="N1216" t="s">
        <v>8285</v>
      </c>
      <c r="O1216" s="15">
        <f t="shared" si="270"/>
        <v>131.80000000000001</v>
      </c>
      <c r="P1216" s="15">
        <f t="shared" si="278"/>
        <v>105.44</v>
      </c>
      <c r="Q1216" t="s">
        <v>8341</v>
      </c>
      <c r="R1216" t="s">
        <v>8342</v>
      </c>
      <c r="S1216" s="8">
        <f t="shared" si="271"/>
        <v>42104.632002314807</v>
      </c>
      <c r="T1216" s="11">
        <f t="shared" si="272"/>
        <v>42164.632002314807</v>
      </c>
      <c r="U1216" t="str">
        <f t="shared" si="273"/>
        <v>FALSE</v>
      </c>
      <c r="V1216" s="18">
        <f t="shared" si="274"/>
        <v>2</v>
      </c>
      <c r="W1216">
        <f t="shared" si="275"/>
        <v>1</v>
      </c>
      <c r="X1216">
        <v>1</v>
      </c>
      <c r="Y1216">
        <f t="shared" ref="Y1216:Y1221" si="280">D1216*$X1216</f>
        <v>2000</v>
      </c>
      <c r="Z1216">
        <f t="shared" ref="Z1216:Z1221" si="281">E1216*$X1216</f>
        <v>2636</v>
      </c>
    </row>
    <row r="1217" spans="1:26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 t="b">
        <v>0</v>
      </c>
      <c r="L1217">
        <v>549</v>
      </c>
      <c r="M1217" t="b">
        <v>1</v>
      </c>
      <c r="N1217" t="s">
        <v>8285</v>
      </c>
      <c r="O1217" s="15">
        <f t="shared" si="270"/>
        <v>786.0802000000001</v>
      </c>
      <c r="P1217" s="15">
        <f t="shared" si="278"/>
        <v>71.592003642987251</v>
      </c>
      <c r="Q1217" t="s">
        <v>8341</v>
      </c>
      <c r="R1217" t="s">
        <v>8342</v>
      </c>
      <c r="S1217" s="8">
        <f t="shared" si="271"/>
        <v>41759.714768518512</v>
      </c>
      <c r="T1217" s="11">
        <f t="shared" si="272"/>
        <v>41789.714768518512</v>
      </c>
      <c r="U1217" t="str">
        <f t="shared" si="273"/>
        <v>FALSE</v>
      </c>
      <c r="V1217" s="18">
        <f t="shared" si="274"/>
        <v>2</v>
      </c>
      <c r="W1217">
        <f t="shared" si="275"/>
        <v>1</v>
      </c>
      <c r="X1217">
        <v>1</v>
      </c>
      <c r="Y1217">
        <f t="shared" si="280"/>
        <v>5000</v>
      </c>
      <c r="Z1217">
        <f t="shared" si="281"/>
        <v>39304.01</v>
      </c>
    </row>
    <row r="1218" spans="1:26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 t="b">
        <v>0</v>
      </c>
      <c r="L1218">
        <v>222</v>
      </c>
      <c r="M1218" t="b">
        <v>1</v>
      </c>
      <c r="N1218" t="s">
        <v>8285</v>
      </c>
      <c r="O1218" s="15">
        <f t="shared" si="270"/>
        <v>145.70000000000002</v>
      </c>
      <c r="P1218" s="15">
        <f t="shared" si="278"/>
        <v>91.882882882882882</v>
      </c>
      <c r="Q1218" t="s">
        <v>8341</v>
      </c>
      <c r="R1218" t="s">
        <v>8342</v>
      </c>
      <c r="S1218" s="8">
        <f t="shared" si="271"/>
        <v>42247.408067129632</v>
      </c>
      <c r="T1218" s="11">
        <f t="shared" si="272"/>
        <v>42279.752083333333</v>
      </c>
      <c r="U1218" t="str">
        <f t="shared" si="273"/>
        <v>FALSE</v>
      </c>
      <c r="V1218" s="18">
        <f t="shared" si="274"/>
        <v>2</v>
      </c>
      <c r="W1218">
        <f t="shared" si="275"/>
        <v>1</v>
      </c>
      <c r="X1218">
        <v>1</v>
      </c>
      <c r="Y1218">
        <f t="shared" si="280"/>
        <v>14000</v>
      </c>
      <c r="Z1218">
        <f t="shared" si="281"/>
        <v>20398</v>
      </c>
    </row>
    <row r="1219" spans="1:26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 t="b">
        <v>0</v>
      </c>
      <c r="L1219">
        <v>183</v>
      </c>
      <c r="M1219" t="b">
        <v>1</v>
      </c>
      <c r="N1219" t="s">
        <v>8285</v>
      </c>
      <c r="O1219" s="15">
        <f t="shared" ref="O1219:O1282" si="282">(E1219/D1219)*100</f>
        <v>102.60000000000001</v>
      </c>
      <c r="P1219" s="15">
        <f t="shared" si="278"/>
        <v>148.57377049180329</v>
      </c>
      <c r="Q1219" t="s">
        <v>8341</v>
      </c>
      <c r="R1219" t="s">
        <v>8342</v>
      </c>
      <c r="S1219" s="8">
        <f t="shared" ref="S1219:S1282" si="283">(((J1219/60)/60)/24)+DATE(1970,1,1)+(-5/24)</f>
        <v>42535.6011574074</v>
      </c>
      <c r="T1219" s="11">
        <f t="shared" ref="T1219:T1282" si="284">(I1219/86400)+25569+(-5/24)</f>
        <v>42565.6011574074</v>
      </c>
      <c r="U1219" t="str">
        <f t="shared" ref="U1219:U1282" si="285">TRIM(K1219)</f>
        <v>FALSE</v>
      </c>
      <c r="V1219" s="18">
        <f t="shared" ref="V1219:V1282" si="286">IF(U1219="TRUE", 1, 2)</f>
        <v>2</v>
      </c>
      <c r="W1219">
        <f t="shared" ref="W1219:W1282" si="287">IF(F1219="successful", 1,  IF(F1219= "failed", 2, IF(F1219="canceled", 3, 4)))</f>
        <v>1</v>
      </c>
      <c r="X1219">
        <v>1</v>
      </c>
      <c r="Y1219">
        <f t="shared" si="280"/>
        <v>26500</v>
      </c>
      <c r="Z1219">
        <f t="shared" si="281"/>
        <v>27189</v>
      </c>
    </row>
    <row r="1220" spans="1:26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 t="b">
        <v>0</v>
      </c>
      <c r="L1220">
        <v>89</v>
      </c>
      <c r="M1220" t="b">
        <v>1</v>
      </c>
      <c r="N1220" t="s">
        <v>8285</v>
      </c>
      <c r="O1220" s="15">
        <f t="shared" si="282"/>
        <v>172.27777777777777</v>
      </c>
      <c r="P1220" s="15">
        <f t="shared" si="278"/>
        <v>174.2134831460674</v>
      </c>
      <c r="Q1220" t="s">
        <v>8341</v>
      </c>
      <c r="R1220" t="s">
        <v>8342</v>
      </c>
      <c r="S1220" s="8">
        <f t="shared" si="283"/>
        <v>42278.453703703701</v>
      </c>
      <c r="T1220" s="11">
        <f t="shared" si="284"/>
        <v>42308.916666666664</v>
      </c>
      <c r="U1220" t="str">
        <f t="shared" si="285"/>
        <v>FALSE</v>
      </c>
      <c r="V1220" s="18">
        <f t="shared" si="286"/>
        <v>2</v>
      </c>
      <c r="W1220">
        <f t="shared" si="287"/>
        <v>1</v>
      </c>
      <c r="X1220">
        <v>1</v>
      </c>
      <c r="Y1220">
        <f t="shared" si="280"/>
        <v>9000</v>
      </c>
      <c r="Z1220">
        <f t="shared" si="281"/>
        <v>15505</v>
      </c>
    </row>
    <row r="1221" spans="1:26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 t="b">
        <v>0</v>
      </c>
      <c r="L1221">
        <v>253</v>
      </c>
      <c r="M1221" t="b">
        <v>1</v>
      </c>
      <c r="N1221" t="s">
        <v>8285</v>
      </c>
      <c r="O1221" s="15">
        <f t="shared" si="282"/>
        <v>159.16819571865443</v>
      </c>
      <c r="P1221" s="15">
        <f t="shared" si="278"/>
        <v>102.86166007905139</v>
      </c>
      <c r="Q1221" t="s">
        <v>8341</v>
      </c>
      <c r="R1221" t="s">
        <v>8342</v>
      </c>
      <c r="S1221" s="8">
        <f t="shared" si="283"/>
        <v>42633.253622685181</v>
      </c>
      <c r="T1221" s="11">
        <f t="shared" si="284"/>
        <v>42663.253622685188</v>
      </c>
      <c r="U1221" t="str">
        <f t="shared" si="285"/>
        <v>FALSE</v>
      </c>
      <c r="V1221" s="18">
        <f t="shared" si="286"/>
        <v>2</v>
      </c>
      <c r="W1221">
        <f t="shared" si="287"/>
        <v>1</v>
      </c>
      <c r="X1221">
        <v>1</v>
      </c>
      <c r="Y1221">
        <f t="shared" si="280"/>
        <v>16350</v>
      </c>
      <c r="Z1221">
        <f t="shared" si="281"/>
        <v>26024</v>
      </c>
    </row>
    <row r="1222" spans="1:26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 t="b">
        <v>0</v>
      </c>
      <c r="L1222">
        <v>140</v>
      </c>
      <c r="M1222" t="b">
        <v>1</v>
      </c>
      <c r="N1222" t="s">
        <v>8285</v>
      </c>
      <c r="O1222" s="15">
        <f t="shared" si="282"/>
        <v>103.76666666666668</v>
      </c>
      <c r="P1222" s="15">
        <f t="shared" si="278"/>
        <v>111.17857142857143</v>
      </c>
      <c r="Q1222" t="s">
        <v>8341</v>
      </c>
      <c r="R1222" t="s">
        <v>8342</v>
      </c>
      <c r="S1222" s="8">
        <f t="shared" si="283"/>
        <v>42211.420277777775</v>
      </c>
      <c r="T1222" s="11">
        <f t="shared" si="284"/>
        <v>42241.420277777775</v>
      </c>
      <c r="U1222" t="str">
        <f t="shared" si="285"/>
        <v>FALSE</v>
      </c>
      <c r="V1222" s="18">
        <f t="shared" si="286"/>
        <v>2</v>
      </c>
      <c r="W1222">
        <f t="shared" si="287"/>
        <v>1</v>
      </c>
      <c r="X1222">
        <v>1.1299999999999999</v>
      </c>
      <c r="Y1222">
        <f>D1222*X1222</f>
        <v>16950</v>
      </c>
      <c r="Z1222">
        <f>E1222*$X1222</f>
        <v>17588.449999999997</v>
      </c>
    </row>
    <row r="1223" spans="1:26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 t="b">
        <v>0</v>
      </c>
      <c r="L1223">
        <v>103</v>
      </c>
      <c r="M1223" t="b">
        <v>1</v>
      </c>
      <c r="N1223" t="s">
        <v>8285</v>
      </c>
      <c r="O1223" s="15">
        <f t="shared" si="282"/>
        <v>111.40954545454547</v>
      </c>
      <c r="P1223" s="15">
        <f t="shared" si="278"/>
        <v>23.796213592233013</v>
      </c>
      <c r="Q1223" t="s">
        <v>8341</v>
      </c>
      <c r="R1223" t="s">
        <v>8342</v>
      </c>
      <c r="S1223" s="8">
        <f t="shared" si="283"/>
        <v>42680.267222222225</v>
      </c>
      <c r="T1223" s="11">
        <f t="shared" si="284"/>
        <v>42707.791666666664</v>
      </c>
      <c r="U1223" t="str">
        <f t="shared" si="285"/>
        <v>FALSE</v>
      </c>
      <c r="V1223" s="18">
        <f t="shared" si="286"/>
        <v>2</v>
      </c>
      <c r="W1223">
        <f t="shared" si="287"/>
        <v>1</v>
      </c>
      <c r="X1223">
        <v>1.28</v>
      </c>
      <c r="Y1223">
        <f>D1223*X1223</f>
        <v>2816</v>
      </c>
      <c r="Z1223">
        <f>E1223*$X1223</f>
        <v>3137.2928000000002</v>
      </c>
    </row>
    <row r="1224" spans="1:26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 t="b">
        <v>0</v>
      </c>
      <c r="L1224">
        <v>138</v>
      </c>
      <c r="M1224" t="b">
        <v>1</v>
      </c>
      <c r="N1224" t="s">
        <v>8285</v>
      </c>
      <c r="O1224" s="15">
        <f t="shared" si="282"/>
        <v>280.375</v>
      </c>
      <c r="P1224" s="15">
        <f t="shared" si="278"/>
        <v>81.268115942028984</v>
      </c>
      <c r="Q1224" t="s">
        <v>8341</v>
      </c>
      <c r="R1224" t="s">
        <v>8342</v>
      </c>
      <c r="S1224" s="8">
        <f t="shared" si="283"/>
        <v>42430.512118055551</v>
      </c>
      <c r="T1224" s="11">
        <f t="shared" si="284"/>
        <v>42460.958333333336</v>
      </c>
      <c r="U1224" t="str">
        <f t="shared" si="285"/>
        <v>FALSE</v>
      </c>
      <c r="V1224" s="18">
        <f t="shared" si="286"/>
        <v>2</v>
      </c>
      <c r="W1224">
        <f t="shared" si="287"/>
        <v>1</v>
      </c>
      <c r="X1224">
        <f>0.76</f>
        <v>0.76</v>
      </c>
      <c r="Y1224">
        <f>D1224*X1224</f>
        <v>3040</v>
      </c>
      <c r="Z1224">
        <f t="shared" ref="Z1224:Z1235" si="288">E1224*$X1224</f>
        <v>8523.4</v>
      </c>
    </row>
    <row r="1225" spans="1:26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 t="b">
        <v>0</v>
      </c>
      <c r="L1225">
        <v>191</v>
      </c>
      <c r="M1225" t="b">
        <v>1</v>
      </c>
      <c r="N1225" t="s">
        <v>8285</v>
      </c>
      <c r="O1225" s="15">
        <f t="shared" si="282"/>
        <v>112.10606060606061</v>
      </c>
      <c r="P1225" s="15">
        <f t="shared" si="278"/>
        <v>116.21465968586388</v>
      </c>
      <c r="Q1225" t="s">
        <v>8341</v>
      </c>
      <c r="R1225" t="s">
        <v>8342</v>
      </c>
      <c r="S1225" s="8">
        <f t="shared" si="283"/>
        <v>42653.968854166662</v>
      </c>
      <c r="T1225" s="11">
        <f t="shared" si="284"/>
        <v>42684.010520833333</v>
      </c>
      <c r="U1225" t="str">
        <f t="shared" si="285"/>
        <v>FALSE</v>
      </c>
      <c r="V1225" s="18">
        <f t="shared" si="286"/>
        <v>2</v>
      </c>
      <c r="W1225">
        <f t="shared" si="287"/>
        <v>1</v>
      </c>
      <c r="X1225">
        <v>1</v>
      </c>
      <c r="Y1225">
        <f t="shared" ref="Y1225:Y1235" si="289">D1225*$X1225</f>
        <v>19800</v>
      </c>
      <c r="Z1225">
        <f t="shared" si="288"/>
        <v>22197</v>
      </c>
    </row>
    <row r="1226" spans="1:26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 t="b">
        <v>0</v>
      </c>
      <c r="L1226">
        <v>18</v>
      </c>
      <c r="M1226" t="b">
        <v>0</v>
      </c>
      <c r="N1226" t="s">
        <v>8286</v>
      </c>
      <c r="O1226" s="15">
        <f t="shared" si="282"/>
        <v>7.0666666666666673</v>
      </c>
      <c r="P1226" s="15">
        <f t="shared" si="278"/>
        <v>58.888888888888886</v>
      </c>
      <c r="Q1226" t="s">
        <v>8325</v>
      </c>
      <c r="R1226" t="s">
        <v>8343</v>
      </c>
      <c r="S1226" s="8">
        <f t="shared" si="283"/>
        <v>41736.341458333329</v>
      </c>
      <c r="T1226" s="11">
        <f t="shared" si="284"/>
        <v>41796.341458333329</v>
      </c>
      <c r="U1226" t="str">
        <f t="shared" si="285"/>
        <v>FALSE</v>
      </c>
      <c r="V1226" s="18">
        <f t="shared" si="286"/>
        <v>2</v>
      </c>
      <c r="W1226">
        <f t="shared" si="287"/>
        <v>3</v>
      </c>
      <c r="X1226">
        <v>1</v>
      </c>
      <c r="Y1226">
        <f t="shared" si="289"/>
        <v>15000</v>
      </c>
      <c r="Z1226">
        <f t="shared" si="288"/>
        <v>1060</v>
      </c>
    </row>
    <row r="1227" spans="1:26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 t="b">
        <v>0</v>
      </c>
      <c r="L1227">
        <v>3</v>
      </c>
      <c r="M1227" t="b">
        <v>0</v>
      </c>
      <c r="N1227" t="s">
        <v>8286</v>
      </c>
      <c r="O1227" s="15">
        <f t="shared" si="282"/>
        <v>4.3999999999999995</v>
      </c>
      <c r="P1227" s="15">
        <f t="shared" si="278"/>
        <v>44</v>
      </c>
      <c r="Q1227" t="s">
        <v>8325</v>
      </c>
      <c r="R1227" t="s">
        <v>8343</v>
      </c>
      <c r="S1227" s="8">
        <f t="shared" si="283"/>
        <v>41509.697662037033</v>
      </c>
      <c r="T1227" s="11">
        <f t="shared" si="284"/>
        <v>41569.697662037033</v>
      </c>
      <c r="U1227" t="str">
        <f t="shared" si="285"/>
        <v>FALSE</v>
      </c>
      <c r="V1227" s="18">
        <f t="shared" si="286"/>
        <v>2</v>
      </c>
      <c r="W1227">
        <f t="shared" si="287"/>
        <v>3</v>
      </c>
      <c r="X1227">
        <v>1</v>
      </c>
      <c r="Y1227">
        <f t="shared" si="289"/>
        <v>3000</v>
      </c>
      <c r="Z1227">
        <f t="shared" si="288"/>
        <v>132</v>
      </c>
    </row>
    <row r="1228" spans="1:26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 t="b">
        <v>0</v>
      </c>
      <c r="L1228">
        <v>40</v>
      </c>
      <c r="M1228" t="b">
        <v>0</v>
      </c>
      <c r="N1228" t="s">
        <v>8286</v>
      </c>
      <c r="O1228" s="15">
        <f t="shared" si="282"/>
        <v>3.8739999999999997</v>
      </c>
      <c r="P1228" s="15">
        <f t="shared" si="278"/>
        <v>48.424999999999997</v>
      </c>
      <c r="Q1228" t="s">
        <v>8325</v>
      </c>
      <c r="R1228" t="s">
        <v>8343</v>
      </c>
      <c r="S1228" s="8">
        <f t="shared" si="283"/>
        <v>41715.666446759256</v>
      </c>
      <c r="T1228" s="11">
        <f t="shared" si="284"/>
        <v>41749.833333333328</v>
      </c>
      <c r="U1228" t="str">
        <f t="shared" si="285"/>
        <v>FALSE</v>
      </c>
      <c r="V1228" s="18">
        <f t="shared" si="286"/>
        <v>2</v>
      </c>
      <c r="W1228">
        <f t="shared" si="287"/>
        <v>3</v>
      </c>
      <c r="X1228">
        <v>1</v>
      </c>
      <c r="Y1228">
        <f t="shared" si="289"/>
        <v>50000</v>
      </c>
      <c r="Z1228">
        <f t="shared" si="288"/>
        <v>1937</v>
      </c>
    </row>
    <row r="1229" spans="1:26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 t="b">
        <v>0</v>
      </c>
      <c r="L1229">
        <v>0</v>
      </c>
      <c r="M1229" t="b">
        <v>0</v>
      </c>
      <c r="N1229" t="s">
        <v>8286</v>
      </c>
      <c r="O1229" s="15">
        <f t="shared" si="282"/>
        <v>0</v>
      </c>
      <c r="P1229" s="15">
        <f t="shared" si="278"/>
        <v>0</v>
      </c>
      <c r="Q1229" t="s">
        <v>8325</v>
      </c>
      <c r="R1229" t="s">
        <v>8343</v>
      </c>
      <c r="S1229" s="8">
        <f t="shared" si="283"/>
        <v>41827.710833333331</v>
      </c>
      <c r="T1229" s="11">
        <f t="shared" si="284"/>
        <v>41858.083333333328</v>
      </c>
      <c r="U1229" t="str">
        <f t="shared" si="285"/>
        <v>FALSE</v>
      </c>
      <c r="V1229" s="18">
        <f t="shared" si="286"/>
        <v>2</v>
      </c>
      <c r="W1229">
        <f t="shared" si="287"/>
        <v>3</v>
      </c>
      <c r="X1229">
        <v>1</v>
      </c>
      <c r="Y1229">
        <f t="shared" si="289"/>
        <v>2000</v>
      </c>
      <c r="Z1229">
        <f t="shared" si="288"/>
        <v>0</v>
      </c>
    </row>
    <row r="1230" spans="1:26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 t="b">
        <v>0</v>
      </c>
      <c r="L1230">
        <v>24</v>
      </c>
      <c r="M1230" t="b">
        <v>0</v>
      </c>
      <c r="N1230" t="s">
        <v>8286</v>
      </c>
      <c r="O1230" s="15">
        <f t="shared" si="282"/>
        <v>29.299999999999997</v>
      </c>
      <c r="P1230" s="15">
        <f t="shared" si="278"/>
        <v>61.041666666666664</v>
      </c>
      <c r="Q1230" t="s">
        <v>8325</v>
      </c>
      <c r="R1230" t="s">
        <v>8343</v>
      </c>
      <c r="S1230" s="8">
        <f t="shared" si="283"/>
        <v>40754.520925925921</v>
      </c>
      <c r="T1230" s="11">
        <f t="shared" si="284"/>
        <v>40814.520925925921</v>
      </c>
      <c r="U1230" t="str">
        <f t="shared" si="285"/>
        <v>FALSE</v>
      </c>
      <c r="V1230" s="18">
        <f t="shared" si="286"/>
        <v>2</v>
      </c>
      <c r="W1230">
        <f t="shared" si="287"/>
        <v>3</v>
      </c>
      <c r="X1230">
        <v>1</v>
      </c>
      <c r="Y1230">
        <f t="shared" si="289"/>
        <v>5000</v>
      </c>
      <c r="Z1230">
        <f t="shared" si="288"/>
        <v>1465</v>
      </c>
    </row>
    <row r="1231" spans="1:26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 t="b">
        <v>0</v>
      </c>
      <c r="L1231">
        <v>1</v>
      </c>
      <c r="M1231" t="b">
        <v>0</v>
      </c>
      <c r="N1231" t="s">
        <v>8286</v>
      </c>
      <c r="O1231" s="15">
        <f t="shared" si="282"/>
        <v>0.90909090909090906</v>
      </c>
      <c r="P1231" s="15">
        <f t="shared" si="278"/>
        <v>25</v>
      </c>
      <c r="Q1231" t="s">
        <v>8325</v>
      </c>
      <c r="R1231" t="s">
        <v>8343</v>
      </c>
      <c r="S1231" s="8">
        <f t="shared" si="283"/>
        <v>40985.251469907402</v>
      </c>
      <c r="T1231" s="11">
        <f t="shared" si="284"/>
        <v>41015.458333333328</v>
      </c>
      <c r="U1231" t="str">
        <f t="shared" si="285"/>
        <v>FALSE</v>
      </c>
      <c r="V1231" s="18">
        <f t="shared" si="286"/>
        <v>2</v>
      </c>
      <c r="W1231">
        <f t="shared" si="287"/>
        <v>3</v>
      </c>
      <c r="X1231">
        <v>1</v>
      </c>
      <c r="Y1231">
        <f t="shared" si="289"/>
        <v>2750</v>
      </c>
      <c r="Z1231">
        <f t="shared" si="288"/>
        <v>25</v>
      </c>
    </row>
    <row r="1232" spans="1:26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 t="b">
        <v>0</v>
      </c>
      <c r="L1232">
        <v>0</v>
      </c>
      <c r="M1232" t="b">
        <v>0</v>
      </c>
      <c r="N1232" t="s">
        <v>8286</v>
      </c>
      <c r="O1232" s="15">
        <f t="shared" si="282"/>
        <v>0</v>
      </c>
      <c r="P1232" s="15">
        <f t="shared" si="278"/>
        <v>0</v>
      </c>
      <c r="Q1232" t="s">
        <v>8325</v>
      </c>
      <c r="R1232" t="s">
        <v>8343</v>
      </c>
      <c r="S1232" s="8">
        <f t="shared" si="283"/>
        <v>40568.764236111107</v>
      </c>
      <c r="T1232" s="11">
        <f t="shared" si="284"/>
        <v>40598.764236111107</v>
      </c>
      <c r="U1232" t="str">
        <f t="shared" si="285"/>
        <v>FALSE</v>
      </c>
      <c r="V1232" s="18">
        <f t="shared" si="286"/>
        <v>2</v>
      </c>
      <c r="W1232">
        <f t="shared" si="287"/>
        <v>3</v>
      </c>
      <c r="X1232">
        <v>1</v>
      </c>
      <c r="Y1232">
        <f t="shared" si="289"/>
        <v>500000</v>
      </c>
      <c r="Z1232">
        <f t="shared" si="288"/>
        <v>0</v>
      </c>
    </row>
    <row r="1233" spans="1:26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 t="b">
        <v>0</v>
      </c>
      <c r="L1233">
        <v>0</v>
      </c>
      <c r="M1233" t="b">
        <v>0</v>
      </c>
      <c r="N1233" t="s">
        <v>8286</v>
      </c>
      <c r="O1233" s="15">
        <f t="shared" si="282"/>
        <v>0</v>
      </c>
      <c r="P1233" s="15">
        <f t="shared" si="278"/>
        <v>0</v>
      </c>
      <c r="Q1233" t="s">
        <v>8325</v>
      </c>
      <c r="R1233" t="s">
        <v>8343</v>
      </c>
      <c r="S1233" s="8">
        <f t="shared" si="283"/>
        <v>42193.733425925922</v>
      </c>
      <c r="T1233" s="11">
        <f t="shared" si="284"/>
        <v>42243.833333333336</v>
      </c>
      <c r="U1233" t="str">
        <f t="shared" si="285"/>
        <v>FALSE</v>
      </c>
      <c r="V1233" s="18">
        <f t="shared" si="286"/>
        <v>2</v>
      </c>
      <c r="W1233">
        <f t="shared" si="287"/>
        <v>3</v>
      </c>
      <c r="X1233">
        <v>1</v>
      </c>
      <c r="Y1233">
        <f t="shared" si="289"/>
        <v>5000</v>
      </c>
      <c r="Z1233">
        <f t="shared" si="288"/>
        <v>0</v>
      </c>
    </row>
    <row r="1234" spans="1:26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 t="b">
        <v>0</v>
      </c>
      <c r="L1234">
        <v>1</v>
      </c>
      <c r="M1234" t="b">
        <v>0</v>
      </c>
      <c r="N1234" t="s">
        <v>8286</v>
      </c>
      <c r="O1234" s="15">
        <f t="shared" si="282"/>
        <v>0.8</v>
      </c>
      <c r="P1234" s="15">
        <f t="shared" si="278"/>
        <v>40</v>
      </c>
      <c r="Q1234" t="s">
        <v>8325</v>
      </c>
      <c r="R1234" t="s">
        <v>8343</v>
      </c>
      <c r="S1234" s="8">
        <f t="shared" si="283"/>
        <v>41506.639699074076</v>
      </c>
      <c r="T1234" s="11">
        <f t="shared" si="284"/>
        <v>41553.639699074069</v>
      </c>
      <c r="U1234" t="str">
        <f t="shared" si="285"/>
        <v>FALSE</v>
      </c>
      <c r="V1234" s="18">
        <f t="shared" si="286"/>
        <v>2</v>
      </c>
      <c r="W1234">
        <f t="shared" si="287"/>
        <v>3</v>
      </c>
      <c r="X1234">
        <v>1</v>
      </c>
      <c r="Y1234">
        <f t="shared" si="289"/>
        <v>5000</v>
      </c>
      <c r="Z1234">
        <f t="shared" si="288"/>
        <v>40</v>
      </c>
    </row>
    <row r="1235" spans="1:26" ht="115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 t="b">
        <v>0</v>
      </c>
      <c r="L1235">
        <v>6</v>
      </c>
      <c r="M1235" t="b">
        <v>0</v>
      </c>
      <c r="N1235" t="s">
        <v>8286</v>
      </c>
      <c r="O1235" s="15">
        <f t="shared" si="282"/>
        <v>11.600000000000001</v>
      </c>
      <c r="P1235" s="15">
        <f t="shared" si="278"/>
        <v>19.333333333333332</v>
      </c>
      <c r="Q1235" t="s">
        <v>8325</v>
      </c>
      <c r="R1235" t="s">
        <v>8343</v>
      </c>
      <c r="S1235" s="8">
        <f t="shared" si="283"/>
        <v>40939.740439814814</v>
      </c>
      <c r="T1235" s="11">
        <f t="shared" si="284"/>
        <v>40960.740439814814</v>
      </c>
      <c r="U1235" t="str">
        <f t="shared" si="285"/>
        <v>FALSE</v>
      </c>
      <c r="V1235" s="18">
        <f t="shared" si="286"/>
        <v>2</v>
      </c>
      <c r="W1235">
        <f t="shared" si="287"/>
        <v>3</v>
      </c>
      <c r="X1235">
        <v>1</v>
      </c>
      <c r="Y1235">
        <f t="shared" si="289"/>
        <v>1000</v>
      </c>
      <c r="Z1235">
        <f t="shared" si="288"/>
        <v>116</v>
      </c>
    </row>
    <row r="1236" spans="1:26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 t="b">
        <v>0</v>
      </c>
      <c r="L1236">
        <v>0</v>
      </c>
      <c r="M1236" t="b">
        <v>0</v>
      </c>
      <c r="N1236" t="s">
        <v>8286</v>
      </c>
      <c r="O1236" s="15">
        <f t="shared" si="282"/>
        <v>0</v>
      </c>
      <c r="P1236" s="15">
        <f t="shared" si="278"/>
        <v>0</v>
      </c>
      <c r="Q1236" t="s">
        <v>8325</v>
      </c>
      <c r="R1236" t="s">
        <v>8343</v>
      </c>
      <c r="S1236" s="8">
        <f t="shared" si="283"/>
        <v>42007.580347222225</v>
      </c>
      <c r="T1236" s="11">
        <f t="shared" si="284"/>
        <v>42037.580347222225</v>
      </c>
      <c r="U1236" t="str">
        <f t="shared" si="285"/>
        <v>FALSE</v>
      </c>
      <c r="V1236" s="18">
        <f t="shared" si="286"/>
        <v>2</v>
      </c>
      <c r="W1236">
        <f t="shared" si="287"/>
        <v>3</v>
      </c>
      <c r="X1236">
        <v>1.28</v>
      </c>
      <c r="Y1236">
        <f>D1236*X1236</f>
        <v>64000</v>
      </c>
      <c r="Z1236">
        <f>E1236*$X1236</f>
        <v>0</v>
      </c>
    </row>
    <row r="1237" spans="1:26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 t="b">
        <v>0</v>
      </c>
      <c r="L1237">
        <v>6</v>
      </c>
      <c r="M1237" t="b">
        <v>0</v>
      </c>
      <c r="N1237" t="s">
        <v>8286</v>
      </c>
      <c r="O1237" s="15">
        <f t="shared" si="282"/>
        <v>2.7873639500929119</v>
      </c>
      <c r="P1237" s="15">
        <f t="shared" si="278"/>
        <v>35</v>
      </c>
      <c r="Q1237" t="s">
        <v>8325</v>
      </c>
      <c r="R1237" t="s">
        <v>8343</v>
      </c>
      <c r="S1237" s="8">
        <f t="shared" si="283"/>
        <v>41582.927071759259</v>
      </c>
      <c r="T1237" s="11">
        <f t="shared" si="284"/>
        <v>41622.927071759259</v>
      </c>
      <c r="U1237" t="str">
        <f t="shared" si="285"/>
        <v>FALSE</v>
      </c>
      <c r="V1237" s="18">
        <f t="shared" si="286"/>
        <v>2</v>
      </c>
      <c r="W1237">
        <f t="shared" si="287"/>
        <v>3</v>
      </c>
      <c r="X1237">
        <v>1</v>
      </c>
      <c r="Y1237">
        <f t="shared" ref="Y1237:Y1263" si="290">D1237*$X1237</f>
        <v>7534</v>
      </c>
      <c r="Z1237">
        <f t="shared" ref="Z1237:Z1263" si="291">E1237*$X1237</f>
        <v>210</v>
      </c>
    </row>
    <row r="1238" spans="1:26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 t="b">
        <v>0</v>
      </c>
      <c r="L1238">
        <v>0</v>
      </c>
      <c r="M1238" t="b">
        <v>0</v>
      </c>
      <c r="N1238" t="s">
        <v>8286</v>
      </c>
      <c r="O1238" s="15">
        <f t="shared" si="282"/>
        <v>0</v>
      </c>
      <c r="P1238" s="15">
        <f t="shared" si="278"/>
        <v>0</v>
      </c>
      <c r="Q1238" t="s">
        <v>8325</v>
      </c>
      <c r="R1238" t="s">
        <v>8343</v>
      </c>
      <c r="S1238" s="8">
        <f t="shared" si="283"/>
        <v>41110.47180555555</v>
      </c>
      <c r="T1238" s="11">
        <f t="shared" si="284"/>
        <v>41118.458333333328</v>
      </c>
      <c r="U1238" t="str">
        <f t="shared" si="285"/>
        <v>FALSE</v>
      </c>
      <c r="V1238" s="18">
        <f t="shared" si="286"/>
        <v>2</v>
      </c>
      <c r="W1238">
        <f t="shared" si="287"/>
        <v>3</v>
      </c>
      <c r="X1238">
        <v>1</v>
      </c>
      <c r="Y1238">
        <f t="shared" si="290"/>
        <v>2500</v>
      </c>
      <c r="Z1238">
        <f t="shared" si="291"/>
        <v>0</v>
      </c>
    </row>
    <row r="1239" spans="1:26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 t="b">
        <v>0</v>
      </c>
      <c r="L1239">
        <v>0</v>
      </c>
      <c r="M1239" t="b">
        <v>0</v>
      </c>
      <c r="N1239" t="s">
        <v>8286</v>
      </c>
      <c r="O1239" s="15">
        <f t="shared" si="282"/>
        <v>0</v>
      </c>
      <c r="P1239" s="15">
        <f t="shared" si="278"/>
        <v>0</v>
      </c>
      <c r="Q1239" t="s">
        <v>8325</v>
      </c>
      <c r="R1239" t="s">
        <v>8343</v>
      </c>
      <c r="S1239" s="8">
        <f t="shared" si="283"/>
        <v>41125.074826388889</v>
      </c>
      <c r="T1239" s="11">
        <f t="shared" si="284"/>
        <v>41145.074826388889</v>
      </c>
      <c r="U1239" t="str">
        <f t="shared" si="285"/>
        <v>FALSE</v>
      </c>
      <c r="V1239" s="18">
        <f t="shared" si="286"/>
        <v>2</v>
      </c>
      <c r="W1239">
        <f t="shared" si="287"/>
        <v>3</v>
      </c>
      <c r="X1239">
        <v>1</v>
      </c>
      <c r="Y1239">
        <f t="shared" si="290"/>
        <v>25000</v>
      </c>
      <c r="Z1239">
        <f t="shared" si="291"/>
        <v>0</v>
      </c>
    </row>
    <row r="1240" spans="1:26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 t="b">
        <v>0</v>
      </c>
      <c r="L1240">
        <v>3</v>
      </c>
      <c r="M1240" t="b">
        <v>0</v>
      </c>
      <c r="N1240" t="s">
        <v>8286</v>
      </c>
      <c r="O1240" s="15">
        <f t="shared" si="282"/>
        <v>17.8</v>
      </c>
      <c r="P1240" s="15">
        <f t="shared" si="278"/>
        <v>59.333333333333336</v>
      </c>
      <c r="Q1240" t="s">
        <v>8325</v>
      </c>
      <c r="R1240" t="s">
        <v>8343</v>
      </c>
      <c r="S1240" s="8">
        <f t="shared" si="283"/>
        <v>40731.402037037034</v>
      </c>
      <c r="T1240" s="11">
        <f t="shared" si="284"/>
        <v>40761.402037037034</v>
      </c>
      <c r="U1240" t="str">
        <f t="shared" si="285"/>
        <v>FALSE</v>
      </c>
      <c r="V1240" s="18">
        <f t="shared" si="286"/>
        <v>2</v>
      </c>
      <c r="W1240">
        <f t="shared" si="287"/>
        <v>3</v>
      </c>
      <c r="X1240">
        <v>1</v>
      </c>
      <c r="Y1240">
        <f t="shared" si="290"/>
        <v>1000</v>
      </c>
      <c r="Z1240">
        <f t="shared" si="291"/>
        <v>178</v>
      </c>
    </row>
    <row r="1241" spans="1:26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 t="b">
        <v>0</v>
      </c>
      <c r="L1241">
        <v>0</v>
      </c>
      <c r="M1241" t="b">
        <v>0</v>
      </c>
      <c r="N1241" t="s">
        <v>8286</v>
      </c>
      <c r="O1241" s="15">
        <f t="shared" si="282"/>
        <v>0</v>
      </c>
      <c r="P1241" s="15">
        <f t="shared" si="278"/>
        <v>0</v>
      </c>
      <c r="Q1241" t="s">
        <v>8325</v>
      </c>
      <c r="R1241" t="s">
        <v>8343</v>
      </c>
      <c r="S1241" s="8">
        <f t="shared" si="283"/>
        <v>40883.754247685181</v>
      </c>
      <c r="T1241" s="11">
        <f t="shared" si="284"/>
        <v>40913.754247685181</v>
      </c>
      <c r="U1241" t="str">
        <f t="shared" si="285"/>
        <v>FALSE</v>
      </c>
      <c r="V1241" s="18">
        <f t="shared" si="286"/>
        <v>2</v>
      </c>
      <c r="W1241">
        <f t="shared" si="287"/>
        <v>3</v>
      </c>
      <c r="X1241">
        <v>1</v>
      </c>
      <c r="Y1241">
        <f t="shared" si="290"/>
        <v>2500</v>
      </c>
      <c r="Z1241">
        <f t="shared" si="291"/>
        <v>0</v>
      </c>
    </row>
    <row r="1242" spans="1:26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 t="b">
        <v>0</v>
      </c>
      <c r="L1242">
        <v>8</v>
      </c>
      <c r="M1242" t="b">
        <v>0</v>
      </c>
      <c r="N1242" t="s">
        <v>8286</v>
      </c>
      <c r="O1242" s="15">
        <f t="shared" si="282"/>
        <v>3.0124999999999997</v>
      </c>
      <c r="P1242" s="15">
        <f t="shared" si="278"/>
        <v>30.125</v>
      </c>
      <c r="Q1242" t="s">
        <v>8325</v>
      </c>
      <c r="R1242" t="s">
        <v>8343</v>
      </c>
      <c r="S1242" s="8">
        <f t="shared" si="283"/>
        <v>41408.831678240742</v>
      </c>
      <c r="T1242" s="11">
        <f t="shared" si="284"/>
        <v>41467.70208333333</v>
      </c>
      <c r="U1242" t="str">
        <f t="shared" si="285"/>
        <v>FALSE</v>
      </c>
      <c r="V1242" s="18">
        <f t="shared" si="286"/>
        <v>2</v>
      </c>
      <c r="W1242">
        <f t="shared" si="287"/>
        <v>3</v>
      </c>
      <c r="X1242">
        <v>1</v>
      </c>
      <c r="Y1242">
        <f t="shared" si="290"/>
        <v>8000</v>
      </c>
      <c r="Z1242">
        <f t="shared" si="291"/>
        <v>241</v>
      </c>
    </row>
    <row r="1243" spans="1:26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 t="b">
        <v>0</v>
      </c>
      <c r="L1243">
        <v>34</v>
      </c>
      <c r="M1243" t="b">
        <v>0</v>
      </c>
      <c r="N1243" t="s">
        <v>8286</v>
      </c>
      <c r="O1243" s="15">
        <f t="shared" si="282"/>
        <v>50.739999999999995</v>
      </c>
      <c r="P1243" s="15">
        <f t="shared" si="278"/>
        <v>74.617647058823536</v>
      </c>
      <c r="Q1243" t="s">
        <v>8325</v>
      </c>
      <c r="R1243" t="s">
        <v>8343</v>
      </c>
      <c r="S1243" s="8">
        <f t="shared" si="283"/>
        <v>41923.629398148143</v>
      </c>
      <c r="T1243" s="11">
        <f t="shared" si="284"/>
        <v>41946.040972222218</v>
      </c>
      <c r="U1243" t="str">
        <f t="shared" si="285"/>
        <v>FALSE</v>
      </c>
      <c r="V1243" s="18">
        <f t="shared" si="286"/>
        <v>2</v>
      </c>
      <c r="W1243">
        <f t="shared" si="287"/>
        <v>3</v>
      </c>
      <c r="X1243">
        <v>1</v>
      </c>
      <c r="Y1243">
        <f t="shared" si="290"/>
        <v>5000</v>
      </c>
      <c r="Z1243">
        <f t="shared" si="291"/>
        <v>2537</v>
      </c>
    </row>
    <row r="1244" spans="1:26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 t="b">
        <v>0</v>
      </c>
      <c r="L1244">
        <v>1</v>
      </c>
      <c r="M1244" t="b">
        <v>0</v>
      </c>
      <c r="N1244" t="s">
        <v>8286</v>
      </c>
      <c r="O1244" s="15">
        <f t="shared" si="282"/>
        <v>0.54884742041712409</v>
      </c>
      <c r="P1244" s="15">
        <f t="shared" si="278"/>
        <v>5</v>
      </c>
      <c r="Q1244" t="s">
        <v>8325</v>
      </c>
      <c r="R1244" t="s">
        <v>8343</v>
      </c>
      <c r="S1244" s="8">
        <f t="shared" si="283"/>
        <v>40781.957199074073</v>
      </c>
      <c r="T1244" s="11">
        <f t="shared" si="284"/>
        <v>40797.345833333333</v>
      </c>
      <c r="U1244" t="str">
        <f t="shared" si="285"/>
        <v>FALSE</v>
      </c>
      <c r="V1244" s="18">
        <f t="shared" si="286"/>
        <v>2</v>
      </c>
      <c r="W1244">
        <f t="shared" si="287"/>
        <v>3</v>
      </c>
      <c r="X1244">
        <v>1</v>
      </c>
      <c r="Y1244">
        <f t="shared" si="290"/>
        <v>911</v>
      </c>
      <c r="Z1244">
        <f t="shared" si="291"/>
        <v>5</v>
      </c>
    </row>
    <row r="1245" spans="1:26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 t="b">
        <v>0</v>
      </c>
      <c r="L1245">
        <v>38</v>
      </c>
      <c r="M1245" t="b">
        <v>0</v>
      </c>
      <c r="N1245" t="s">
        <v>8286</v>
      </c>
      <c r="O1245" s="15">
        <f t="shared" si="282"/>
        <v>14.091666666666667</v>
      </c>
      <c r="P1245" s="15">
        <f t="shared" si="278"/>
        <v>44.5</v>
      </c>
      <c r="Q1245" t="s">
        <v>8325</v>
      </c>
      <c r="R1245" t="s">
        <v>8343</v>
      </c>
      <c r="S1245" s="8">
        <f t="shared" si="283"/>
        <v>40671.670960648145</v>
      </c>
      <c r="T1245" s="11">
        <f t="shared" si="284"/>
        <v>40732.666666666664</v>
      </c>
      <c r="U1245" t="str">
        <f t="shared" si="285"/>
        <v>FALSE</v>
      </c>
      <c r="V1245" s="18">
        <f t="shared" si="286"/>
        <v>2</v>
      </c>
      <c r="W1245">
        <f t="shared" si="287"/>
        <v>3</v>
      </c>
      <c r="X1245">
        <v>1</v>
      </c>
      <c r="Y1245">
        <f t="shared" si="290"/>
        <v>12000</v>
      </c>
      <c r="Z1245">
        <f t="shared" si="291"/>
        <v>1691</v>
      </c>
    </row>
    <row r="1246" spans="1:26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 t="b">
        <v>1</v>
      </c>
      <c r="L1246">
        <v>45</v>
      </c>
      <c r="M1246" t="b">
        <v>1</v>
      </c>
      <c r="N1246" t="s">
        <v>8276</v>
      </c>
      <c r="O1246" s="15">
        <f t="shared" si="282"/>
        <v>103.8</v>
      </c>
      <c r="P1246" s="15">
        <f t="shared" si="278"/>
        <v>46.133333333333333</v>
      </c>
      <c r="Q1246" t="s">
        <v>8325</v>
      </c>
      <c r="R1246" t="s">
        <v>8336</v>
      </c>
      <c r="S1246" s="8">
        <f t="shared" si="283"/>
        <v>41355.617164351846</v>
      </c>
      <c r="T1246" s="11">
        <f t="shared" si="284"/>
        <v>41386.666666666664</v>
      </c>
      <c r="U1246" t="str">
        <f t="shared" si="285"/>
        <v>TRUE</v>
      </c>
      <c r="V1246" s="18">
        <f t="shared" si="286"/>
        <v>1</v>
      </c>
      <c r="W1246">
        <f t="shared" si="287"/>
        <v>1</v>
      </c>
      <c r="X1246">
        <v>1</v>
      </c>
      <c r="Y1246">
        <f t="shared" si="290"/>
        <v>2000</v>
      </c>
      <c r="Z1246">
        <f t="shared" si="291"/>
        <v>2076</v>
      </c>
    </row>
    <row r="1247" spans="1:26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 t="b">
        <v>1</v>
      </c>
      <c r="L1247">
        <v>17</v>
      </c>
      <c r="M1247" t="b">
        <v>1</v>
      </c>
      <c r="N1247" t="s">
        <v>8276</v>
      </c>
      <c r="O1247" s="15">
        <f t="shared" si="282"/>
        <v>120.24999999999999</v>
      </c>
      <c r="P1247" s="15">
        <f t="shared" si="278"/>
        <v>141.47058823529412</v>
      </c>
      <c r="Q1247" t="s">
        <v>8325</v>
      </c>
      <c r="R1247" t="s">
        <v>8336</v>
      </c>
      <c r="S1247" s="8">
        <f t="shared" si="283"/>
        <v>41774.391597222217</v>
      </c>
      <c r="T1247" s="11">
        <f t="shared" si="284"/>
        <v>41804.391597222224</v>
      </c>
      <c r="U1247" t="str">
        <f t="shared" si="285"/>
        <v>TRUE</v>
      </c>
      <c r="V1247" s="18">
        <f t="shared" si="286"/>
        <v>1</v>
      </c>
      <c r="W1247">
        <f t="shared" si="287"/>
        <v>1</v>
      </c>
      <c r="X1247">
        <v>1</v>
      </c>
      <c r="Y1247">
        <f t="shared" si="290"/>
        <v>2000</v>
      </c>
      <c r="Z1247">
        <f t="shared" si="291"/>
        <v>2405</v>
      </c>
    </row>
    <row r="1248" spans="1:26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 t="b">
        <v>1</v>
      </c>
      <c r="L1248">
        <v>31</v>
      </c>
      <c r="M1248" t="b">
        <v>1</v>
      </c>
      <c r="N1248" t="s">
        <v>8276</v>
      </c>
      <c r="O1248" s="15">
        <f t="shared" si="282"/>
        <v>117</v>
      </c>
      <c r="P1248" s="15">
        <f t="shared" si="278"/>
        <v>75.483870967741936</v>
      </c>
      <c r="Q1248" t="s">
        <v>8325</v>
      </c>
      <c r="R1248" t="s">
        <v>8336</v>
      </c>
      <c r="S1248" s="8">
        <f t="shared" si="283"/>
        <v>40837.835057870368</v>
      </c>
      <c r="T1248" s="11">
        <f t="shared" si="284"/>
        <v>40882.876724537033</v>
      </c>
      <c r="U1248" t="str">
        <f t="shared" si="285"/>
        <v>TRUE</v>
      </c>
      <c r="V1248" s="18">
        <f t="shared" si="286"/>
        <v>1</v>
      </c>
      <c r="W1248">
        <f t="shared" si="287"/>
        <v>1</v>
      </c>
      <c r="X1248">
        <v>1</v>
      </c>
      <c r="Y1248">
        <f t="shared" si="290"/>
        <v>2000</v>
      </c>
      <c r="Z1248">
        <f t="shared" si="291"/>
        <v>2340</v>
      </c>
    </row>
    <row r="1249" spans="1:26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 t="b">
        <v>1</v>
      </c>
      <c r="L1249">
        <v>50</v>
      </c>
      <c r="M1249" t="b">
        <v>1</v>
      </c>
      <c r="N1249" t="s">
        <v>8276</v>
      </c>
      <c r="O1249" s="15">
        <f t="shared" si="282"/>
        <v>122.14285714285715</v>
      </c>
      <c r="P1249" s="15">
        <f t="shared" si="278"/>
        <v>85.5</v>
      </c>
      <c r="Q1249" t="s">
        <v>8325</v>
      </c>
      <c r="R1249" t="s">
        <v>8336</v>
      </c>
      <c r="S1249" s="8">
        <f t="shared" si="283"/>
        <v>41370.083969907406</v>
      </c>
      <c r="T1249" s="11">
        <f t="shared" si="284"/>
        <v>41400.083969907406</v>
      </c>
      <c r="U1249" t="str">
        <f t="shared" si="285"/>
        <v>TRUE</v>
      </c>
      <c r="V1249" s="18">
        <f t="shared" si="286"/>
        <v>1</v>
      </c>
      <c r="W1249">
        <f t="shared" si="287"/>
        <v>1</v>
      </c>
      <c r="X1249">
        <v>1</v>
      </c>
      <c r="Y1249">
        <f t="shared" si="290"/>
        <v>3500</v>
      </c>
      <c r="Z1249">
        <f t="shared" si="291"/>
        <v>4275</v>
      </c>
    </row>
    <row r="1250" spans="1:26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 t="b">
        <v>1</v>
      </c>
      <c r="L1250">
        <v>59</v>
      </c>
      <c r="M1250" t="b">
        <v>1</v>
      </c>
      <c r="N1250" t="s">
        <v>8276</v>
      </c>
      <c r="O1250" s="15">
        <f t="shared" si="282"/>
        <v>151.63999999999999</v>
      </c>
      <c r="P1250" s="15">
        <f t="shared" si="278"/>
        <v>64.254237288135599</v>
      </c>
      <c r="Q1250" t="s">
        <v>8325</v>
      </c>
      <c r="R1250" t="s">
        <v>8336</v>
      </c>
      <c r="S1250" s="8">
        <f t="shared" si="283"/>
        <v>41767.448530092588</v>
      </c>
      <c r="T1250" s="11">
        <f t="shared" si="284"/>
        <v>41803.082638888889</v>
      </c>
      <c r="U1250" t="str">
        <f t="shared" si="285"/>
        <v>TRUE</v>
      </c>
      <c r="V1250" s="18">
        <f t="shared" si="286"/>
        <v>1</v>
      </c>
      <c r="W1250">
        <f t="shared" si="287"/>
        <v>1</v>
      </c>
      <c r="X1250">
        <v>1</v>
      </c>
      <c r="Y1250">
        <f t="shared" si="290"/>
        <v>2500</v>
      </c>
      <c r="Z1250">
        <f t="shared" si="291"/>
        <v>3791</v>
      </c>
    </row>
    <row r="1251" spans="1:26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 t="b">
        <v>1</v>
      </c>
      <c r="L1251">
        <v>81</v>
      </c>
      <c r="M1251" t="b">
        <v>1</v>
      </c>
      <c r="N1251" t="s">
        <v>8276</v>
      </c>
      <c r="O1251" s="15">
        <f t="shared" si="282"/>
        <v>104.44</v>
      </c>
      <c r="P1251" s="15">
        <f t="shared" si="278"/>
        <v>64.46913580246914</v>
      </c>
      <c r="Q1251" t="s">
        <v>8325</v>
      </c>
      <c r="R1251" t="s">
        <v>8336</v>
      </c>
      <c r="S1251" s="8">
        <f t="shared" si="283"/>
        <v>41067.532534722224</v>
      </c>
      <c r="T1251" s="11">
        <f t="shared" si="284"/>
        <v>41097.532534722217</v>
      </c>
      <c r="U1251" t="str">
        <f t="shared" si="285"/>
        <v>TRUE</v>
      </c>
      <c r="V1251" s="18">
        <f t="shared" si="286"/>
        <v>1</v>
      </c>
      <c r="W1251">
        <f t="shared" si="287"/>
        <v>1</v>
      </c>
      <c r="X1251">
        <v>1</v>
      </c>
      <c r="Y1251">
        <f t="shared" si="290"/>
        <v>5000</v>
      </c>
      <c r="Z1251">
        <f t="shared" si="291"/>
        <v>5222</v>
      </c>
    </row>
    <row r="1252" spans="1:26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 t="b">
        <v>1</v>
      </c>
      <c r="L1252">
        <v>508</v>
      </c>
      <c r="M1252" t="b">
        <v>1</v>
      </c>
      <c r="N1252" t="s">
        <v>8276</v>
      </c>
      <c r="O1252" s="15">
        <f t="shared" si="282"/>
        <v>200.15333333333331</v>
      </c>
      <c r="P1252" s="15">
        <f t="shared" si="278"/>
        <v>118.2007874015748</v>
      </c>
      <c r="Q1252" t="s">
        <v>8325</v>
      </c>
      <c r="R1252" t="s">
        <v>8336</v>
      </c>
      <c r="S1252" s="8">
        <f t="shared" si="283"/>
        <v>41843.434386574074</v>
      </c>
      <c r="T1252" s="11">
        <f t="shared" si="284"/>
        <v>41888.434386574074</v>
      </c>
      <c r="U1252" t="str">
        <f t="shared" si="285"/>
        <v>TRUE</v>
      </c>
      <c r="V1252" s="18">
        <f t="shared" si="286"/>
        <v>1</v>
      </c>
      <c r="W1252">
        <f t="shared" si="287"/>
        <v>1</v>
      </c>
      <c r="X1252">
        <v>1</v>
      </c>
      <c r="Y1252">
        <f t="shared" si="290"/>
        <v>30000</v>
      </c>
      <c r="Z1252">
        <f t="shared" si="291"/>
        <v>60046</v>
      </c>
    </row>
    <row r="1253" spans="1:26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 t="b">
        <v>1</v>
      </c>
      <c r="L1253">
        <v>74</v>
      </c>
      <c r="M1253" t="b">
        <v>1</v>
      </c>
      <c r="N1253" t="s">
        <v>8276</v>
      </c>
      <c r="O1253" s="15">
        <f t="shared" si="282"/>
        <v>101.8</v>
      </c>
      <c r="P1253" s="15">
        <f t="shared" si="278"/>
        <v>82.540540540540547</v>
      </c>
      <c r="Q1253" t="s">
        <v>8325</v>
      </c>
      <c r="R1253" t="s">
        <v>8336</v>
      </c>
      <c r="S1253" s="8">
        <f t="shared" si="283"/>
        <v>40751.606099537035</v>
      </c>
      <c r="T1253" s="11">
        <f t="shared" si="284"/>
        <v>40811.606099537035</v>
      </c>
      <c r="U1253" t="str">
        <f t="shared" si="285"/>
        <v>TRUE</v>
      </c>
      <c r="V1253" s="18">
        <f t="shared" si="286"/>
        <v>1</v>
      </c>
      <c r="W1253">
        <f t="shared" si="287"/>
        <v>1</v>
      </c>
      <c r="X1253">
        <v>1</v>
      </c>
      <c r="Y1253">
        <f t="shared" si="290"/>
        <v>6000</v>
      </c>
      <c r="Z1253">
        <f t="shared" si="291"/>
        <v>6108</v>
      </c>
    </row>
    <row r="1254" spans="1:26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 t="b">
        <v>1</v>
      </c>
      <c r="L1254">
        <v>141</v>
      </c>
      <c r="M1254" t="b">
        <v>1</v>
      </c>
      <c r="N1254" t="s">
        <v>8276</v>
      </c>
      <c r="O1254" s="15">
        <f t="shared" si="282"/>
        <v>137.65714285714284</v>
      </c>
      <c r="P1254" s="15">
        <f t="shared" si="278"/>
        <v>34.170212765957444</v>
      </c>
      <c r="Q1254" t="s">
        <v>8325</v>
      </c>
      <c r="R1254" t="s">
        <v>8336</v>
      </c>
      <c r="S1254" s="8">
        <f t="shared" si="283"/>
        <v>41543.779733796291</v>
      </c>
      <c r="T1254" s="11">
        <f t="shared" si="284"/>
        <v>41571.779733796291</v>
      </c>
      <c r="U1254" t="str">
        <f t="shared" si="285"/>
        <v>TRUE</v>
      </c>
      <c r="V1254" s="18">
        <f t="shared" si="286"/>
        <v>1</v>
      </c>
      <c r="W1254">
        <f t="shared" si="287"/>
        <v>1</v>
      </c>
      <c r="X1254">
        <v>1</v>
      </c>
      <c r="Y1254">
        <f t="shared" si="290"/>
        <v>3500</v>
      </c>
      <c r="Z1254">
        <f t="shared" si="291"/>
        <v>4818</v>
      </c>
    </row>
    <row r="1255" spans="1:26" ht="115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 t="b">
        <v>1</v>
      </c>
      <c r="L1255">
        <v>711</v>
      </c>
      <c r="M1255" t="b">
        <v>1</v>
      </c>
      <c r="N1255" t="s">
        <v>8276</v>
      </c>
      <c r="O1255" s="15">
        <f t="shared" si="282"/>
        <v>303833.2</v>
      </c>
      <c r="P1255">
        <f>E1255/L1255</f>
        <v>42.73322081575246</v>
      </c>
      <c r="Q1255" t="s">
        <v>8325</v>
      </c>
      <c r="R1255" t="s">
        <v>8336</v>
      </c>
      <c r="S1255" s="8">
        <f t="shared" si="283"/>
        <v>41855.575312499997</v>
      </c>
      <c r="T1255" s="11">
        <f t="shared" si="284"/>
        <v>41885.575312499997</v>
      </c>
      <c r="U1255" t="str">
        <f t="shared" si="285"/>
        <v>TRUE</v>
      </c>
      <c r="V1255" s="18">
        <f t="shared" si="286"/>
        <v>1</v>
      </c>
      <c r="W1255">
        <f t="shared" si="287"/>
        <v>1</v>
      </c>
      <c r="X1255">
        <v>1</v>
      </c>
      <c r="Y1255">
        <f t="shared" si="290"/>
        <v>10</v>
      </c>
      <c r="Z1255">
        <f t="shared" si="291"/>
        <v>30383.32</v>
      </c>
    </row>
    <row r="1256" spans="1:26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 t="b">
        <v>1</v>
      </c>
      <c r="L1256">
        <v>141</v>
      </c>
      <c r="M1256" t="b">
        <v>1</v>
      </c>
      <c r="N1256" t="s">
        <v>8276</v>
      </c>
      <c r="O1256" s="15">
        <f t="shared" si="282"/>
        <v>198.85074626865671</v>
      </c>
      <c r="P1256" s="15">
        <f t="shared" ref="P1256:P1319" si="292">IFERROR(E1256/L1256,0)</f>
        <v>94.489361702127653</v>
      </c>
      <c r="Q1256" t="s">
        <v>8325</v>
      </c>
      <c r="R1256" t="s">
        <v>8336</v>
      </c>
      <c r="S1256" s="8">
        <f t="shared" si="283"/>
        <v>40487.413032407407</v>
      </c>
      <c r="T1256" s="11">
        <f t="shared" si="284"/>
        <v>40543.999305555553</v>
      </c>
      <c r="U1256" t="str">
        <f t="shared" si="285"/>
        <v>TRUE</v>
      </c>
      <c r="V1256" s="18">
        <f t="shared" si="286"/>
        <v>1</v>
      </c>
      <c r="W1256">
        <f t="shared" si="287"/>
        <v>1</v>
      </c>
      <c r="X1256">
        <v>1</v>
      </c>
      <c r="Y1256">
        <f t="shared" si="290"/>
        <v>6700</v>
      </c>
      <c r="Z1256">
        <f t="shared" si="291"/>
        <v>13323</v>
      </c>
    </row>
    <row r="1257" spans="1:26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 t="b">
        <v>1</v>
      </c>
      <c r="L1257">
        <v>109</v>
      </c>
      <c r="M1257" t="b">
        <v>1</v>
      </c>
      <c r="N1257" t="s">
        <v>8276</v>
      </c>
      <c r="O1257" s="15">
        <f t="shared" si="282"/>
        <v>202.36666666666667</v>
      </c>
      <c r="P1257" s="15">
        <f t="shared" si="292"/>
        <v>55.697247706422019</v>
      </c>
      <c r="Q1257" t="s">
        <v>8325</v>
      </c>
      <c r="R1257" t="s">
        <v>8336</v>
      </c>
      <c r="S1257" s="8">
        <f t="shared" si="283"/>
        <v>41579.637175925927</v>
      </c>
      <c r="T1257" s="11">
        <f t="shared" si="284"/>
        <v>41609.678842592592</v>
      </c>
      <c r="U1257" t="str">
        <f t="shared" si="285"/>
        <v>TRUE</v>
      </c>
      <c r="V1257" s="18">
        <f t="shared" si="286"/>
        <v>1</v>
      </c>
      <c r="W1257">
        <f t="shared" si="287"/>
        <v>1</v>
      </c>
      <c r="X1257">
        <v>1</v>
      </c>
      <c r="Y1257">
        <f t="shared" si="290"/>
        <v>3000</v>
      </c>
      <c r="Z1257">
        <f t="shared" si="291"/>
        <v>6071</v>
      </c>
    </row>
    <row r="1258" spans="1:26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 t="b">
        <v>1</v>
      </c>
      <c r="L1258">
        <v>361</v>
      </c>
      <c r="M1258" t="b">
        <v>1</v>
      </c>
      <c r="N1258" t="s">
        <v>8276</v>
      </c>
      <c r="O1258" s="15">
        <f t="shared" si="282"/>
        <v>117.96376666666666</v>
      </c>
      <c r="P1258" s="15">
        <f t="shared" si="292"/>
        <v>98.030831024930734</v>
      </c>
      <c r="Q1258" t="s">
        <v>8325</v>
      </c>
      <c r="R1258" t="s">
        <v>8336</v>
      </c>
      <c r="S1258" s="8">
        <f t="shared" si="283"/>
        <v>40921.711006944446</v>
      </c>
      <c r="T1258" s="11">
        <f t="shared" si="284"/>
        <v>40951.711006944439</v>
      </c>
      <c r="U1258" t="str">
        <f t="shared" si="285"/>
        <v>TRUE</v>
      </c>
      <c r="V1258" s="18">
        <f t="shared" si="286"/>
        <v>1</v>
      </c>
      <c r="W1258">
        <f t="shared" si="287"/>
        <v>1</v>
      </c>
      <c r="X1258">
        <v>1</v>
      </c>
      <c r="Y1258">
        <f t="shared" si="290"/>
        <v>30000</v>
      </c>
      <c r="Z1258">
        <f t="shared" si="291"/>
        <v>35389.129999999997</v>
      </c>
    </row>
    <row r="1259" spans="1:26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 t="b">
        <v>1</v>
      </c>
      <c r="L1259">
        <v>176</v>
      </c>
      <c r="M1259" t="b">
        <v>1</v>
      </c>
      <c r="N1259" t="s">
        <v>8276</v>
      </c>
      <c r="O1259" s="15">
        <f t="shared" si="282"/>
        <v>294.72727272727275</v>
      </c>
      <c r="P1259" s="15">
        <f t="shared" si="292"/>
        <v>92.102272727272734</v>
      </c>
      <c r="Q1259" t="s">
        <v>8325</v>
      </c>
      <c r="R1259" t="s">
        <v>8336</v>
      </c>
      <c r="S1259" s="8">
        <f t="shared" si="283"/>
        <v>40586.877199074072</v>
      </c>
      <c r="T1259" s="11">
        <f t="shared" si="284"/>
        <v>40635.835532407407</v>
      </c>
      <c r="U1259" t="str">
        <f t="shared" si="285"/>
        <v>TRUE</v>
      </c>
      <c r="V1259" s="18">
        <f t="shared" si="286"/>
        <v>1</v>
      </c>
      <c r="W1259">
        <f t="shared" si="287"/>
        <v>1</v>
      </c>
      <c r="X1259">
        <v>1</v>
      </c>
      <c r="Y1259">
        <f t="shared" si="290"/>
        <v>5500</v>
      </c>
      <c r="Z1259">
        <f t="shared" si="291"/>
        <v>16210</v>
      </c>
    </row>
    <row r="1260" spans="1:26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 t="b">
        <v>1</v>
      </c>
      <c r="L1260">
        <v>670</v>
      </c>
      <c r="M1260" t="b">
        <v>1</v>
      </c>
      <c r="N1260" t="s">
        <v>8276</v>
      </c>
      <c r="O1260" s="15">
        <f t="shared" si="282"/>
        <v>213.14633333333336</v>
      </c>
      <c r="P1260" s="15">
        <f t="shared" si="292"/>
        <v>38.175462686567165</v>
      </c>
      <c r="Q1260" t="s">
        <v>8325</v>
      </c>
      <c r="R1260" t="s">
        <v>8336</v>
      </c>
      <c r="S1260" s="8">
        <f t="shared" si="283"/>
        <v>41487.402916666666</v>
      </c>
      <c r="T1260" s="11">
        <f t="shared" si="284"/>
        <v>41517.402916666666</v>
      </c>
      <c r="U1260" t="str">
        <f t="shared" si="285"/>
        <v>TRUE</v>
      </c>
      <c r="V1260" s="18">
        <f t="shared" si="286"/>
        <v>1</v>
      </c>
      <c r="W1260">
        <f t="shared" si="287"/>
        <v>1</v>
      </c>
      <c r="X1260">
        <v>1</v>
      </c>
      <c r="Y1260">
        <f t="shared" si="290"/>
        <v>12000</v>
      </c>
      <c r="Z1260">
        <f t="shared" si="291"/>
        <v>25577.56</v>
      </c>
    </row>
    <row r="1261" spans="1:26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 t="b">
        <v>1</v>
      </c>
      <c r="L1261">
        <v>96</v>
      </c>
      <c r="M1261" t="b">
        <v>1</v>
      </c>
      <c r="N1261" t="s">
        <v>8276</v>
      </c>
      <c r="O1261" s="15">
        <f t="shared" si="282"/>
        <v>104.24</v>
      </c>
      <c r="P1261" s="15">
        <f t="shared" si="292"/>
        <v>27.145833333333332</v>
      </c>
      <c r="Q1261" t="s">
        <v>8325</v>
      </c>
      <c r="R1261" t="s">
        <v>8336</v>
      </c>
      <c r="S1261" s="8">
        <f t="shared" si="283"/>
        <v>41766.762314814812</v>
      </c>
      <c r="T1261" s="11">
        <f t="shared" si="284"/>
        <v>41798.957638888889</v>
      </c>
      <c r="U1261" t="str">
        <f t="shared" si="285"/>
        <v>TRUE</v>
      </c>
      <c r="V1261" s="18">
        <f t="shared" si="286"/>
        <v>1</v>
      </c>
      <c r="W1261">
        <f t="shared" si="287"/>
        <v>1</v>
      </c>
      <c r="X1261">
        <v>1</v>
      </c>
      <c r="Y1261">
        <f t="shared" si="290"/>
        <v>2500</v>
      </c>
      <c r="Z1261">
        <f t="shared" si="291"/>
        <v>2606</v>
      </c>
    </row>
    <row r="1262" spans="1:26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 t="b">
        <v>1</v>
      </c>
      <c r="L1262">
        <v>74</v>
      </c>
      <c r="M1262" t="b">
        <v>1</v>
      </c>
      <c r="N1262" t="s">
        <v>8276</v>
      </c>
      <c r="O1262" s="15">
        <f t="shared" si="282"/>
        <v>113.66666666666667</v>
      </c>
      <c r="P1262" s="15">
        <f t="shared" si="292"/>
        <v>50.689189189189186</v>
      </c>
      <c r="Q1262" t="s">
        <v>8325</v>
      </c>
      <c r="R1262" t="s">
        <v>8336</v>
      </c>
      <c r="S1262" s="8">
        <f t="shared" si="283"/>
        <v>41666.63449074074</v>
      </c>
      <c r="T1262" s="11">
        <f t="shared" si="284"/>
        <v>41696.63449074074</v>
      </c>
      <c r="U1262" t="str">
        <f t="shared" si="285"/>
        <v>TRUE</v>
      </c>
      <c r="V1262" s="18">
        <f t="shared" si="286"/>
        <v>1</v>
      </c>
      <c r="W1262">
        <f t="shared" si="287"/>
        <v>1</v>
      </c>
      <c r="X1262">
        <v>1</v>
      </c>
      <c r="Y1262">
        <f t="shared" si="290"/>
        <v>3300</v>
      </c>
      <c r="Z1262">
        <f t="shared" si="291"/>
        <v>3751</v>
      </c>
    </row>
    <row r="1263" spans="1:26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 t="b">
        <v>1</v>
      </c>
      <c r="L1263">
        <v>52</v>
      </c>
      <c r="M1263" t="b">
        <v>1</v>
      </c>
      <c r="N1263" t="s">
        <v>8276</v>
      </c>
      <c r="O1263" s="15">
        <f t="shared" si="282"/>
        <v>101.25</v>
      </c>
      <c r="P1263" s="15">
        <f t="shared" si="292"/>
        <v>38.942307692307693</v>
      </c>
      <c r="Q1263" t="s">
        <v>8325</v>
      </c>
      <c r="R1263" t="s">
        <v>8336</v>
      </c>
      <c r="S1263" s="8">
        <f t="shared" si="283"/>
        <v>41638.134571759256</v>
      </c>
      <c r="T1263" s="11">
        <f t="shared" si="284"/>
        <v>41668.134571759256</v>
      </c>
      <c r="U1263" t="str">
        <f t="shared" si="285"/>
        <v>TRUE</v>
      </c>
      <c r="V1263" s="18">
        <f t="shared" si="286"/>
        <v>1</v>
      </c>
      <c r="W1263">
        <f t="shared" si="287"/>
        <v>1</v>
      </c>
      <c r="X1263">
        <v>1</v>
      </c>
      <c r="Y1263">
        <f t="shared" si="290"/>
        <v>2000</v>
      </c>
      <c r="Z1263">
        <f t="shared" si="291"/>
        <v>2025</v>
      </c>
    </row>
    <row r="1264" spans="1:26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 t="b">
        <v>1</v>
      </c>
      <c r="L1264">
        <v>105</v>
      </c>
      <c r="M1264" t="b">
        <v>1</v>
      </c>
      <c r="N1264" t="s">
        <v>8276</v>
      </c>
      <c r="O1264" s="15">
        <f t="shared" si="282"/>
        <v>125.41538461538462</v>
      </c>
      <c r="P1264" s="15">
        <f t="shared" si="292"/>
        <v>77.638095238095232</v>
      </c>
      <c r="Q1264" t="s">
        <v>8325</v>
      </c>
      <c r="R1264" t="s">
        <v>8336</v>
      </c>
      <c r="S1264" s="8">
        <f t="shared" si="283"/>
        <v>41656.554305555554</v>
      </c>
      <c r="T1264" s="11">
        <f t="shared" si="284"/>
        <v>41686.554305555554</v>
      </c>
      <c r="U1264" t="str">
        <f t="shared" si="285"/>
        <v>TRUE</v>
      </c>
      <c r="V1264" s="18">
        <f t="shared" si="286"/>
        <v>1</v>
      </c>
      <c r="W1264">
        <f t="shared" si="287"/>
        <v>1</v>
      </c>
      <c r="X1264">
        <f>0.76</f>
        <v>0.76</v>
      </c>
      <c r="Y1264">
        <f>D1264*X1264</f>
        <v>4940</v>
      </c>
      <c r="Z1264">
        <f t="shared" ref="Z1264:Z1274" si="293">E1264*$X1264</f>
        <v>6195.52</v>
      </c>
    </row>
    <row r="1265" spans="1:26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 t="b">
        <v>1</v>
      </c>
      <c r="L1265">
        <v>41</v>
      </c>
      <c r="M1265" t="b">
        <v>1</v>
      </c>
      <c r="N1265" t="s">
        <v>8276</v>
      </c>
      <c r="O1265" s="15">
        <f t="shared" si="282"/>
        <v>119</v>
      </c>
      <c r="P1265" s="15">
        <f t="shared" si="292"/>
        <v>43.536585365853661</v>
      </c>
      <c r="Q1265" t="s">
        <v>8325</v>
      </c>
      <c r="R1265" t="s">
        <v>8336</v>
      </c>
      <c r="S1265" s="8">
        <f t="shared" si="283"/>
        <v>41691.875810185185</v>
      </c>
      <c r="T1265" s="11">
        <f t="shared" si="284"/>
        <v>41726.833333333328</v>
      </c>
      <c r="U1265" t="str">
        <f t="shared" si="285"/>
        <v>TRUE</v>
      </c>
      <c r="V1265" s="18">
        <f t="shared" si="286"/>
        <v>1</v>
      </c>
      <c r="W1265">
        <f t="shared" si="287"/>
        <v>1</v>
      </c>
      <c r="X1265">
        <v>1</v>
      </c>
      <c r="Y1265">
        <f t="shared" ref="Y1265:Y1274" si="294">D1265*$X1265</f>
        <v>1500</v>
      </c>
      <c r="Z1265">
        <f t="shared" si="293"/>
        <v>1785</v>
      </c>
    </row>
    <row r="1266" spans="1:26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 t="b">
        <v>1</v>
      </c>
      <c r="L1266">
        <v>34</v>
      </c>
      <c r="M1266" t="b">
        <v>1</v>
      </c>
      <c r="N1266" t="s">
        <v>8276</v>
      </c>
      <c r="O1266" s="15">
        <f t="shared" si="282"/>
        <v>166.46153846153845</v>
      </c>
      <c r="P1266" s="15">
        <f t="shared" si="292"/>
        <v>31.823529411764707</v>
      </c>
      <c r="Q1266" t="s">
        <v>8325</v>
      </c>
      <c r="R1266" t="s">
        <v>8336</v>
      </c>
      <c r="S1266" s="8">
        <f t="shared" si="283"/>
        <v>41547.454664351848</v>
      </c>
      <c r="T1266" s="11">
        <f t="shared" si="284"/>
        <v>41576.454664351848</v>
      </c>
      <c r="U1266" t="str">
        <f t="shared" si="285"/>
        <v>TRUE</v>
      </c>
      <c r="V1266" s="18">
        <f t="shared" si="286"/>
        <v>1</v>
      </c>
      <c r="W1266">
        <f t="shared" si="287"/>
        <v>1</v>
      </c>
      <c r="X1266">
        <v>1</v>
      </c>
      <c r="Y1266">
        <f t="shared" si="294"/>
        <v>650</v>
      </c>
      <c r="Z1266">
        <f t="shared" si="293"/>
        <v>1082</v>
      </c>
    </row>
    <row r="1267" spans="1:26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 t="b">
        <v>1</v>
      </c>
      <c r="L1267">
        <v>66</v>
      </c>
      <c r="M1267" t="b">
        <v>1</v>
      </c>
      <c r="N1267" t="s">
        <v>8276</v>
      </c>
      <c r="O1267" s="15">
        <f t="shared" si="282"/>
        <v>119.14771428571429</v>
      </c>
      <c r="P1267" s="15">
        <f t="shared" si="292"/>
        <v>63.184393939393942</v>
      </c>
      <c r="Q1267" t="s">
        <v>8325</v>
      </c>
      <c r="R1267" t="s">
        <v>8336</v>
      </c>
      <c r="S1267" s="8">
        <f t="shared" si="283"/>
        <v>40465.446932870364</v>
      </c>
      <c r="T1267" s="11">
        <f t="shared" si="284"/>
        <v>40512.446932870364</v>
      </c>
      <c r="U1267" t="str">
        <f t="shared" si="285"/>
        <v>TRUE</v>
      </c>
      <c r="V1267" s="18">
        <f t="shared" si="286"/>
        <v>1</v>
      </c>
      <c r="W1267">
        <f t="shared" si="287"/>
        <v>1</v>
      </c>
      <c r="X1267">
        <v>1</v>
      </c>
      <c r="Y1267">
        <f t="shared" si="294"/>
        <v>3500</v>
      </c>
      <c r="Z1267">
        <f t="shared" si="293"/>
        <v>4170.17</v>
      </c>
    </row>
    <row r="1268" spans="1:26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 t="b">
        <v>1</v>
      </c>
      <c r="L1268">
        <v>50</v>
      </c>
      <c r="M1268" t="b">
        <v>1</v>
      </c>
      <c r="N1268" t="s">
        <v>8276</v>
      </c>
      <c r="O1268" s="15">
        <f t="shared" si="282"/>
        <v>100.47368421052632</v>
      </c>
      <c r="P1268" s="15">
        <f t="shared" si="292"/>
        <v>190.9</v>
      </c>
      <c r="Q1268" t="s">
        <v>8325</v>
      </c>
      <c r="R1268" t="s">
        <v>8336</v>
      </c>
      <c r="S1268" s="8">
        <f t="shared" si="283"/>
        <v>41620.668344907404</v>
      </c>
      <c r="T1268" s="11">
        <f t="shared" si="284"/>
        <v>41650.668344907404</v>
      </c>
      <c r="U1268" t="str">
        <f t="shared" si="285"/>
        <v>TRUE</v>
      </c>
      <c r="V1268" s="18">
        <f t="shared" si="286"/>
        <v>1</v>
      </c>
      <c r="W1268">
        <f t="shared" si="287"/>
        <v>1</v>
      </c>
      <c r="X1268">
        <v>1</v>
      </c>
      <c r="Y1268">
        <f t="shared" si="294"/>
        <v>9500</v>
      </c>
      <c r="Z1268">
        <f t="shared" si="293"/>
        <v>9545</v>
      </c>
    </row>
    <row r="1269" spans="1:26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 t="b">
        <v>1</v>
      </c>
      <c r="L1269">
        <v>159</v>
      </c>
      <c r="M1269" t="b">
        <v>1</v>
      </c>
      <c r="N1269" t="s">
        <v>8276</v>
      </c>
      <c r="O1269" s="15">
        <f t="shared" si="282"/>
        <v>101.8</v>
      </c>
      <c r="P1269" s="15">
        <f t="shared" si="292"/>
        <v>140.85534591194968</v>
      </c>
      <c r="Q1269" t="s">
        <v>8325</v>
      </c>
      <c r="R1269" t="s">
        <v>8336</v>
      </c>
      <c r="S1269" s="8">
        <f t="shared" si="283"/>
        <v>41449.376828703702</v>
      </c>
      <c r="T1269" s="11">
        <f t="shared" si="284"/>
        <v>41479.376828703702</v>
      </c>
      <c r="U1269" t="str">
        <f t="shared" si="285"/>
        <v>TRUE</v>
      </c>
      <c r="V1269" s="18">
        <f t="shared" si="286"/>
        <v>1</v>
      </c>
      <c r="W1269">
        <f t="shared" si="287"/>
        <v>1</v>
      </c>
      <c r="X1269">
        <v>1</v>
      </c>
      <c r="Y1269">
        <f t="shared" si="294"/>
        <v>22000</v>
      </c>
      <c r="Z1269">
        <f t="shared" si="293"/>
        <v>22396</v>
      </c>
    </row>
    <row r="1270" spans="1:26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 t="b">
        <v>1</v>
      </c>
      <c r="L1270">
        <v>182</v>
      </c>
      <c r="M1270" t="b">
        <v>1</v>
      </c>
      <c r="N1270" t="s">
        <v>8276</v>
      </c>
      <c r="O1270" s="15">
        <f t="shared" si="282"/>
        <v>116.66666666666667</v>
      </c>
      <c r="P1270" s="15">
        <f t="shared" si="292"/>
        <v>76.92307692307692</v>
      </c>
      <c r="Q1270" t="s">
        <v>8325</v>
      </c>
      <c r="R1270" t="s">
        <v>8336</v>
      </c>
      <c r="S1270" s="8">
        <f t="shared" si="283"/>
        <v>41507.637118055551</v>
      </c>
      <c r="T1270" s="11">
        <f t="shared" si="284"/>
        <v>41537.637118055551</v>
      </c>
      <c r="U1270" t="str">
        <f t="shared" si="285"/>
        <v>TRUE</v>
      </c>
      <c r="V1270" s="18">
        <f t="shared" si="286"/>
        <v>1</v>
      </c>
      <c r="W1270">
        <f t="shared" si="287"/>
        <v>1</v>
      </c>
      <c r="X1270">
        <v>1</v>
      </c>
      <c r="Y1270">
        <f t="shared" si="294"/>
        <v>12000</v>
      </c>
      <c r="Z1270">
        <f t="shared" si="293"/>
        <v>14000</v>
      </c>
    </row>
    <row r="1271" spans="1:26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 t="b">
        <v>1</v>
      </c>
      <c r="L1271">
        <v>206</v>
      </c>
      <c r="M1271" t="b">
        <v>1</v>
      </c>
      <c r="N1271" t="s">
        <v>8276</v>
      </c>
      <c r="O1271" s="15">
        <f t="shared" si="282"/>
        <v>108.64893617021276</v>
      </c>
      <c r="P1271" s="15">
        <f t="shared" si="292"/>
        <v>99.15533980582525</v>
      </c>
      <c r="Q1271" t="s">
        <v>8325</v>
      </c>
      <c r="R1271" t="s">
        <v>8336</v>
      </c>
      <c r="S1271" s="8">
        <f t="shared" si="283"/>
        <v>42445.614722222213</v>
      </c>
      <c r="T1271" s="11">
        <f t="shared" si="284"/>
        <v>42475.791666666664</v>
      </c>
      <c r="U1271" t="str">
        <f t="shared" si="285"/>
        <v>TRUE</v>
      </c>
      <c r="V1271" s="18">
        <f t="shared" si="286"/>
        <v>1</v>
      </c>
      <c r="W1271">
        <f t="shared" si="287"/>
        <v>1</v>
      </c>
      <c r="X1271">
        <v>1</v>
      </c>
      <c r="Y1271">
        <f t="shared" si="294"/>
        <v>18800</v>
      </c>
      <c r="Z1271">
        <f t="shared" si="293"/>
        <v>20426</v>
      </c>
    </row>
    <row r="1272" spans="1:26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 t="b">
        <v>1</v>
      </c>
      <c r="L1272">
        <v>169</v>
      </c>
      <c r="M1272" t="b">
        <v>1</v>
      </c>
      <c r="N1272" t="s">
        <v>8276</v>
      </c>
      <c r="O1272" s="15">
        <f t="shared" si="282"/>
        <v>114.72</v>
      </c>
      <c r="P1272" s="15">
        <f t="shared" si="292"/>
        <v>67.881656804733723</v>
      </c>
      <c r="Q1272" t="s">
        <v>8325</v>
      </c>
      <c r="R1272" t="s">
        <v>8336</v>
      </c>
      <c r="S1272" s="8">
        <f t="shared" si="283"/>
        <v>40933.648634259262</v>
      </c>
      <c r="T1272" s="11">
        <f t="shared" si="284"/>
        <v>40993.60696759259</v>
      </c>
      <c r="U1272" t="str">
        <f t="shared" si="285"/>
        <v>TRUE</v>
      </c>
      <c r="V1272" s="18">
        <f t="shared" si="286"/>
        <v>1</v>
      </c>
      <c r="W1272">
        <f t="shared" si="287"/>
        <v>1</v>
      </c>
      <c r="X1272">
        <v>1</v>
      </c>
      <c r="Y1272">
        <f t="shared" si="294"/>
        <v>10000</v>
      </c>
      <c r="Z1272">
        <f t="shared" si="293"/>
        <v>11472</v>
      </c>
    </row>
    <row r="1273" spans="1:26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 t="b">
        <v>1</v>
      </c>
      <c r="L1273">
        <v>31</v>
      </c>
      <c r="M1273" t="b">
        <v>1</v>
      </c>
      <c r="N1273" t="s">
        <v>8276</v>
      </c>
      <c r="O1273" s="15">
        <f t="shared" si="282"/>
        <v>101.8</v>
      </c>
      <c r="P1273" s="15">
        <f t="shared" si="292"/>
        <v>246.29032258064515</v>
      </c>
      <c r="Q1273" t="s">
        <v>8325</v>
      </c>
      <c r="R1273" t="s">
        <v>8336</v>
      </c>
      <c r="S1273" s="8">
        <f t="shared" si="283"/>
        <v>41561.475219907406</v>
      </c>
      <c r="T1273" s="11">
        <f t="shared" si="284"/>
        <v>41591.516886574071</v>
      </c>
      <c r="U1273" t="str">
        <f t="shared" si="285"/>
        <v>TRUE</v>
      </c>
      <c r="V1273" s="18">
        <f t="shared" si="286"/>
        <v>1</v>
      </c>
      <c r="W1273">
        <f t="shared" si="287"/>
        <v>1</v>
      </c>
      <c r="X1273">
        <v>1</v>
      </c>
      <c r="Y1273">
        <f t="shared" si="294"/>
        <v>7500</v>
      </c>
      <c r="Z1273">
        <f t="shared" si="293"/>
        <v>7635</v>
      </c>
    </row>
    <row r="1274" spans="1:26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 t="b">
        <v>1</v>
      </c>
      <c r="L1274">
        <v>28</v>
      </c>
      <c r="M1274" t="b">
        <v>1</v>
      </c>
      <c r="N1274" t="s">
        <v>8276</v>
      </c>
      <c r="O1274" s="15">
        <f t="shared" si="282"/>
        <v>106</v>
      </c>
      <c r="P1274" s="15">
        <f t="shared" si="292"/>
        <v>189.28571428571428</v>
      </c>
      <c r="Q1274" t="s">
        <v>8325</v>
      </c>
      <c r="R1274" t="s">
        <v>8336</v>
      </c>
      <c r="S1274" s="8">
        <f t="shared" si="283"/>
        <v>40274.536793981482</v>
      </c>
      <c r="T1274" s="11">
        <f t="shared" si="284"/>
        <v>40343.958333333328</v>
      </c>
      <c r="U1274" t="str">
        <f t="shared" si="285"/>
        <v>TRUE</v>
      </c>
      <c r="V1274" s="18">
        <f t="shared" si="286"/>
        <v>1</v>
      </c>
      <c r="W1274">
        <f t="shared" si="287"/>
        <v>1</v>
      </c>
      <c r="X1274">
        <v>1</v>
      </c>
      <c r="Y1274">
        <f t="shared" si="294"/>
        <v>5000</v>
      </c>
      <c r="Z1274">
        <f t="shared" si="293"/>
        <v>5300</v>
      </c>
    </row>
    <row r="1275" spans="1:26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 t="b">
        <v>1</v>
      </c>
      <c r="L1275">
        <v>54</v>
      </c>
      <c r="M1275" t="b">
        <v>1</v>
      </c>
      <c r="N1275" t="s">
        <v>8276</v>
      </c>
      <c r="O1275" s="15">
        <f t="shared" si="282"/>
        <v>103.49999999999999</v>
      </c>
      <c r="P1275" s="15">
        <f t="shared" si="292"/>
        <v>76.666666666666671</v>
      </c>
      <c r="Q1275" t="s">
        <v>8325</v>
      </c>
      <c r="R1275" t="s">
        <v>8336</v>
      </c>
      <c r="S1275" s="8">
        <f t="shared" si="283"/>
        <v>41852.521886574068</v>
      </c>
      <c r="T1275" s="11">
        <f t="shared" si="284"/>
        <v>41882.521886574068</v>
      </c>
      <c r="U1275" t="str">
        <f t="shared" si="285"/>
        <v>TRUE</v>
      </c>
      <c r="V1275" s="18">
        <f t="shared" si="286"/>
        <v>1</v>
      </c>
      <c r="W1275">
        <f t="shared" si="287"/>
        <v>1</v>
      </c>
      <c r="X1275">
        <f>0.76</f>
        <v>0.76</v>
      </c>
      <c r="Y1275">
        <f>D1275*X1275</f>
        <v>3040</v>
      </c>
      <c r="Z1275">
        <f t="shared" ref="Z1275:Z1286" si="295">E1275*$X1275</f>
        <v>3146.4</v>
      </c>
    </row>
    <row r="1276" spans="1:26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 t="b">
        <v>1</v>
      </c>
      <c r="L1276">
        <v>467</v>
      </c>
      <c r="M1276" t="b">
        <v>1</v>
      </c>
      <c r="N1276" t="s">
        <v>8276</v>
      </c>
      <c r="O1276" s="15">
        <f t="shared" si="282"/>
        <v>154.97535999999999</v>
      </c>
      <c r="P1276" s="15">
        <f t="shared" si="292"/>
        <v>82.963254817987149</v>
      </c>
      <c r="Q1276" t="s">
        <v>8325</v>
      </c>
      <c r="R1276" t="s">
        <v>8336</v>
      </c>
      <c r="S1276" s="8">
        <f t="shared" si="283"/>
        <v>41116.481770833328</v>
      </c>
      <c r="T1276" s="11">
        <f t="shared" si="284"/>
        <v>41151.481770833328</v>
      </c>
      <c r="U1276" t="str">
        <f t="shared" si="285"/>
        <v>TRUE</v>
      </c>
      <c r="V1276" s="18">
        <f t="shared" si="286"/>
        <v>1</v>
      </c>
      <c r="W1276">
        <f t="shared" si="287"/>
        <v>1</v>
      </c>
      <c r="X1276">
        <v>1</v>
      </c>
      <c r="Y1276">
        <f t="shared" ref="Y1276:Y1286" si="296">D1276*$X1276</f>
        <v>25000</v>
      </c>
      <c r="Z1276">
        <f t="shared" si="295"/>
        <v>38743.839999999997</v>
      </c>
    </row>
    <row r="1277" spans="1:26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 t="b">
        <v>1</v>
      </c>
      <c r="L1277">
        <v>389</v>
      </c>
      <c r="M1277" t="b">
        <v>1</v>
      </c>
      <c r="N1277" t="s">
        <v>8276</v>
      </c>
      <c r="O1277" s="15">
        <f t="shared" si="282"/>
        <v>162.14066666666668</v>
      </c>
      <c r="P1277" s="15">
        <f t="shared" si="292"/>
        <v>62.522107969151669</v>
      </c>
      <c r="Q1277" t="s">
        <v>8325</v>
      </c>
      <c r="R1277" t="s">
        <v>8336</v>
      </c>
      <c r="S1277" s="8">
        <f t="shared" si="283"/>
        <v>41458.659571759257</v>
      </c>
      <c r="T1277" s="11">
        <f t="shared" si="284"/>
        <v>41493.659571759257</v>
      </c>
      <c r="U1277" t="str">
        <f t="shared" si="285"/>
        <v>TRUE</v>
      </c>
      <c r="V1277" s="18">
        <f t="shared" si="286"/>
        <v>1</v>
      </c>
      <c r="W1277">
        <f t="shared" si="287"/>
        <v>1</v>
      </c>
      <c r="X1277">
        <v>1</v>
      </c>
      <c r="Y1277">
        <f t="shared" si="296"/>
        <v>15000</v>
      </c>
      <c r="Z1277">
        <f t="shared" si="295"/>
        <v>24321.1</v>
      </c>
    </row>
    <row r="1278" spans="1:26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 t="b">
        <v>1</v>
      </c>
      <c r="L1278">
        <v>68</v>
      </c>
      <c r="M1278" t="b">
        <v>1</v>
      </c>
      <c r="N1278" t="s">
        <v>8276</v>
      </c>
      <c r="O1278" s="15">
        <f t="shared" si="282"/>
        <v>104.42100000000001</v>
      </c>
      <c r="P1278" s="15">
        <f t="shared" si="292"/>
        <v>46.06808823529412</v>
      </c>
      <c r="Q1278" t="s">
        <v>8325</v>
      </c>
      <c r="R1278" t="s">
        <v>8336</v>
      </c>
      <c r="S1278" s="8">
        <f t="shared" si="283"/>
        <v>40007.49591435185</v>
      </c>
      <c r="T1278" s="11">
        <f t="shared" si="284"/>
        <v>40056.958333333328</v>
      </c>
      <c r="U1278" t="str">
        <f t="shared" si="285"/>
        <v>TRUE</v>
      </c>
      <c r="V1278" s="18">
        <f t="shared" si="286"/>
        <v>1</v>
      </c>
      <c r="W1278">
        <f t="shared" si="287"/>
        <v>1</v>
      </c>
      <c r="X1278">
        <v>1</v>
      </c>
      <c r="Y1278">
        <f t="shared" si="296"/>
        <v>3000</v>
      </c>
      <c r="Z1278">
        <f t="shared" si="295"/>
        <v>3132.63</v>
      </c>
    </row>
    <row r="1279" spans="1:26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 t="b">
        <v>1</v>
      </c>
      <c r="L1279">
        <v>413</v>
      </c>
      <c r="M1279" t="b">
        <v>1</v>
      </c>
      <c r="N1279" t="s">
        <v>8276</v>
      </c>
      <c r="O1279" s="15">
        <f t="shared" si="282"/>
        <v>106.12433333333333</v>
      </c>
      <c r="P1279" s="15">
        <f t="shared" si="292"/>
        <v>38.543946731234868</v>
      </c>
      <c r="Q1279" t="s">
        <v>8325</v>
      </c>
      <c r="R1279" t="s">
        <v>8336</v>
      </c>
      <c r="S1279" s="8">
        <f t="shared" si="283"/>
        <v>41121.35355324074</v>
      </c>
      <c r="T1279" s="11">
        <f t="shared" si="284"/>
        <v>41156.35355324074</v>
      </c>
      <c r="U1279" t="str">
        <f t="shared" si="285"/>
        <v>TRUE</v>
      </c>
      <c r="V1279" s="18">
        <f t="shared" si="286"/>
        <v>1</v>
      </c>
      <c r="W1279">
        <f t="shared" si="287"/>
        <v>1</v>
      </c>
      <c r="X1279">
        <v>1</v>
      </c>
      <c r="Y1279">
        <f t="shared" si="296"/>
        <v>15000</v>
      </c>
      <c r="Z1279">
        <f t="shared" si="295"/>
        <v>15918.65</v>
      </c>
    </row>
    <row r="1280" spans="1:26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 t="b">
        <v>1</v>
      </c>
      <c r="L1280">
        <v>190</v>
      </c>
      <c r="M1280" t="b">
        <v>1</v>
      </c>
      <c r="N1280" t="s">
        <v>8276</v>
      </c>
      <c r="O1280" s="15">
        <f t="shared" si="282"/>
        <v>154.93846153846152</v>
      </c>
      <c r="P1280" s="15">
        <f t="shared" si="292"/>
        <v>53.005263157894738</v>
      </c>
      <c r="Q1280" t="s">
        <v>8325</v>
      </c>
      <c r="R1280" t="s">
        <v>8336</v>
      </c>
      <c r="S1280" s="8">
        <f t="shared" si="283"/>
        <v>41786.346828703703</v>
      </c>
      <c r="T1280" s="11">
        <f t="shared" si="284"/>
        <v>41814.875</v>
      </c>
      <c r="U1280" t="str">
        <f t="shared" si="285"/>
        <v>TRUE</v>
      </c>
      <c r="V1280" s="18">
        <f t="shared" si="286"/>
        <v>1</v>
      </c>
      <c r="W1280">
        <f t="shared" si="287"/>
        <v>1</v>
      </c>
      <c r="X1280">
        <v>1</v>
      </c>
      <c r="Y1280">
        <f t="shared" si="296"/>
        <v>6500</v>
      </c>
      <c r="Z1280">
        <f t="shared" si="295"/>
        <v>10071</v>
      </c>
    </row>
    <row r="1281" spans="1:26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 t="b">
        <v>1</v>
      </c>
      <c r="L1281">
        <v>189</v>
      </c>
      <c r="M1281" t="b">
        <v>1</v>
      </c>
      <c r="N1281" t="s">
        <v>8276</v>
      </c>
      <c r="O1281" s="15">
        <f t="shared" si="282"/>
        <v>110.77157238734421</v>
      </c>
      <c r="P1281" s="15">
        <f t="shared" si="292"/>
        <v>73.355396825396824</v>
      </c>
      <c r="Q1281" t="s">
        <v>8325</v>
      </c>
      <c r="R1281" t="s">
        <v>8336</v>
      </c>
      <c r="S1281" s="8">
        <f t="shared" si="283"/>
        <v>41681.890856481477</v>
      </c>
      <c r="T1281" s="11">
        <f t="shared" si="284"/>
        <v>41721.849189814813</v>
      </c>
      <c r="U1281" t="str">
        <f t="shared" si="285"/>
        <v>TRUE</v>
      </c>
      <c r="V1281" s="18">
        <f t="shared" si="286"/>
        <v>1</v>
      </c>
      <c r="W1281">
        <f t="shared" si="287"/>
        <v>1</v>
      </c>
      <c r="X1281">
        <v>1</v>
      </c>
      <c r="Y1281">
        <f t="shared" si="296"/>
        <v>12516</v>
      </c>
      <c r="Z1281">
        <f t="shared" si="295"/>
        <v>13864.17</v>
      </c>
    </row>
    <row r="1282" spans="1:26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 t="b">
        <v>1</v>
      </c>
      <c r="L1282">
        <v>130</v>
      </c>
      <c r="M1282" t="b">
        <v>1</v>
      </c>
      <c r="N1282" t="s">
        <v>8276</v>
      </c>
      <c r="O1282" s="15">
        <f t="shared" si="282"/>
        <v>110.91186666666665</v>
      </c>
      <c r="P1282" s="15">
        <f t="shared" si="292"/>
        <v>127.97523076923076</v>
      </c>
      <c r="Q1282" t="s">
        <v>8325</v>
      </c>
      <c r="R1282" t="s">
        <v>8336</v>
      </c>
      <c r="S1282" s="8">
        <f t="shared" si="283"/>
        <v>40513.54923611111</v>
      </c>
      <c r="T1282" s="11">
        <f t="shared" si="284"/>
        <v>40603.54923611111</v>
      </c>
      <c r="U1282" t="str">
        <f t="shared" si="285"/>
        <v>TRUE</v>
      </c>
      <c r="V1282" s="18">
        <f t="shared" si="286"/>
        <v>1</v>
      </c>
      <c r="W1282">
        <f t="shared" si="287"/>
        <v>1</v>
      </c>
      <c r="X1282">
        <v>1</v>
      </c>
      <c r="Y1282">
        <f t="shared" si="296"/>
        <v>15000</v>
      </c>
      <c r="Z1282">
        <f t="shared" si="295"/>
        <v>16636.78</v>
      </c>
    </row>
    <row r="1283" spans="1:26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 t="b">
        <v>1</v>
      </c>
      <c r="L1283">
        <v>74</v>
      </c>
      <c r="M1283" t="b">
        <v>1</v>
      </c>
      <c r="N1283" t="s">
        <v>8276</v>
      </c>
      <c r="O1283" s="15">
        <f t="shared" ref="O1283:O1346" si="297">(E1283/D1283)*100</f>
        <v>110.71428571428572</v>
      </c>
      <c r="P1283" s="15">
        <f t="shared" si="292"/>
        <v>104.72972972972973</v>
      </c>
      <c r="Q1283" t="s">
        <v>8325</v>
      </c>
      <c r="R1283" t="s">
        <v>8336</v>
      </c>
      <c r="S1283" s="8">
        <f t="shared" ref="S1283:S1346" si="298">(((J1283/60)/60)/24)+DATE(1970,1,1)+(-5/24)</f>
        <v>41463.535138888888</v>
      </c>
      <c r="T1283" s="11">
        <f t="shared" ref="T1283:T1346" si="299">(I1283/86400)+25569+(-5/24)</f>
        <v>41483.535138888888</v>
      </c>
      <c r="U1283" t="str">
        <f t="shared" ref="U1283:U1346" si="300">TRIM(K1283)</f>
        <v>TRUE</v>
      </c>
      <c r="V1283" s="18">
        <f t="shared" ref="V1283:V1346" si="301">IF(U1283="TRUE", 1, 2)</f>
        <v>1</v>
      </c>
      <c r="W1283">
        <f t="shared" ref="W1283:W1346" si="302">IF(F1283="successful", 1,  IF(F1283= "failed", 2, IF(F1283="canceled", 3, 4)))</f>
        <v>1</v>
      </c>
      <c r="X1283">
        <v>1</v>
      </c>
      <c r="Y1283">
        <f t="shared" si="296"/>
        <v>7000</v>
      </c>
      <c r="Z1283">
        <f t="shared" si="295"/>
        <v>7750</v>
      </c>
    </row>
    <row r="1284" spans="1:26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 t="b">
        <v>1</v>
      </c>
      <c r="L1284">
        <v>274</v>
      </c>
      <c r="M1284" t="b">
        <v>1</v>
      </c>
      <c r="N1284" t="s">
        <v>8276</v>
      </c>
      <c r="O1284" s="15">
        <f t="shared" si="297"/>
        <v>123.61333333333333</v>
      </c>
      <c r="P1284" s="15">
        <f t="shared" si="292"/>
        <v>67.671532846715323</v>
      </c>
      <c r="Q1284" t="s">
        <v>8325</v>
      </c>
      <c r="R1284" t="s">
        <v>8336</v>
      </c>
      <c r="S1284" s="8">
        <f t="shared" si="298"/>
        <v>41586.266840277778</v>
      </c>
      <c r="T1284" s="11">
        <f t="shared" si="299"/>
        <v>41616.999305555553</v>
      </c>
      <c r="U1284" t="str">
        <f t="shared" si="300"/>
        <v>TRUE</v>
      </c>
      <c r="V1284" s="18">
        <f t="shared" si="301"/>
        <v>1</v>
      </c>
      <c r="W1284">
        <f t="shared" si="302"/>
        <v>1</v>
      </c>
      <c r="X1284">
        <v>1</v>
      </c>
      <c r="Y1284">
        <f t="shared" si="296"/>
        <v>15000</v>
      </c>
      <c r="Z1284">
        <f t="shared" si="295"/>
        <v>18542</v>
      </c>
    </row>
    <row r="1285" spans="1:26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 t="b">
        <v>1</v>
      </c>
      <c r="L1285">
        <v>22</v>
      </c>
      <c r="M1285" t="b">
        <v>1</v>
      </c>
      <c r="N1285" t="s">
        <v>8276</v>
      </c>
      <c r="O1285" s="15">
        <f t="shared" si="297"/>
        <v>211.05</v>
      </c>
      <c r="P1285" s="15">
        <f t="shared" si="292"/>
        <v>95.931818181818187</v>
      </c>
      <c r="Q1285" t="s">
        <v>8325</v>
      </c>
      <c r="R1285" t="s">
        <v>8336</v>
      </c>
      <c r="S1285" s="8">
        <f t="shared" si="298"/>
        <v>41320.50913194444</v>
      </c>
      <c r="T1285" s="11">
        <f t="shared" si="299"/>
        <v>41343.958333333328</v>
      </c>
      <c r="U1285" t="str">
        <f t="shared" si="300"/>
        <v>TRUE</v>
      </c>
      <c r="V1285" s="18">
        <f t="shared" si="301"/>
        <v>1</v>
      </c>
      <c r="W1285">
        <f t="shared" si="302"/>
        <v>1</v>
      </c>
      <c r="X1285">
        <v>1</v>
      </c>
      <c r="Y1285">
        <f t="shared" si="296"/>
        <v>1000</v>
      </c>
      <c r="Z1285">
        <f t="shared" si="295"/>
        <v>2110.5</v>
      </c>
    </row>
    <row r="1286" spans="1:26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 t="b">
        <v>0</v>
      </c>
      <c r="L1286">
        <v>31</v>
      </c>
      <c r="M1286" t="b">
        <v>1</v>
      </c>
      <c r="N1286" t="s">
        <v>8271</v>
      </c>
      <c r="O1286" s="15">
        <f t="shared" si="297"/>
        <v>101</v>
      </c>
      <c r="P1286" s="15">
        <f t="shared" si="292"/>
        <v>65.161290322580641</v>
      </c>
      <c r="Q1286" t="s">
        <v>8328</v>
      </c>
      <c r="R1286" t="s">
        <v>8329</v>
      </c>
      <c r="S1286" s="8">
        <f t="shared" si="298"/>
        <v>42712.026412037034</v>
      </c>
      <c r="T1286" s="11">
        <f t="shared" si="299"/>
        <v>42735.499305555553</v>
      </c>
      <c r="U1286" t="str">
        <f t="shared" si="300"/>
        <v>FALSE</v>
      </c>
      <c r="V1286" s="18">
        <f t="shared" si="301"/>
        <v>2</v>
      </c>
      <c r="W1286">
        <f t="shared" si="302"/>
        <v>1</v>
      </c>
      <c r="X1286">
        <v>1</v>
      </c>
      <c r="Y1286">
        <f t="shared" si="296"/>
        <v>2000</v>
      </c>
      <c r="Z1286">
        <f t="shared" si="295"/>
        <v>2020</v>
      </c>
    </row>
    <row r="1287" spans="1:26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 t="b">
        <v>0</v>
      </c>
      <c r="L1287">
        <v>63</v>
      </c>
      <c r="M1287" t="b">
        <v>1</v>
      </c>
      <c r="N1287" t="s">
        <v>8271</v>
      </c>
      <c r="O1287" s="15">
        <f t="shared" si="297"/>
        <v>101.64999999999999</v>
      </c>
      <c r="P1287" s="15">
        <f t="shared" si="292"/>
        <v>32.269841269841272</v>
      </c>
      <c r="Q1287" t="s">
        <v>8328</v>
      </c>
      <c r="R1287" t="s">
        <v>8329</v>
      </c>
      <c r="S1287" s="8">
        <f t="shared" si="298"/>
        <v>42160.374710648146</v>
      </c>
      <c r="T1287" s="11">
        <f t="shared" si="299"/>
        <v>42175.374710648146</v>
      </c>
      <c r="U1287" t="str">
        <f t="shared" si="300"/>
        <v>FALSE</v>
      </c>
      <c r="V1287" s="18">
        <f t="shared" si="301"/>
        <v>2</v>
      </c>
      <c r="W1287">
        <f t="shared" si="302"/>
        <v>1</v>
      </c>
      <c r="X1287">
        <v>1.28</v>
      </c>
      <c r="Y1287">
        <f>D1287*X1287</f>
        <v>2560</v>
      </c>
      <c r="Z1287">
        <f t="shared" ref="Z1287:Z1293" si="303">E1287*$X1287</f>
        <v>2602.2400000000002</v>
      </c>
    </row>
    <row r="1288" spans="1:26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 t="b">
        <v>0</v>
      </c>
      <c r="L1288">
        <v>20</v>
      </c>
      <c r="M1288" t="b">
        <v>1</v>
      </c>
      <c r="N1288" t="s">
        <v>8271</v>
      </c>
      <c r="O1288" s="15">
        <f t="shared" si="297"/>
        <v>108.33333333333333</v>
      </c>
      <c r="P1288" s="15">
        <f t="shared" si="292"/>
        <v>81.25</v>
      </c>
      <c r="Q1288" t="s">
        <v>8328</v>
      </c>
      <c r="R1288" t="s">
        <v>8329</v>
      </c>
      <c r="S1288" s="8">
        <f t="shared" si="298"/>
        <v>42039.176238425927</v>
      </c>
      <c r="T1288" s="11">
        <f t="shared" si="299"/>
        <v>42052.374999999993</v>
      </c>
      <c r="U1288" t="str">
        <f t="shared" si="300"/>
        <v>FALSE</v>
      </c>
      <c r="V1288" s="18">
        <f t="shared" si="301"/>
        <v>2</v>
      </c>
      <c r="W1288">
        <f t="shared" si="302"/>
        <v>1</v>
      </c>
      <c r="X1288">
        <v>1.28</v>
      </c>
      <c r="Y1288">
        <f>D1288*X1288</f>
        <v>1920</v>
      </c>
      <c r="Z1288">
        <f t="shared" si="303"/>
        <v>2080</v>
      </c>
    </row>
    <row r="1289" spans="1:26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 t="b">
        <v>0</v>
      </c>
      <c r="L1289">
        <v>25</v>
      </c>
      <c r="M1289" t="b">
        <v>1</v>
      </c>
      <c r="N1289" t="s">
        <v>8271</v>
      </c>
      <c r="O1289" s="15">
        <f t="shared" si="297"/>
        <v>242</v>
      </c>
      <c r="P1289" s="15">
        <f t="shared" si="292"/>
        <v>24.2</v>
      </c>
      <c r="Q1289" t="s">
        <v>8328</v>
      </c>
      <c r="R1289" t="s">
        <v>8329</v>
      </c>
      <c r="S1289" s="8">
        <f t="shared" si="298"/>
        <v>42107.412685185183</v>
      </c>
      <c r="T1289" s="11">
        <f t="shared" si="299"/>
        <v>42167.412685185183</v>
      </c>
      <c r="U1289" t="str">
        <f t="shared" si="300"/>
        <v>FALSE</v>
      </c>
      <c r="V1289" s="18">
        <f t="shared" si="301"/>
        <v>2</v>
      </c>
      <c r="W1289">
        <f t="shared" si="302"/>
        <v>1</v>
      </c>
      <c r="X1289">
        <v>1.28</v>
      </c>
      <c r="Y1289">
        <f>D1289*X1289</f>
        <v>320</v>
      </c>
      <c r="Z1289">
        <f t="shared" si="303"/>
        <v>774.4</v>
      </c>
    </row>
    <row r="1290" spans="1:26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 t="b">
        <v>0</v>
      </c>
      <c r="L1290">
        <v>61</v>
      </c>
      <c r="M1290" t="b">
        <v>1</v>
      </c>
      <c r="N1290" t="s">
        <v>8271</v>
      </c>
      <c r="O1290" s="15">
        <f t="shared" si="297"/>
        <v>100.44999999999999</v>
      </c>
      <c r="P1290" s="15">
        <f t="shared" si="292"/>
        <v>65.868852459016395</v>
      </c>
      <c r="Q1290" t="s">
        <v>8328</v>
      </c>
      <c r="R1290" t="s">
        <v>8329</v>
      </c>
      <c r="S1290" s="8">
        <f t="shared" si="298"/>
        <v>42560.946331018517</v>
      </c>
      <c r="T1290" s="11">
        <f t="shared" si="299"/>
        <v>42591.958333333336</v>
      </c>
      <c r="U1290" t="str">
        <f t="shared" si="300"/>
        <v>FALSE</v>
      </c>
      <c r="V1290" s="18">
        <f t="shared" si="301"/>
        <v>2</v>
      </c>
      <c r="W1290">
        <f t="shared" si="302"/>
        <v>1</v>
      </c>
      <c r="X1290">
        <v>1</v>
      </c>
      <c r="Y1290">
        <f>D1290*$X1290</f>
        <v>4000</v>
      </c>
      <c r="Z1290">
        <f t="shared" si="303"/>
        <v>4018</v>
      </c>
    </row>
    <row r="1291" spans="1:26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 t="b">
        <v>0</v>
      </c>
      <c r="L1291">
        <v>52</v>
      </c>
      <c r="M1291" t="b">
        <v>1</v>
      </c>
      <c r="N1291" t="s">
        <v>8271</v>
      </c>
      <c r="O1291" s="15">
        <f t="shared" si="297"/>
        <v>125.06666666666666</v>
      </c>
      <c r="P1291" s="15">
        <f t="shared" si="292"/>
        <v>36.07692307692308</v>
      </c>
      <c r="Q1291" t="s">
        <v>8328</v>
      </c>
      <c r="R1291" t="s">
        <v>8329</v>
      </c>
      <c r="S1291" s="8">
        <f t="shared" si="298"/>
        <v>42708.926446759251</v>
      </c>
      <c r="T1291" s="11">
        <f t="shared" si="299"/>
        <v>42738.926446759258</v>
      </c>
      <c r="U1291" t="str">
        <f t="shared" si="300"/>
        <v>FALSE</v>
      </c>
      <c r="V1291" s="18">
        <f t="shared" si="301"/>
        <v>2</v>
      </c>
      <c r="W1291">
        <f t="shared" si="302"/>
        <v>1</v>
      </c>
      <c r="X1291">
        <v>1</v>
      </c>
      <c r="Y1291">
        <f>D1291*$X1291</f>
        <v>1500</v>
      </c>
      <c r="Z1291">
        <f t="shared" si="303"/>
        <v>1876</v>
      </c>
    </row>
    <row r="1292" spans="1:26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 t="b">
        <v>0</v>
      </c>
      <c r="L1292">
        <v>86</v>
      </c>
      <c r="M1292" t="b">
        <v>1</v>
      </c>
      <c r="N1292" t="s">
        <v>8271</v>
      </c>
      <c r="O1292" s="15">
        <f t="shared" si="297"/>
        <v>108.57142857142857</v>
      </c>
      <c r="P1292" s="15">
        <f t="shared" si="292"/>
        <v>44.186046511627907</v>
      </c>
      <c r="Q1292" t="s">
        <v>8328</v>
      </c>
      <c r="R1292" t="s">
        <v>8329</v>
      </c>
      <c r="S1292" s="8">
        <f t="shared" si="298"/>
        <v>42086.406608796293</v>
      </c>
      <c r="T1292" s="11">
        <f t="shared" si="299"/>
        <v>42117.082638888889</v>
      </c>
      <c r="U1292" t="str">
        <f t="shared" si="300"/>
        <v>FALSE</v>
      </c>
      <c r="V1292" s="18">
        <f t="shared" si="301"/>
        <v>2</v>
      </c>
      <c r="W1292">
        <f t="shared" si="302"/>
        <v>1</v>
      </c>
      <c r="X1292">
        <v>1</v>
      </c>
      <c r="Y1292">
        <f>D1292*$X1292</f>
        <v>3500</v>
      </c>
      <c r="Z1292">
        <f t="shared" si="303"/>
        <v>3800</v>
      </c>
    </row>
    <row r="1293" spans="1:26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 t="b">
        <v>0</v>
      </c>
      <c r="L1293">
        <v>42</v>
      </c>
      <c r="M1293" t="b">
        <v>1</v>
      </c>
      <c r="N1293" t="s">
        <v>8271</v>
      </c>
      <c r="O1293" s="15">
        <f t="shared" si="297"/>
        <v>145.70000000000002</v>
      </c>
      <c r="P1293" s="15">
        <f t="shared" si="292"/>
        <v>104.07142857142857</v>
      </c>
      <c r="Q1293" t="s">
        <v>8328</v>
      </c>
      <c r="R1293" t="s">
        <v>8329</v>
      </c>
      <c r="S1293" s="8">
        <f t="shared" si="298"/>
        <v>42064.444340277776</v>
      </c>
      <c r="T1293" s="11">
        <f t="shared" si="299"/>
        <v>42101.083333333336</v>
      </c>
      <c r="U1293" t="str">
        <f t="shared" si="300"/>
        <v>FALSE</v>
      </c>
      <c r="V1293" s="18">
        <f t="shared" si="301"/>
        <v>2</v>
      </c>
      <c r="W1293">
        <f t="shared" si="302"/>
        <v>1</v>
      </c>
      <c r="X1293">
        <v>1</v>
      </c>
      <c r="Y1293">
        <f>D1293*$X1293</f>
        <v>3000</v>
      </c>
      <c r="Z1293">
        <f t="shared" si="303"/>
        <v>4371</v>
      </c>
    </row>
    <row r="1294" spans="1:26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 t="b">
        <v>0</v>
      </c>
      <c r="L1294">
        <v>52</v>
      </c>
      <c r="M1294" t="b">
        <v>1</v>
      </c>
      <c r="N1294" t="s">
        <v>8271</v>
      </c>
      <c r="O1294" s="15">
        <f t="shared" si="297"/>
        <v>110.00000000000001</v>
      </c>
      <c r="P1294" s="15">
        <f t="shared" si="292"/>
        <v>35.96153846153846</v>
      </c>
      <c r="Q1294" t="s">
        <v>8328</v>
      </c>
      <c r="R1294" t="s">
        <v>8329</v>
      </c>
      <c r="S1294" s="8">
        <f t="shared" si="298"/>
        <v>42256.555879629632</v>
      </c>
      <c r="T1294" s="11">
        <f t="shared" si="299"/>
        <v>42283.749305555553</v>
      </c>
      <c r="U1294" t="str">
        <f t="shared" si="300"/>
        <v>FALSE</v>
      </c>
      <c r="V1294" s="18">
        <f t="shared" si="301"/>
        <v>2</v>
      </c>
      <c r="W1294">
        <f t="shared" si="302"/>
        <v>1</v>
      </c>
      <c r="X1294">
        <v>1.28</v>
      </c>
      <c r="Y1294">
        <f>D1294*X1294</f>
        <v>2176</v>
      </c>
      <c r="Z1294">
        <f t="shared" ref="Z1294:Z1304" si="304">E1294*$X1294</f>
        <v>2393.6</v>
      </c>
    </row>
    <row r="1295" spans="1:26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 t="b">
        <v>0</v>
      </c>
      <c r="L1295">
        <v>120</v>
      </c>
      <c r="M1295" t="b">
        <v>1</v>
      </c>
      <c r="N1295" t="s">
        <v>8271</v>
      </c>
      <c r="O1295" s="15">
        <f t="shared" si="297"/>
        <v>102.23333333333333</v>
      </c>
      <c r="P1295" s="15">
        <f t="shared" si="292"/>
        <v>127.79166666666667</v>
      </c>
      <c r="Q1295" t="s">
        <v>8328</v>
      </c>
      <c r="R1295" t="s">
        <v>8329</v>
      </c>
      <c r="S1295" s="8">
        <f t="shared" si="298"/>
        <v>42292.492719907408</v>
      </c>
      <c r="T1295" s="11">
        <f t="shared" si="299"/>
        <v>42322.534386574072</v>
      </c>
      <c r="U1295" t="str">
        <f t="shared" si="300"/>
        <v>FALSE</v>
      </c>
      <c r="V1295" s="18">
        <f t="shared" si="301"/>
        <v>2</v>
      </c>
      <c r="W1295">
        <f t="shared" si="302"/>
        <v>1</v>
      </c>
      <c r="X1295">
        <v>1</v>
      </c>
      <c r="Y1295">
        <f>D1295*$X1295</f>
        <v>15000</v>
      </c>
      <c r="Z1295">
        <f t="shared" si="304"/>
        <v>15335</v>
      </c>
    </row>
    <row r="1296" spans="1:26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 t="b">
        <v>0</v>
      </c>
      <c r="L1296">
        <v>22</v>
      </c>
      <c r="M1296" t="b">
        <v>1</v>
      </c>
      <c r="N1296" t="s">
        <v>8271</v>
      </c>
      <c r="O1296" s="15">
        <f t="shared" si="297"/>
        <v>122</v>
      </c>
      <c r="P1296" s="15">
        <f t="shared" si="292"/>
        <v>27.727272727272727</v>
      </c>
      <c r="Q1296" t="s">
        <v>8328</v>
      </c>
      <c r="R1296" t="s">
        <v>8329</v>
      </c>
      <c r="S1296" s="8">
        <f t="shared" si="298"/>
        <v>42278.245335648149</v>
      </c>
      <c r="T1296" s="11">
        <f t="shared" si="299"/>
        <v>42296.249999999993</v>
      </c>
      <c r="U1296" t="str">
        <f t="shared" si="300"/>
        <v>FALSE</v>
      </c>
      <c r="V1296" s="18">
        <f t="shared" si="301"/>
        <v>2</v>
      </c>
      <c r="W1296">
        <f t="shared" si="302"/>
        <v>1</v>
      </c>
      <c r="X1296">
        <v>1.28</v>
      </c>
      <c r="Y1296">
        <f>D1296*X1296</f>
        <v>640</v>
      </c>
      <c r="Z1296">
        <f t="shared" si="304"/>
        <v>780.80000000000007</v>
      </c>
    </row>
    <row r="1297" spans="1:26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 t="b">
        <v>0</v>
      </c>
      <c r="L1297">
        <v>64</v>
      </c>
      <c r="M1297" t="b">
        <v>1</v>
      </c>
      <c r="N1297" t="s">
        <v>8271</v>
      </c>
      <c r="O1297" s="15">
        <f t="shared" si="297"/>
        <v>101.96000000000001</v>
      </c>
      <c r="P1297" s="15">
        <f t="shared" si="292"/>
        <v>39.828125</v>
      </c>
      <c r="Q1297" t="s">
        <v>8328</v>
      </c>
      <c r="R1297" t="s">
        <v>8329</v>
      </c>
      <c r="S1297" s="8">
        <f t="shared" si="298"/>
        <v>42184.364548611113</v>
      </c>
      <c r="T1297" s="11">
        <f t="shared" si="299"/>
        <v>42214.499999999993</v>
      </c>
      <c r="U1297" t="str">
        <f t="shared" si="300"/>
        <v>FALSE</v>
      </c>
      <c r="V1297" s="18">
        <f t="shared" si="301"/>
        <v>2</v>
      </c>
      <c r="W1297">
        <f t="shared" si="302"/>
        <v>1</v>
      </c>
      <c r="X1297">
        <v>1.28</v>
      </c>
      <c r="Y1297">
        <f>D1297*X1297</f>
        <v>3200</v>
      </c>
      <c r="Z1297">
        <f t="shared" si="304"/>
        <v>3262.7200000000003</v>
      </c>
    </row>
    <row r="1298" spans="1:26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 t="b">
        <v>0</v>
      </c>
      <c r="L1298">
        <v>23</v>
      </c>
      <c r="M1298" t="b">
        <v>1</v>
      </c>
      <c r="N1298" t="s">
        <v>8271</v>
      </c>
      <c r="O1298" s="15">
        <f t="shared" si="297"/>
        <v>141.1764705882353</v>
      </c>
      <c r="P1298" s="15">
        <f t="shared" si="292"/>
        <v>52.173913043478258</v>
      </c>
      <c r="Q1298" t="s">
        <v>8328</v>
      </c>
      <c r="R1298" t="s">
        <v>8329</v>
      </c>
      <c r="S1298" s="8">
        <f t="shared" si="298"/>
        <v>42422.842280092591</v>
      </c>
      <c r="T1298" s="11">
        <f t="shared" si="299"/>
        <v>42442.800613425927</v>
      </c>
      <c r="U1298" t="str">
        <f t="shared" si="300"/>
        <v>FALSE</v>
      </c>
      <c r="V1298" s="18">
        <f t="shared" si="301"/>
        <v>2</v>
      </c>
      <c r="W1298">
        <f t="shared" si="302"/>
        <v>1</v>
      </c>
      <c r="X1298">
        <v>1.28</v>
      </c>
      <c r="Y1298">
        <f>D1298*X1298</f>
        <v>1088</v>
      </c>
      <c r="Z1298">
        <f t="shared" si="304"/>
        <v>1536</v>
      </c>
    </row>
    <row r="1299" spans="1:26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 t="b">
        <v>0</v>
      </c>
      <c r="L1299">
        <v>238</v>
      </c>
      <c r="M1299" t="b">
        <v>1</v>
      </c>
      <c r="N1299" t="s">
        <v>8271</v>
      </c>
      <c r="O1299" s="15">
        <f t="shared" si="297"/>
        <v>109.52500000000001</v>
      </c>
      <c r="P1299" s="15">
        <f t="shared" si="292"/>
        <v>92.037815126050418</v>
      </c>
      <c r="Q1299" t="s">
        <v>8328</v>
      </c>
      <c r="R1299" t="s">
        <v>8329</v>
      </c>
      <c r="S1299" s="8">
        <f t="shared" si="298"/>
        <v>42461.538865740738</v>
      </c>
      <c r="T1299" s="11">
        <f t="shared" si="299"/>
        <v>42491.538865740738</v>
      </c>
      <c r="U1299" t="str">
        <f t="shared" si="300"/>
        <v>FALSE</v>
      </c>
      <c r="V1299" s="18">
        <f t="shared" si="301"/>
        <v>2</v>
      </c>
      <c r="W1299">
        <f t="shared" si="302"/>
        <v>1</v>
      </c>
      <c r="X1299">
        <v>1</v>
      </c>
      <c r="Y1299">
        <f>D1299*$X1299</f>
        <v>20000</v>
      </c>
      <c r="Z1299">
        <f t="shared" si="304"/>
        <v>21905</v>
      </c>
    </row>
    <row r="1300" spans="1:26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 t="b">
        <v>0</v>
      </c>
      <c r="L1300">
        <v>33</v>
      </c>
      <c r="M1300" t="b">
        <v>1</v>
      </c>
      <c r="N1300" t="s">
        <v>8271</v>
      </c>
      <c r="O1300" s="15">
        <f t="shared" si="297"/>
        <v>104.65</v>
      </c>
      <c r="P1300" s="15">
        <f t="shared" si="292"/>
        <v>63.424242424242422</v>
      </c>
      <c r="Q1300" t="s">
        <v>8328</v>
      </c>
      <c r="R1300" t="s">
        <v>8329</v>
      </c>
      <c r="S1300" s="8">
        <f t="shared" si="298"/>
        <v>42458.472592592596</v>
      </c>
      <c r="T1300" s="11">
        <f t="shared" si="299"/>
        <v>42488.472592592589</v>
      </c>
      <c r="U1300" t="str">
        <f t="shared" si="300"/>
        <v>FALSE</v>
      </c>
      <c r="V1300" s="18">
        <f t="shared" si="301"/>
        <v>2</v>
      </c>
      <c r="W1300">
        <f t="shared" si="302"/>
        <v>1</v>
      </c>
      <c r="X1300">
        <v>1.28</v>
      </c>
      <c r="Y1300">
        <f>D1300*X1300</f>
        <v>2560</v>
      </c>
      <c r="Z1300">
        <f t="shared" si="304"/>
        <v>2679.04</v>
      </c>
    </row>
    <row r="1301" spans="1:26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 t="b">
        <v>0</v>
      </c>
      <c r="L1301">
        <v>32</v>
      </c>
      <c r="M1301" t="b">
        <v>1</v>
      </c>
      <c r="N1301" t="s">
        <v>8271</v>
      </c>
      <c r="O1301" s="15">
        <f t="shared" si="297"/>
        <v>124</v>
      </c>
      <c r="P1301" s="15">
        <f t="shared" si="292"/>
        <v>135.625</v>
      </c>
      <c r="Q1301" t="s">
        <v>8328</v>
      </c>
      <c r="R1301" t="s">
        <v>8329</v>
      </c>
      <c r="S1301" s="8">
        <f t="shared" si="298"/>
        <v>42169.606006944443</v>
      </c>
      <c r="T1301" s="11">
        <f t="shared" si="299"/>
        <v>42199.606006944443</v>
      </c>
      <c r="U1301" t="str">
        <f t="shared" si="300"/>
        <v>FALSE</v>
      </c>
      <c r="V1301" s="18">
        <f t="shared" si="301"/>
        <v>2</v>
      </c>
      <c r="W1301">
        <f t="shared" si="302"/>
        <v>1</v>
      </c>
      <c r="X1301">
        <v>1</v>
      </c>
      <c r="Y1301">
        <f>D1301*$X1301</f>
        <v>3500</v>
      </c>
      <c r="Z1301">
        <f t="shared" si="304"/>
        <v>4340</v>
      </c>
    </row>
    <row r="1302" spans="1:26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 t="b">
        <v>0</v>
      </c>
      <c r="L1302">
        <v>24</v>
      </c>
      <c r="M1302" t="b">
        <v>1</v>
      </c>
      <c r="N1302" t="s">
        <v>8271</v>
      </c>
      <c r="O1302" s="15">
        <f t="shared" si="297"/>
        <v>135</v>
      </c>
      <c r="P1302" s="15">
        <f t="shared" si="292"/>
        <v>168.75</v>
      </c>
      <c r="Q1302" t="s">
        <v>8328</v>
      </c>
      <c r="R1302" t="s">
        <v>8329</v>
      </c>
      <c r="S1302" s="8">
        <f t="shared" si="298"/>
        <v>42483.466874999998</v>
      </c>
      <c r="T1302" s="11">
        <f t="shared" si="299"/>
        <v>42522.581249999996</v>
      </c>
      <c r="U1302" t="str">
        <f t="shared" si="300"/>
        <v>FALSE</v>
      </c>
      <c r="V1302" s="18">
        <f t="shared" si="301"/>
        <v>2</v>
      </c>
      <c r="W1302">
        <f t="shared" si="302"/>
        <v>1</v>
      </c>
      <c r="X1302">
        <v>1</v>
      </c>
      <c r="Y1302">
        <f>D1302*$X1302</f>
        <v>3000</v>
      </c>
      <c r="Z1302">
        <f t="shared" si="304"/>
        <v>4050</v>
      </c>
    </row>
    <row r="1303" spans="1:26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 t="b">
        <v>0</v>
      </c>
      <c r="L1303">
        <v>29</v>
      </c>
      <c r="M1303" t="b">
        <v>1</v>
      </c>
      <c r="N1303" t="s">
        <v>8271</v>
      </c>
      <c r="O1303" s="15">
        <f t="shared" si="297"/>
        <v>102.75000000000001</v>
      </c>
      <c r="P1303" s="15">
        <f t="shared" si="292"/>
        <v>70.862068965517238</v>
      </c>
      <c r="Q1303" t="s">
        <v>8328</v>
      </c>
      <c r="R1303" t="s">
        <v>8329</v>
      </c>
      <c r="S1303" s="8">
        <f t="shared" si="298"/>
        <v>42195.541412037033</v>
      </c>
      <c r="T1303" s="11">
        <f t="shared" si="299"/>
        <v>42205.916666666664</v>
      </c>
      <c r="U1303" t="str">
        <f t="shared" si="300"/>
        <v>FALSE</v>
      </c>
      <c r="V1303" s="18">
        <f t="shared" si="301"/>
        <v>2</v>
      </c>
      <c r="W1303">
        <f t="shared" si="302"/>
        <v>1</v>
      </c>
      <c r="X1303">
        <v>1</v>
      </c>
      <c r="Y1303">
        <f>D1303*$X1303</f>
        <v>2000</v>
      </c>
      <c r="Z1303">
        <f t="shared" si="304"/>
        <v>2055</v>
      </c>
    </row>
    <row r="1304" spans="1:26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 t="b">
        <v>0</v>
      </c>
      <c r="L1304">
        <v>50</v>
      </c>
      <c r="M1304" t="b">
        <v>1</v>
      </c>
      <c r="N1304" t="s">
        <v>8271</v>
      </c>
      <c r="O1304" s="15">
        <f t="shared" si="297"/>
        <v>100</v>
      </c>
      <c r="P1304" s="15">
        <f t="shared" si="292"/>
        <v>50</v>
      </c>
      <c r="Q1304" t="s">
        <v>8328</v>
      </c>
      <c r="R1304" t="s">
        <v>8329</v>
      </c>
      <c r="S1304" s="8">
        <f t="shared" si="298"/>
        <v>42674.849664351852</v>
      </c>
      <c r="T1304" s="11">
        <f t="shared" si="299"/>
        <v>42704.891331018516</v>
      </c>
      <c r="U1304" t="str">
        <f t="shared" si="300"/>
        <v>FALSE</v>
      </c>
      <c r="V1304" s="18">
        <f t="shared" si="301"/>
        <v>2</v>
      </c>
      <c r="W1304">
        <f t="shared" si="302"/>
        <v>1</v>
      </c>
      <c r="X1304">
        <v>1</v>
      </c>
      <c r="Y1304">
        <f>D1304*$X1304</f>
        <v>2500</v>
      </c>
      <c r="Z1304">
        <f t="shared" si="304"/>
        <v>2500</v>
      </c>
    </row>
    <row r="1305" spans="1:26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 t="b">
        <v>0</v>
      </c>
      <c r="L1305">
        <v>108</v>
      </c>
      <c r="M1305" t="b">
        <v>1</v>
      </c>
      <c r="N1305" t="s">
        <v>8271</v>
      </c>
      <c r="O1305" s="15">
        <f t="shared" si="297"/>
        <v>130.26085714285716</v>
      </c>
      <c r="P1305" s="15">
        <f t="shared" si="292"/>
        <v>42.214166666666671</v>
      </c>
      <c r="Q1305" t="s">
        <v>8328</v>
      </c>
      <c r="R1305" t="s">
        <v>8329</v>
      </c>
      <c r="S1305" s="8">
        <f t="shared" si="298"/>
        <v>42566.232870370368</v>
      </c>
      <c r="T1305" s="11">
        <f t="shared" si="299"/>
        <v>42582.249999999993</v>
      </c>
      <c r="U1305" t="str">
        <f t="shared" si="300"/>
        <v>FALSE</v>
      </c>
      <c r="V1305" s="18">
        <f t="shared" si="301"/>
        <v>2</v>
      </c>
      <c r="W1305">
        <f t="shared" si="302"/>
        <v>1</v>
      </c>
      <c r="X1305">
        <v>1.28</v>
      </c>
      <c r="Y1305">
        <f>D1305*X1305</f>
        <v>4480</v>
      </c>
      <c r="Z1305">
        <f t="shared" ref="Z1305:Z1318" si="305">E1305*$X1305</f>
        <v>5835.6864000000005</v>
      </c>
    </row>
    <row r="1306" spans="1:26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 t="b">
        <v>0</v>
      </c>
      <c r="L1306">
        <v>104</v>
      </c>
      <c r="M1306" t="b">
        <v>0</v>
      </c>
      <c r="N1306" t="s">
        <v>8273</v>
      </c>
      <c r="O1306" s="15">
        <f t="shared" si="297"/>
        <v>39.627499999999998</v>
      </c>
      <c r="P1306" s="15">
        <f t="shared" si="292"/>
        <v>152.41346153846155</v>
      </c>
      <c r="Q1306" t="s">
        <v>8330</v>
      </c>
      <c r="R1306" t="s">
        <v>8332</v>
      </c>
      <c r="S1306" s="8">
        <f t="shared" si="298"/>
        <v>42746.986168981479</v>
      </c>
      <c r="T1306" s="11">
        <f t="shared" si="299"/>
        <v>42806.944502314807</v>
      </c>
      <c r="U1306" t="str">
        <f t="shared" si="300"/>
        <v>FALSE</v>
      </c>
      <c r="V1306" s="18">
        <f t="shared" si="301"/>
        <v>2</v>
      </c>
      <c r="W1306">
        <f t="shared" si="302"/>
        <v>3</v>
      </c>
      <c r="X1306">
        <v>1.28</v>
      </c>
      <c r="Y1306">
        <f>D1306*X1306</f>
        <v>51200</v>
      </c>
      <c r="Z1306">
        <f t="shared" si="305"/>
        <v>20289.28</v>
      </c>
    </row>
    <row r="1307" spans="1:26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 t="b">
        <v>0</v>
      </c>
      <c r="L1307">
        <v>86</v>
      </c>
      <c r="M1307" t="b">
        <v>0</v>
      </c>
      <c r="N1307" t="s">
        <v>8273</v>
      </c>
      <c r="O1307" s="15">
        <f t="shared" si="297"/>
        <v>25.976666666666663</v>
      </c>
      <c r="P1307" s="15">
        <f t="shared" si="292"/>
        <v>90.616279069767444</v>
      </c>
      <c r="Q1307" t="s">
        <v>8330</v>
      </c>
      <c r="R1307" t="s">
        <v>8332</v>
      </c>
      <c r="S1307" s="8">
        <f t="shared" si="298"/>
        <v>42543.457268518519</v>
      </c>
      <c r="T1307" s="11">
        <f t="shared" si="299"/>
        <v>42572.520833333336</v>
      </c>
      <c r="U1307" t="str">
        <f t="shared" si="300"/>
        <v>FALSE</v>
      </c>
      <c r="V1307" s="18">
        <f t="shared" si="301"/>
        <v>2</v>
      </c>
      <c r="W1307">
        <f t="shared" si="302"/>
        <v>3</v>
      </c>
      <c r="X1307">
        <v>1</v>
      </c>
      <c r="Y1307">
        <f t="shared" ref="Y1307:Y1318" si="306">D1307*$X1307</f>
        <v>30000</v>
      </c>
      <c r="Z1307">
        <f t="shared" si="305"/>
        <v>7793</v>
      </c>
    </row>
    <row r="1308" spans="1:26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 t="b">
        <v>0</v>
      </c>
      <c r="L1308">
        <v>356</v>
      </c>
      <c r="M1308" t="b">
        <v>0</v>
      </c>
      <c r="N1308" t="s">
        <v>8273</v>
      </c>
      <c r="O1308" s="15">
        <f t="shared" si="297"/>
        <v>65.24636363636364</v>
      </c>
      <c r="P1308" s="15">
        <f t="shared" si="292"/>
        <v>201.60393258426967</v>
      </c>
      <c r="Q1308" t="s">
        <v>8330</v>
      </c>
      <c r="R1308" t="s">
        <v>8332</v>
      </c>
      <c r="S1308" s="8">
        <f t="shared" si="298"/>
        <v>41947.249236111107</v>
      </c>
      <c r="T1308" s="11">
        <f t="shared" si="299"/>
        <v>41977.249236111107</v>
      </c>
      <c r="U1308" t="str">
        <f t="shared" si="300"/>
        <v>FALSE</v>
      </c>
      <c r="V1308" s="18">
        <f t="shared" si="301"/>
        <v>2</v>
      </c>
      <c r="W1308">
        <f t="shared" si="302"/>
        <v>3</v>
      </c>
      <c r="X1308">
        <v>1</v>
      </c>
      <c r="Y1308">
        <f t="shared" si="306"/>
        <v>110000</v>
      </c>
      <c r="Z1308">
        <f t="shared" si="305"/>
        <v>71771</v>
      </c>
    </row>
    <row r="1309" spans="1:26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 t="b">
        <v>0</v>
      </c>
      <c r="L1309">
        <v>45</v>
      </c>
      <c r="M1309" t="b">
        <v>0</v>
      </c>
      <c r="N1309" t="s">
        <v>8273</v>
      </c>
      <c r="O1309" s="15">
        <f t="shared" si="297"/>
        <v>11.514000000000001</v>
      </c>
      <c r="P1309" s="15">
        <f t="shared" si="292"/>
        <v>127.93333333333334</v>
      </c>
      <c r="Q1309" t="s">
        <v>8330</v>
      </c>
      <c r="R1309" t="s">
        <v>8332</v>
      </c>
      <c r="S1309" s="8">
        <f t="shared" si="298"/>
        <v>42387.294895833329</v>
      </c>
      <c r="T1309" s="11">
        <f t="shared" si="299"/>
        <v>42417.294895833336</v>
      </c>
      <c r="U1309" t="str">
        <f t="shared" si="300"/>
        <v>FALSE</v>
      </c>
      <c r="V1309" s="18">
        <f t="shared" si="301"/>
        <v>2</v>
      </c>
      <c r="W1309">
        <f t="shared" si="302"/>
        <v>3</v>
      </c>
      <c r="X1309">
        <v>1</v>
      </c>
      <c r="Y1309">
        <f t="shared" si="306"/>
        <v>50000</v>
      </c>
      <c r="Z1309">
        <f t="shared" si="305"/>
        <v>5757</v>
      </c>
    </row>
    <row r="1310" spans="1:26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 t="b">
        <v>0</v>
      </c>
      <c r="L1310">
        <v>38</v>
      </c>
      <c r="M1310" t="b">
        <v>0</v>
      </c>
      <c r="N1310" t="s">
        <v>8273</v>
      </c>
      <c r="O1310" s="15">
        <f t="shared" si="297"/>
        <v>11.360000000000001</v>
      </c>
      <c r="P1310" s="15">
        <f t="shared" si="292"/>
        <v>29.894736842105264</v>
      </c>
      <c r="Q1310" t="s">
        <v>8330</v>
      </c>
      <c r="R1310" t="s">
        <v>8332</v>
      </c>
      <c r="S1310" s="8">
        <f t="shared" si="298"/>
        <v>42611.405231481483</v>
      </c>
      <c r="T1310" s="11">
        <f t="shared" si="299"/>
        <v>42651.405231481483</v>
      </c>
      <c r="U1310" t="str">
        <f t="shared" si="300"/>
        <v>FALSE</v>
      </c>
      <c r="V1310" s="18">
        <f t="shared" si="301"/>
        <v>2</v>
      </c>
      <c r="W1310">
        <f t="shared" si="302"/>
        <v>3</v>
      </c>
      <c r="X1310">
        <v>1</v>
      </c>
      <c r="Y1310">
        <f t="shared" si="306"/>
        <v>10000</v>
      </c>
      <c r="Z1310">
        <f t="shared" si="305"/>
        <v>1136</v>
      </c>
    </row>
    <row r="1311" spans="1:26" ht="86.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 t="b">
        <v>0</v>
      </c>
      <c r="L1311">
        <v>35</v>
      </c>
      <c r="M1311" t="b">
        <v>0</v>
      </c>
      <c r="N1311" t="s">
        <v>8273</v>
      </c>
      <c r="O1311" s="15">
        <f t="shared" si="297"/>
        <v>111.99130434782609</v>
      </c>
      <c r="P1311" s="15">
        <f t="shared" si="292"/>
        <v>367.97142857142859</v>
      </c>
      <c r="Q1311" t="s">
        <v>8330</v>
      </c>
      <c r="R1311" t="s">
        <v>8332</v>
      </c>
      <c r="S1311" s="8">
        <f t="shared" si="298"/>
        <v>42257.674398148149</v>
      </c>
      <c r="T1311" s="11">
        <f t="shared" si="299"/>
        <v>42292.674398148149</v>
      </c>
      <c r="U1311" t="str">
        <f t="shared" si="300"/>
        <v>FALSE</v>
      </c>
      <c r="V1311" s="18">
        <f t="shared" si="301"/>
        <v>2</v>
      </c>
      <c r="W1311">
        <f t="shared" si="302"/>
        <v>3</v>
      </c>
      <c r="X1311">
        <v>1</v>
      </c>
      <c r="Y1311">
        <f t="shared" si="306"/>
        <v>11500</v>
      </c>
      <c r="Z1311">
        <f t="shared" si="305"/>
        <v>12879</v>
      </c>
    </row>
    <row r="1312" spans="1:26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 t="b">
        <v>0</v>
      </c>
      <c r="L1312">
        <v>24</v>
      </c>
      <c r="M1312" t="b">
        <v>0</v>
      </c>
      <c r="N1312" t="s">
        <v>8273</v>
      </c>
      <c r="O1312" s="15">
        <f t="shared" si="297"/>
        <v>15.5</v>
      </c>
      <c r="P1312" s="15">
        <f t="shared" si="292"/>
        <v>129.16666666666666</v>
      </c>
      <c r="Q1312" t="s">
        <v>8330</v>
      </c>
      <c r="R1312" t="s">
        <v>8332</v>
      </c>
      <c r="S1312" s="8">
        <f t="shared" si="298"/>
        <v>42556.458912037029</v>
      </c>
      <c r="T1312" s="11">
        <f t="shared" si="299"/>
        <v>42601.458912037029</v>
      </c>
      <c r="U1312" t="str">
        <f t="shared" si="300"/>
        <v>FALSE</v>
      </c>
      <c r="V1312" s="18">
        <f t="shared" si="301"/>
        <v>2</v>
      </c>
      <c r="W1312">
        <f t="shared" si="302"/>
        <v>3</v>
      </c>
      <c r="X1312">
        <v>1</v>
      </c>
      <c r="Y1312">
        <f t="shared" si="306"/>
        <v>20000</v>
      </c>
      <c r="Z1312">
        <f t="shared" si="305"/>
        <v>3100</v>
      </c>
    </row>
    <row r="1313" spans="1:26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 t="b">
        <v>0</v>
      </c>
      <c r="L1313">
        <v>100</v>
      </c>
      <c r="M1313" t="b">
        <v>0</v>
      </c>
      <c r="N1313" t="s">
        <v>8273</v>
      </c>
      <c r="O1313" s="15">
        <f t="shared" si="297"/>
        <v>32.027999999999999</v>
      </c>
      <c r="P1313" s="15">
        <f t="shared" si="292"/>
        <v>800.7</v>
      </c>
      <c r="Q1313" t="s">
        <v>8330</v>
      </c>
      <c r="R1313" t="s">
        <v>8332</v>
      </c>
      <c r="S1313" s="8">
        <f t="shared" si="298"/>
        <v>42669.593969907401</v>
      </c>
      <c r="T1313" s="11">
        <f t="shared" si="299"/>
        <v>42704.635636574072</v>
      </c>
      <c r="U1313" t="str">
        <f t="shared" si="300"/>
        <v>FALSE</v>
      </c>
      <c r="V1313" s="18">
        <f t="shared" si="301"/>
        <v>2</v>
      </c>
      <c r="W1313">
        <f t="shared" si="302"/>
        <v>3</v>
      </c>
      <c r="X1313">
        <v>1</v>
      </c>
      <c r="Y1313">
        <f t="shared" si="306"/>
        <v>250000</v>
      </c>
      <c r="Z1313">
        <f t="shared" si="305"/>
        <v>80070</v>
      </c>
    </row>
    <row r="1314" spans="1:26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 t="b">
        <v>0</v>
      </c>
      <c r="L1314">
        <v>1</v>
      </c>
      <c r="M1314" t="b">
        <v>0</v>
      </c>
      <c r="N1314" t="s">
        <v>8273</v>
      </c>
      <c r="O1314" s="15">
        <f t="shared" si="297"/>
        <v>0.60869565217391308</v>
      </c>
      <c r="P1314" s="15">
        <f t="shared" si="292"/>
        <v>28</v>
      </c>
      <c r="Q1314" t="s">
        <v>8330</v>
      </c>
      <c r="R1314" t="s">
        <v>8332</v>
      </c>
      <c r="S1314" s="8">
        <f t="shared" si="298"/>
        <v>42082.494467592587</v>
      </c>
      <c r="T1314" s="11">
        <f t="shared" si="299"/>
        <v>42112.494467592587</v>
      </c>
      <c r="U1314" t="str">
        <f t="shared" si="300"/>
        <v>FALSE</v>
      </c>
      <c r="V1314" s="18">
        <f t="shared" si="301"/>
        <v>2</v>
      </c>
      <c r="W1314">
        <f t="shared" si="302"/>
        <v>3</v>
      </c>
      <c r="X1314">
        <v>1</v>
      </c>
      <c r="Y1314">
        <f t="shared" si="306"/>
        <v>4600</v>
      </c>
      <c r="Z1314">
        <f t="shared" si="305"/>
        <v>28</v>
      </c>
    </row>
    <row r="1315" spans="1:26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 t="b">
        <v>0</v>
      </c>
      <c r="L1315">
        <v>122</v>
      </c>
      <c r="M1315" t="b">
        <v>0</v>
      </c>
      <c r="N1315" t="s">
        <v>8273</v>
      </c>
      <c r="O1315" s="15">
        <f t="shared" si="297"/>
        <v>31.114999999999998</v>
      </c>
      <c r="P1315" s="15">
        <f t="shared" si="292"/>
        <v>102.01639344262296</v>
      </c>
      <c r="Q1315" t="s">
        <v>8330</v>
      </c>
      <c r="R1315" t="s">
        <v>8332</v>
      </c>
      <c r="S1315" s="8">
        <f t="shared" si="298"/>
        <v>42402.50131944444</v>
      </c>
      <c r="T1315" s="11">
        <f t="shared" si="299"/>
        <v>42432.50131944444</v>
      </c>
      <c r="U1315" t="str">
        <f t="shared" si="300"/>
        <v>FALSE</v>
      </c>
      <c r="V1315" s="18">
        <f t="shared" si="301"/>
        <v>2</v>
      </c>
      <c r="W1315">
        <f t="shared" si="302"/>
        <v>3</v>
      </c>
      <c r="X1315">
        <v>1</v>
      </c>
      <c r="Y1315">
        <f t="shared" si="306"/>
        <v>40000</v>
      </c>
      <c r="Z1315">
        <f t="shared" si="305"/>
        <v>12446</v>
      </c>
    </row>
    <row r="1316" spans="1:26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 t="b">
        <v>0</v>
      </c>
      <c r="L1316">
        <v>11</v>
      </c>
      <c r="M1316" t="b">
        <v>0</v>
      </c>
      <c r="N1316" t="s">
        <v>8273</v>
      </c>
      <c r="O1316" s="15">
        <f t="shared" si="297"/>
        <v>1.1266666666666667</v>
      </c>
      <c r="P1316" s="15">
        <f t="shared" si="292"/>
        <v>184.36363636363637</v>
      </c>
      <c r="Q1316" t="s">
        <v>8330</v>
      </c>
      <c r="R1316" t="s">
        <v>8332</v>
      </c>
      <c r="S1316" s="8">
        <f t="shared" si="298"/>
        <v>42604.461342592585</v>
      </c>
      <c r="T1316" s="11">
        <f t="shared" si="299"/>
        <v>42664.461342592585</v>
      </c>
      <c r="U1316" t="str">
        <f t="shared" si="300"/>
        <v>FALSE</v>
      </c>
      <c r="V1316" s="18">
        <f t="shared" si="301"/>
        <v>2</v>
      </c>
      <c r="W1316">
        <f t="shared" si="302"/>
        <v>3</v>
      </c>
      <c r="X1316">
        <v>1</v>
      </c>
      <c r="Y1316">
        <f t="shared" si="306"/>
        <v>180000</v>
      </c>
      <c r="Z1316">
        <f t="shared" si="305"/>
        <v>2028</v>
      </c>
    </row>
    <row r="1317" spans="1:26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 t="b">
        <v>0</v>
      </c>
      <c r="L1317">
        <v>248</v>
      </c>
      <c r="M1317" t="b">
        <v>0</v>
      </c>
      <c r="N1317" t="s">
        <v>8273</v>
      </c>
      <c r="O1317" s="15">
        <f t="shared" si="297"/>
        <v>40.404000000000003</v>
      </c>
      <c r="P1317" s="15">
        <f t="shared" si="292"/>
        <v>162.91935483870967</v>
      </c>
      <c r="Q1317" t="s">
        <v>8330</v>
      </c>
      <c r="R1317" t="s">
        <v>8332</v>
      </c>
      <c r="S1317" s="8">
        <f t="shared" si="298"/>
        <v>42278.289907407401</v>
      </c>
      <c r="T1317" s="11">
        <f t="shared" si="299"/>
        <v>42313.833333333336</v>
      </c>
      <c r="U1317" t="str">
        <f t="shared" si="300"/>
        <v>FALSE</v>
      </c>
      <c r="V1317" s="18">
        <f t="shared" si="301"/>
        <v>2</v>
      </c>
      <c r="W1317">
        <f t="shared" si="302"/>
        <v>3</v>
      </c>
      <c r="X1317">
        <v>1</v>
      </c>
      <c r="Y1317">
        <f t="shared" si="306"/>
        <v>100000</v>
      </c>
      <c r="Z1317">
        <f t="shared" si="305"/>
        <v>40404</v>
      </c>
    </row>
    <row r="1318" spans="1:26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 t="b">
        <v>0</v>
      </c>
      <c r="L1318">
        <v>1</v>
      </c>
      <c r="M1318" t="b">
        <v>0</v>
      </c>
      <c r="N1318" t="s">
        <v>8273</v>
      </c>
      <c r="O1318" s="15">
        <f t="shared" si="297"/>
        <v>1.3333333333333333E-3</v>
      </c>
      <c r="P1318" s="15">
        <f t="shared" si="292"/>
        <v>1</v>
      </c>
      <c r="Q1318" t="s">
        <v>8330</v>
      </c>
      <c r="R1318" t="s">
        <v>8332</v>
      </c>
      <c r="S1318" s="8">
        <f t="shared" si="298"/>
        <v>42393.753576388881</v>
      </c>
      <c r="T1318" s="11">
        <f t="shared" si="299"/>
        <v>42428.753576388888</v>
      </c>
      <c r="U1318" t="str">
        <f t="shared" si="300"/>
        <v>FALSE</v>
      </c>
      <c r="V1318" s="18">
        <f t="shared" si="301"/>
        <v>2</v>
      </c>
      <c r="W1318">
        <f t="shared" si="302"/>
        <v>3</v>
      </c>
      <c r="X1318">
        <v>1</v>
      </c>
      <c r="Y1318">
        <f t="shared" si="306"/>
        <v>75000</v>
      </c>
      <c r="Z1318">
        <f t="shared" si="305"/>
        <v>1</v>
      </c>
    </row>
    <row r="1319" spans="1:26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 t="b">
        <v>0</v>
      </c>
      <c r="L1319">
        <v>19</v>
      </c>
      <c r="M1319" t="b">
        <v>0</v>
      </c>
      <c r="N1319" t="s">
        <v>8273</v>
      </c>
      <c r="O1319" s="15">
        <f t="shared" si="297"/>
        <v>5.7334999999999994</v>
      </c>
      <c r="P1319" s="15">
        <f t="shared" si="292"/>
        <v>603.52631578947364</v>
      </c>
      <c r="Q1319" t="s">
        <v>8330</v>
      </c>
      <c r="R1319" t="s">
        <v>8332</v>
      </c>
      <c r="S1319" s="8">
        <f t="shared" si="298"/>
        <v>42520.027152777773</v>
      </c>
      <c r="T1319" s="11">
        <f t="shared" si="299"/>
        <v>42572.374999999993</v>
      </c>
      <c r="U1319" t="str">
        <f t="shared" si="300"/>
        <v>FALSE</v>
      </c>
      <c r="V1319" s="18">
        <f t="shared" si="301"/>
        <v>2</v>
      </c>
      <c r="W1319">
        <f t="shared" si="302"/>
        <v>3</v>
      </c>
      <c r="X1319">
        <v>0.15</v>
      </c>
      <c r="Y1319">
        <f>D1319*X1319</f>
        <v>30000</v>
      </c>
      <c r="Z1319">
        <f t="shared" ref="Z1319:Z1324" si="307">E1319*$X1319</f>
        <v>1720.05</v>
      </c>
    </row>
    <row r="1320" spans="1:26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 t="b">
        <v>0</v>
      </c>
      <c r="L1320">
        <v>135</v>
      </c>
      <c r="M1320" t="b">
        <v>0</v>
      </c>
      <c r="N1320" t="s">
        <v>8273</v>
      </c>
      <c r="O1320" s="15">
        <f t="shared" si="297"/>
        <v>15.324999999999999</v>
      </c>
      <c r="P1320" s="15">
        <f t="shared" ref="P1320:P1383" si="308">IFERROR(E1320/L1320,0)</f>
        <v>45.407407407407405</v>
      </c>
      <c r="Q1320" t="s">
        <v>8330</v>
      </c>
      <c r="R1320" t="s">
        <v>8332</v>
      </c>
      <c r="S1320" s="8">
        <f t="shared" si="298"/>
        <v>41984.835324074076</v>
      </c>
      <c r="T1320" s="11">
        <f t="shared" si="299"/>
        <v>42014.835324074076</v>
      </c>
      <c r="U1320" t="str">
        <f t="shared" si="300"/>
        <v>FALSE</v>
      </c>
      <c r="V1320" s="18">
        <f t="shared" si="301"/>
        <v>2</v>
      </c>
      <c r="W1320">
        <f t="shared" si="302"/>
        <v>3</v>
      </c>
      <c r="X1320">
        <v>1</v>
      </c>
      <c r="Y1320">
        <f>D1320*$X1320</f>
        <v>40000</v>
      </c>
      <c r="Z1320">
        <f t="shared" si="307"/>
        <v>6130</v>
      </c>
    </row>
    <row r="1321" spans="1:26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 t="b">
        <v>0</v>
      </c>
      <c r="L1321">
        <v>9</v>
      </c>
      <c r="M1321" t="b">
        <v>0</v>
      </c>
      <c r="N1321" t="s">
        <v>8273</v>
      </c>
      <c r="O1321" s="15">
        <f t="shared" si="297"/>
        <v>15.103448275862069</v>
      </c>
      <c r="P1321" s="15">
        <f t="shared" si="308"/>
        <v>97.333333333333329</v>
      </c>
      <c r="Q1321" t="s">
        <v>8330</v>
      </c>
      <c r="R1321" t="s">
        <v>8332</v>
      </c>
      <c r="S1321" s="8">
        <f t="shared" si="298"/>
        <v>41816.603761574072</v>
      </c>
      <c r="T1321" s="11">
        <f t="shared" si="299"/>
        <v>41831.458333333328</v>
      </c>
      <c r="U1321" t="str">
        <f t="shared" si="300"/>
        <v>FALSE</v>
      </c>
      <c r="V1321" s="18">
        <f t="shared" si="301"/>
        <v>2</v>
      </c>
      <c r="W1321">
        <f t="shared" si="302"/>
        <v>3</v>
      </c>
      <c r="X1321">
        <v>1.28</v>
      </c>
      <c r="Y1321">
        <f>D1321*X1321</f>
        <v>7424</v>
      </c>
      <c r="Z1321">
        <f t="shared" si="307"/>
        <v>1121.28</v>
      </c>
    </row>
    <row r="1322" spans="1:26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 t="b">
        <v>0</v>
      </c>
      <c r="L1322">
        <v>3</v>
      </c>
      <c r="M1322" t="b">
        <v>0</v>
      </c>
      <c r="N1322" t="s">
        <v>8273</v>
      </c>
      <c r="O1322" s="15">
        <f t="shared" si="297"/>
        <v>0.503</v>
      </c>
      <c r="P1322" s="15">
        <f t="shared" si="308"/>
        <v>167.66666666666666</v>
      </c>
      <c r="Q1322" t="s">
        <v>8330</v>
      </c>
      <c r="R1322" t="s">
        <v>8332</v>
      </c>
      <c r="S1322" s="8">
        <f t="shared" si="298"/>
        <v>42705.482013888883</v>
      </c>
      <c r="T1322" s="11">
        <f t="shared" si="299"/>
        <v>42734.749999999993</v>
      </c>
      <c r="U1322" t="str">
        <f t="shared" si="300"/>
        <v>FALSE</v>
      </c>
      <c r="V1322" s="18">
        <f t="shared" si="301"/>
        <v>2</v>
      </c>
      <c r="W1322">
        <f t="shared" si="302"/>
        <v>3</v>
      </c>
      <c r="X1322">
        <v>1.1299999999999999</v>
      </c>
      <c r="Y1322">
        <f>D1322*X1322</f>
        <v>112999.99999999999</v>
      </c>
      <c r="Z1322">
        <f t="shared" si="307"/>
        <v>568.39</v>
      </c>
    </row>
    <row r="1323" spans="1:26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 t="b">
        <v>0</v>
      </c>
      <c r="L1323">
        <v>7</v>
      </c>
      <c r="M1323" t="b">
        <v>0</v>
      </c>
      <c r="N1323" t="s">
        <v>8273</v>
      </c>
      <c r="O1323" s="15">
        <f t="shared" si="297"/>
        <v>1.3028138528138529</v>
      </c>
      <c r="P1323" s="15">
        <f t="shared" si="308"/>
        <v>859.85714285714289</v>
      </c>
      <c r="Q1323" t="s">
        <v>8330</v>
      </c>
      <c r="R1323" t="s">
        <v>8332</v>
      </c>
      <c r="S1323" s="8">
        <f t="shared" si="298"/>
        <v>42697.540937499994</v>
      </c>
      <c r="T1323" s="11">
        <f t="shared" si="299"/>
        <v>42727.540937499994</v>
      </c>
      <c r="U1323" t="str">
        <f t="shared" si="300"/>
        <v>FALSE</v>
      </c>
      <c r="V1323" s="18">
        <f t="shared" si="301"/>
        <v>2</v>
      </c>
      <c r="W1323">
        <f t="shared" si="302"/>
        <v>3</v>
      </c>
      <c r="X1323">
        <v>0.11</v>
      </c>
      <c r="Y1323">
        <f>D1323*$X1323</f>
        <v>50820</v>
      </c>
      <c r="Z1323">
        <f t="shared" si="307"/>
        <v>662.09</v>
      </c>
    </row>
    <row r="1324" spans="1:26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 t="b">
        <v>0</v>
      </c>
      <c r="L1324">
        <v>4</v>
      </c>
      <c r="M1324" t="b">
        <v>0</v>
      </c>
      <c r="N1324" t="s">
        <v>8273</v>
      </c>
      <c r="O1324" s="15">
        <f t="shared" si="297"/>
        <v>0.30285714285714288</v>
      </c>
      <c r="P1324" s="15">
        <f t="shared" si="308"/>
        <v>26.5</v>
      </c>
      <c r="Q1324" t="s">
        <v>8330</v>
      </c>
      <c r="R1324" t="s">
        <v>8332</v>
      </c>
      <c r="S1324" s="8">
        <f t="shared" si="298"/>
        <v>42115.448206018518</v>
      </c>
      <c r="T1324" s="11">
        <f t="shared" si="299"/>
        <v>42145.448206018518</v>
      </c>
      <c r="U1324" t="str">
        <f t="shared" si="300"/>
        <v>FALSE</v>
      </c>
      <c r="V1324" s="18">
        <f t="shared" si="301"/>
        <v>2</v>
      </c>
      <c r="W1324">
        <f t="shared" si="302"/>
        <v>3</v>
      </c>
      <c r="X1324">
        <v>1.28</v>
      </c>
      <c r="Y1324">
        <f>D1324*X1324</f>
        <v>44800</v>
      </c>
      <c r="Z1324">
        <f t="shared" si="307"/>
        <v>135.68</v>
      </c>
    </row>
    <row r="1325" spans="1:26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 t="b">
        <v>0</v>
      </c>
      <c r="L1325">
        <v>44</v>
      </c>
      <c r="M1325" t="b">
        <v>0</v>
      </c>
      <c r="N1325" t="s">
        <v>8273</v>
      </c>
      <c r="O1325" s="15">
        <f t="shared" si="297"/>
        <v>8.8800000000000008</v>
      </c>
      <c r="P1325" s="15">
        <f t="shared" si="308"/>
        <v>30.272727272727273</v>
      </c>
      <c r="Q1325" t="s">
        <v>8330</v>
      </c>
      <c r="R1325" t="s">
        <v>8332</v>
      </c>
      <c r="S1325" s="8">
        <f t="shared" si="298"/>
        <v>42451.490115740737</v>
      </c>
      <c r="T1325" s="11">
        <f t="shared" si="299"/>
        <v>42486.079861111109</v>
      </c>
      <c r="U1325" t="str">
        <f t="shared" si="300"/>
        <v>FALSE</v>
      </c>
      <c r="V1325" s="18">
        <f t="shared" si="301"/>
        <v>2</v>
      </c>
      <c r="W1325">
        <f t="shared" si="302"/>
        <v>3</v>
      </c>
      <c r="X1325">
        <v>1</v>
      </c>
      <c r="Y1325">
        <f t="shared" ref="Y1325:Y1333" si="309">D1325*$X1325</f>
        <v>15000</v>
      </c>
      <c r="Z1325">
        <f t="shared" ref="Z1325:Z1333" si="310">E1325*$X1325</f>
        <v>1332</v>
      </c>
    </row>
    <row r="1326" spans="1:26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 t="b">
        <v>0</v>
      </c>
      <c r="L1326">
        <v>90</v>
      </c>
      <c r="M1326" t="b">
        <v>0</v>
      </c>
      <c r="N1326" t="s">
        <v>8273</v>
      </c>
      <c r="O1326" s="15">
        <f t="shared" si="297"/>
        <v>9.84</v>
      </c>
      <c r="P1326" s="15">
        <f t="shared" si="308"/>
        <v>54.666666666666664</v>
      </c>
      <c r="Q1326" t="s">
        <v>8330</v>
      </c>
      <c r="R1326" t="s">
        <v>8332</v>
      </c>
      <c r="S1326" s="8">
        <f t="shared" si="298"/>
        <v>42626.425370370365</v>
      </c>
      <c r="T1326" s="11">
        <f t="shared" si="299"/>
        <v>42656.425370370365</v>
      </c>
      <c r="U1326" t="str">
        <f t="shared" si="300"/>
        <v>FALSE</v>
      </c>
      <c r="V1326" s="18">
        <f t="shared" si="301"/>
        <v>2</v>
      </c>
      <c r="W1326">
        <f t="shared" si="302"/>
        <v>3</v>
      </c>
      <c r="X1326">
        <v>1</v>
      </c>
      <c r="Y1326">
        <f t="shared" si="309"/>
        <v>50000</v>
      </c>
      <c r="Z1326">
        <f t="shared" si="310"/>
        <v>4920</v>
      </c>
    </row>
    <row r="1327" spans="1:26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 t="b">
        <v>0</v>
      </c>
      <c r="L1327">
        <v>8</v>
      </c>
      <c r="M1327" t="b">
        <v>0</v>
      </c>
      <c r="N1327" t="s">
        <v>8273</v>
      </c>
      <c r="O1327" s="15">
        <f t="shared" si="297"/>
        <v>2.4299999999999997</v>
      </c>
      <c r="P1327" s="15">
        <f t="shared" si="308"/>
        <v>60.75</v>
      </c>
      <c r="Q1327" t="s">
        <v>8330</v>
      </c>
      <c r="R1327" t="s">
        <v>8332</v>
      </c>
      <c r="S1327" s="8">
        <f t="shared" si="298"/>
        <v>42703.877719907403</v>
      </c>
      <c r="T1327" s="11">
        <f t="shared" si="299"/>
        <v>42733.877719907403</v>
      </c>
      <c r="U1327" t="str">
        <f t="shared" si="300"/>
        <v>FALSE</v>
      </c>
      <c r="V1327" s="18">
        <f t="shared" si="301"/>
        <v>2</v>
      </c>
      <c r="W1327">
        <f t="shared" si="302"/>
        <v>3</v>
      </c>
      <c r="X1327">
        <v>1</v>
      </c>
      <c r="Y1327">
        <f t="shared" si="309"/>
        <v>20000</v>
      </c>
      <c r="Z1327">
        <f t="shared" si="310"/>
        <v>486</v>
      </c>
    </row>
    <row r="1328" spans="1:26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 t="b">
        <v>0</v>
      </c>
      <c r="L1328">
        <v>11</v>
      </c>
      <c r="M1328" t="b">
        <v>0</v>
      </c>
      <c r="N1328" t="s">
        <v>8273</v>
      </c>
      <c r="O1328" s="15">
        <f t="shared" si="297"/>
        <v>1.1299999999999999</v>
      </c>
      <c r="P1328" s="15">
        <f t="shared" si="308"/>
        <v>102.72727272727273</v>
      </c>
      <c r="Q1328" t="s">
        <v>8330</v>
      </c>
      <c r="R1328" t="s">
        <v>8332</v>
      </c>
      <c r="S1328" s="8">
        <f t="shared" si="298"/>
        <v>41974.583657407398</v>
      </c>
      <c r="T1328" s="11">
        <f t="shared" si="299"/>
        <v>42019.583657407406</v>
      </c>
      <c r="U1328" t="str">
        <f t="shared" si="300"/>
        <v>FALSE</v>
      </c>
      <c r="V1328" s="18">
        <f t="shared" si="301"/>
        <v>2</v>
      </c>
      <c r="W1328">
        <f t="shared" si="302"/>
        <v>3</v>
      </c>
      <c r="X1328">
        <v>1</v>
      </c>
      <c r="Y1328">
        <f t="shared" si="309"/>
        <v>100000</v>
      </c>
      <c r="Z1328">
        <f t="shared" si="310"/>
        <v>1130</v>
      </c>
    </row>
    <row r="1329" spans="1:26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 t="b">
        <v>0</v>
      </c>
      <c r="L1329">
        <v>41</v>
      </c>
      <c r="M1329" t="b">
        <v>0</v>
      </c>
      <c r="N1329" t="s">
        <v>8273</v>
      </c>
      <c r="O1329" s="15">
        <f t="shared" si="297"/>
        <v>3.5520833333333335</v>
      </c>
      <c r="P1329" s="15">
        <f t="shared" si="308"/>
        <v>41.585365853658537</v>
      </c>
      <c r="Q1329" t="s">
        <v>8330</v>
      </c>
      <c r="R1329" t="s">
        <v>8332</v>
      </c>
      <c r="S1329" s="8">
        <f t="shared" si="298"/>
        <v>42123.470312500001</v>
      </c>
      <c r="T1329" s="11">
        <f t="shared" si="299"/>
        <v>42153.470312500001</v>
      </c>
      <c r="U1329" t="str">
        <f t="shared" si="300"/>
        <v>FALSE</v>
      </c>
      <c r="V1329" s="18">
        <f t="shared" si="301"/>
        <v>2</v>
      </c>
      <c r="W1329">
        <f t="shared" si="302"/>
        <v>3</v>
      </c>
      <c r="X1329">
        <v>1</v>
      </c>
      <c r="Y1329">
        <f t="shared" si="309"/>
        <v>48000</v>
      </c>
      <c r="Z1329">
        <f t="shared" si="310"/>
        <v>1705</v>
      </c>
    </row>
    <row r="1330" spans="1:26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 t="b">
        <v>0</v>
      </c>
      <c r="L1330">
        <v>15</v>
      </c>
      <c r="M1330" t="b">
        <v>0</v>
      </c>
      <c r="N1330" t="s">
        <v>8273</v>
      </c>
      <c r="O1330" s="15">
        <f t="shared" si="297"/>
        <v>2.3306666666666667</v>
      </c>
      <c r="P1330" s="15">
        <f t="shared" si="308"/>
        <v>116.53333333333333</v>
      </c>
      <c r="Q1330" t="s">
        <v>8330</v>
      </c>
      <c r="R1330" t="s">
        <v>8332</v>
      </c>
      <c r="S1330" s="8">
        <f t="shared" si="298"/>
        <v>42612.434421296297</v>
      </c>
      <c r="T1330" s="11">
        <f t="shared" si="299"/>
        <v>42657.434421296297</v>
      </c>
      <c r="U1330" t="str">
        <f t="shared" si="300"/>
        <v>FALSE</v>
      </c>
      <c r="V1330" s="18">
        <f t="shared" si="301"/>
        <v>2</v>
      </c>
      <c r="W1330">
        <f t="shared" si="302"/>
        <v>3</v>
      </c>
      <c r="X1330">
        <v>1</v>
      </c>
      <c r="Y1330">
        <f t="shared" si="309"/>
        <v>75000</v>
      </c>
      <c r="Z1330">
        <f t="shared" si="310"/>
        <v>1748</v>
      </c>
    </row>
    <row r="1331" spans="1:26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 t="b">
        <v>0</v>
      </c>
      <c r="L1331">
        <v>9</v>
      </c>
      <c r="M1331" t="b">
        <v>0</v>
      </c>
      <c r="N1331" t="s">
        <v>8273</v>
      </c>
      <c r="O1331" s="15">
        <f t="shared" si="297"/>
        <v>0.81600000000000006</v>
      </c>
      <c r="P1331" s="15">
        <f t="shared" si="308"/>
        <v>45.333333333333336</v>
      </c>
      <c r="Q1331" t="s">
        <v>8330</v>
      </c>
      <c r="R1331" t="s">
        <v>8332</v>
      </c>
      <c r="S1331" s="8">
        <f t="shared" si="298"/>
        <v>41935.013252314813</v>
      </c>
      <c r="T1331" s="11">
        <f t="shared" si="299"/>
        <v>41975.054918981477</v>
      </c>
      <c r="U1331" t="str">
        <f t="shared" si="300"/>
        <v>FALSE</v>
      </c>
      <c r="V1331" s="18">
        <f t="shared" si="301"/>
        <v>2</v>
      </c>
      <c r="W1331">
        <f t="shared" si="302"/>
        <v>3</v>
      </c>
      <c r="X1331">
        <v>1</v>
      </c>
      <c r="Y1331">
        <f t="shared" si="309"/>
        <v>50000</v>
      </c>
      <c r="Z1331">
        <f t="shared" si="310"/>
        <v>408</v>
      </c>
    </row>
    <row r="1332" spans="1:26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 t="b">
        <v>0</v>
      </c>
      <c r="L1332">
        <v>50</v>
      </c>
      <c r="M1332" t="b">
        <v>0</v>
      </c>
      <c r="N1332" t="s">
        <v>8273</v>
      </c>
      <c r="O1332" s="15">
        <f t="shared" si="297"/>
        <v>22.494285714285713</v>
      </c>
      <c r="P1332" s="15">
        <f t="shared" si="308"/>
        <v>157.46</v>
      </c>
      <c r="Q1332" t="s">
        <v>8330</v>
      </c>
      <c r="R1332" t="s">
        <v>8332</v>
      </c>
      <c r="S1332" s="8">
        <f t="shared" si="298"/>
        <v>42522.068391203698</v>
      </c>
      <c r="T1332" s="11">
        <f t="shared" si="299"/>
        <v>42552.958333333336</v>
      </c>
      <c r="U1332" t="str">
        <f t="shared" si="300"/>
        <v>FALSE</v>
      </c>
      <c r="V1332" s="18">
        <f t="shared" si="301"/>
        <v>2</v>
      </c>
      <c r="W1332">
        <f t="shared" si="302"/>
        <v>3</v>
      </c>
      <c r="X1332">
        <v>1</v>
      </c>
      <c r="Y1332">
        <f t="shared" si="309"/>
        <v>35000</v>
      </c>
      <c r="Z1332">
        <f t="shared" si="310"/>
        <v>7873</v>
      </c>
    </row>
    <row r="1333" spans="1:26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 t="b">
        <v>0</v>
      </c>
      <c r="L1333">
        <v>34</v>
      </c>
      <c r="M1333" t="b">
        <v>0</v>
      </c>
      <c r="N1333" t="s">
        <v>8273</v>
      </c>
      <c r="O1333" s="15">
        <f t="shared" si="297"/>
        <v>1.3668</v>
      </c>
      <c r="P1333" s="15">
        <f t="shared" si="308"/>
        <v>100.5</v>
      </c>
      <c r="Q1333" t="s">
        <v>8330</v>
      </c>
      <c r="R1333" t="s">
        <v>8332</v>
      </c>
      <c r="S1333" s="8">
        <f t="shared" si="298"/>
        <v>42569.295763888884</v>
      </c>
      <c r="T1333" s="11">
        <f t="shared" si="299"/>
        <v>42599.295763888884</v>
      </c>
      <c r="U1333" t="str">
        <f t="shared" si="300"/>
        <v>FALSE</v>
      </c>
      <c r="V1333" s="18">
        <f t="shared" si="301"/>
        <v>2</v>
      </c>
      <c r="W1333">
        <f t="shared" si="302"/>
        <v>3</v>
      </c>
      <c r="X1333">
        <v>1</v>
      </c>
      <c r="Y1333">
        <f t="shared" si="309"/>
        <v>250000</v>
      </c>
      <c r="Z1333">
        <f t="shared" si="310"/>
        <v>3417</v>
      </c>
    </row>
    <row r="1334" spans="1:26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 t="b">
        <v>0</v>
      </c>
      <c r="L1334">
        <v>0</v>
      </c>
      <c r="M1334" t="b">
        <v>0</v>
      </c>
      <c r="N1334" t="s">
        <v>8273</v>
      </c>
      <c r="O1334" s="15">
        <f t="shared" si="297"/>
        <v>0</v>
      </c>
      <c r="P1334" s="15">
        <f t="shared" si="308"/>
        <v>0</v>
      </c>
      <c r="Q1334" t="s">
        <v>8330</v>
      </c>
      <c r="R1334" t="s">
        <v>8332</v>
      </c>
      <c r="S1334" s="8">
        <f t="shared" si="298"/>
        <v>42731.851944444446</v>
      </c>
      <c r="T1334" s="11">
        <f t="shared" si="299"/>
        <v>42761.851944444446</v>
      </c>
      <c r="U1334" t="str">
        <f t="shared" si="300"/>
        <v>FALSE</v>
      </c>
      <c r="V1334" s="18">
        <f t="shared" si="301"/>
        <v>2</v>
      </c>
      <c r="W1334">
        <f t="shared" si="302"/>
        <v>3</v>
      </c>
      <c r="X1334">
        <v>1</v>
      </c>
      <c r="Y1334">
        <f>D1334*X1334</f>
        <v>10115</v>
      </c>
      <c r="Z1334">
        <f>E1334*$X1334</f>
        <v>0</v>
      </c>
    </row>
    <row r="1335" spans="1:26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 t="b">
        <v>0</v>
      </c>
      <c r="L1335">
        <v>0</v>
      </c>
      <c r="M1335" t="b">
        <v>0</v>
      </c>
      <c r="N1335" t="s">
        <v>8273</v>
      </c>
      <c r="O1335" s="15">
        <f t="shared" si="297"/>
        <v>0</v>
      </c>
      <c r="P1335" s="15">
        <f t="shared" si="308"/>
        <v>0</v>
      </c>
      <c r="Q1335" t="s">
        <v>8330</v>
      </c>
      <c r="R1335" t="s">
        <v>8332</v>
      </c>
      <c r="S1335" s="8">
        <f t="shared" si="298"/>
        <v>41805.8984375</v>
      </c>
      <c r="T1335" s="11">
        <f t="shared" si="299"/>
        <v>41835.8984375</v>
      </c>
      <c r="U1335" t="str">
        <f t="shared" si="300"/>
        <v>FALSE</v>
      </c>
      <c r="V1335" s="18">
        <f t="shared" si="301"/>
        <v>2</v>
      </c>
      <c r="W1335">
        <f t="shared" si="302"/>
        <v>3</v>
      </c>
      <c r="X1335">
        <v>0.72</v>
      </c>
      <c r="Y1335">
        <f>D1335*X1335</f>
        <v>1800</v>
      </c>
    </row>
    <row r="1336" spans="1:26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 t="b">
        <v>0</v>
      </c>
      <c r="L1336">
        <v>276</v>
      </c>
      <c r="M1336" t="b">
        <v>0</v>
      </c>
      <c r="N1336" t="s">
        <v>8273</v>
      </c>
      <c r="O1336" s="15">
        <f t="shared" si="297"/>
        <v>10.754135338345865</v>
      </c>
      <c r="P1336" s="15">
        <f t="shared" si="308"/>
        <v>51.822463768115945</v>
      </c>
      <c r="Q1336" t="s">
        <v>8330</v>
      </c>
      <c r="R1336" t="s">
        <v>8332</v>
      </c>
      <c r="S1336" s="8">
        <f t="shared" si="298"/>
        <v>42410.565821759257</v>
      </c>
      <c r="T1336" s="11">
        <f t="shared" si="299"/>
        <v>42440.565821759257</v>
      </c>
      <c r="U1336" t="str">
        <f t="shared" si="300"/>
        <v>FALSE</v>
      </c>
      <c r="V1336" s="18">
        <f t="shared" si="301"/>
        <v>2</v>
      </c>
      <c r="W1336">
        <f t="shared" si="302"/>
        <v>3</v>
      </c>
      <c r="X1336">
        <v>1</v>
      </c>
      <c r="Y1336">
        <f t="shared" ref="Y1336:Y1342" si="311">D1336*$X1336</f>
        <v>133000</v>
      </c>
      <c r="Z1336">
        <f t="shared" ref="Z1336:Z1342" si="312">E1336*$X1336</f>
        <v>14303</v>
      </c>
    </row>
    <row r="1337" spans="1:26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 t="b">
        <v>0</v>
      </c>
      <c r="L1337">
        <v>16</v>
      </c>
      <c r="M1337" t="b">
        <v>0</v>
      </c>
      <c r="N1337" t="s">
        <v>8273</v>
      </c>
      <c r="O1337" s="15">
        <f t="shared" si="297"/>
        <v>19.759999999999998</v>
      </c>
      <c r="P1337" s="15">
        <f t="shared" si="308"/>
        <v>308.75</v>
      </c>
      <c r="Q1337" t="s">
        <v>8330</v>
      </c>
      <c r="R1337" t="s">
        <v>8332</v>
      </c>
      <c r="S1337" s="8">
        <f t="shared" si="298"/>
        <v>42313.728032407402</v>
      </c>
      <c r="T1337" s="11">
        <f t="shared" si="299"/>
        <v>42343.728032407402</v>
      </c>
      <c r="U1337" t="str">
        <f t="shared" si="300"/>
        <v>FALSE</v>
      </c>
      <c r="V1337" s="18">
        <f t="shared" si="301"/>
        <v>2</v>
      </c>
      <c r="W1337">
        <f t="shared" si="302"/>
        <v>3</v>
      </c>
      <c r="X1337">
        <v>1</v>
      </c>
      <c r="Y1337">
        <f t="shared" si="311"/>
        <v>25000</v>
      </c>
      <c r="Z1337">
        <f t="shared" si="312"/>
        <v>4940</v>
      </c>
    </row>
    <row r="1338" spans="1:26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 t="b">
        <v>0</v>
      </c>
      <c r="L1338">
        <v>224</v>
      </c>
      <c r="M1338" t="b">
        <v>0</v>
      </c>
      <c r="N1338" t="s">
        <v>8273</v>
      </c>
      <c r="O1338" s="15">
        <f t="shared" si="297"/>
        <v>84.946999999999989</v>
      </c>
      <c r="P1338" s="15">
        <f t="shared" si="308"/>
        <v>379.22767857142856</v>
      </c>
      <c r="Q1338" t="s">
        <v>8330</v>
      </c>
      <c r="R1338" t="s">
        <v>8332</v>
      </c>
      <c r="S1338" s="8">
        <f t="shared" si="298"/>
        <v>41955.655416666668</v>
      </c>
      <c r="T1338" s="11">
        <f t="shared" si="299"/>
        <v>41990.655416666668</v>
      </c>
      <c r="U1338" t="str">
        <f t="shared" si="300"/>
        <v>FALSE</v>
      </c>
      <c r="V1338" s="18">
        <f t="shared" si="301"/>
        <v>2</v>
      </c>
      <c r="W1338">
        <f t="shared" si="302"/>
        <v>3</v>
      </c>
      <c r="X1338">
        <v>1</v>
      </c>
      <c r="Y1338">
        <f t="shared" si="311"/>
        <v>100000</v>
      </c>
      <c r="Z1338">
        <f t="shared" si="312"/>
        <v>84947</v>
      </c>
    </row>
    <row r="1339" spans="1:26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 t="b">
        <v>0</v>
      </c>
      <c r="L1339">
        <v>140</v>
      </c>
      <c r="M1339" t="b">
        <v>0</v>
      </c>
      <c r="N1339" t="s">
        <v>8273</v>
      </c>
      <c r="O1339" s="15">
        <f t="shared" si="297"/>
        <v>49.381999999999998</v>
      </c>
      <c r="P1339" s="15">
        <f t="shared" si="308"/>
        <v>176.36428571428573</v>
      </c>
      <c r="Q1339" t="s">
        <v>8330</v>
      </c>
      <c r="R1339" t="s">
        <v>8332</v>
      </c>
      <c r="S1339" s="8">
        <f t="shared" si="298"/>
        <v>42767.368969907409</v>
      </c>
      <c r="T1339" s="11">
        <f t="shared" si="299"/>
        <v>42797.368969907409</v>
      </c>
      <c r="U1339" t="str">
        <f t="shared" si="300"/>
        <v>FALSE</v>
      </c>
      <c r="V1339" s="18">
        <f t="shared" si="301"/>
        <v>2</v>
      </c>
      <c r="W1339">
        <f t="shared" si="302"/>
        <v>3</v>
      </c>
      <c r="X1339">
        <v>1</v>
      </c>
      <c r="Y1339">
        <f t="shared" si="311"/>
        <v>50000</v>
      </c>
      <c r="Z1339">
        <f t="shared" si="312"/>
        <v>24691</v>
      </c>
    </row>
    <row r="1340" spans="1:26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 t="b">
        <v>0</v>
      </c>
      <c r="L1340">
        <v>15</v>
      </c>
      <c r="M1340" t="b">
        <v>0</v>
      </c>
      <c r="N1340" t="s">
        <v>8273</v>
      </c>
      <c r="O1340" s="15">
        <f t="shared" si="297"/>
        <v>3.3033333333333332</v>
      </c>
      <c r="P1340" s="15">
        <f t="shared" si="308"/>
        <v>66.066666666666663</v>
      </c>
      <c r="Q1340" t="s">
        <v>8330</v>
      </c>
      <c r="R1340" t="s">
        <v>8332</v>
      </c>
      <c r="S1340" s="8">
        <f t="shared" si="298"/>
        <v>42188.595289351848</v>
      </c>
      <c r="T1340" s="11">
        <f t="shared" si="299"/>
        <v>42218.595289351848</v>
      </c>
      <c r="U1340" t="str">
        <f t="shared" si="300"/>
        <v>FALSE</v>
      </c>
      <c r="V1340" s="18">
        <f t="shared" si="301"/>
        <v>2</v>
      </c>
      <c r="W1340">
        <f t="shared" si="302"/>
        <v>3</v>
      </c>
      <c r="X1340">
        <v>1</v>
      </c>
      <c r="Y1340">
        <f t="shared" si="311"/>
        <v>30000</v>
      </c>
      <c r="Z1340">
        <f t="shared" si="312"/>
        <v>991</v>
      </c>
    </row>
    <row r="1341" spans="1:26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 t="b">
        <v>0</v>
      </c>
      <c r="L1341">
        <v>37</v>
      </c>
      <c r="M1341" t="b">
        <v>0</v>
      </c>
      <c r="N1341" t="s">
        <v>8273</v>
      </c>
      <c r="O1341" s="15">
        <f t="shared" si="297"/>
        <v>6.6339999999999995</v>
      </c>
      <c r="P1341" s="15">
        <f t="shared" si="308"/>
        <v>89.648648648648646</v>
      </c>
      <c r="Q1341" t="s">
        <v>8330</v>
      </c>
      <c r="R1341" t="s">
        <v>8332</v>
      </c>
      <c r="S1341" s="8">
        <f t="shared" si="298"/>
        <v>41936.438831018517</v>
      </c>
      <c r="T1341" s="11">
        <f t="shared" si="299"/>
        <v>41981.480497685181</v>
      </c>
      <c r="U1341" t="str">
        <f t="shared" si="300"/>
        <v>FALSE</v>
      </c>
      <c r="V1341" s="18">
        <f t="shared" si="301"/>
        <v>2</v>
      </c>
      <c r="W1341">
        <f t="shared" si="302"/>
        <v>3</v>
      </c>
      <c r="X1341">
        <v>1</v>
      </c>
      <c r="Y1341">
        <f t="shared" si="311"/>
        <v>50000</v>
      </c>
      <c r="Z1341">
        <f t="shared" si="312"/>
        <v>3317</v>
      </c>
    </row>
    <row r="1342" spans="1:26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 t="b">
        <v>0</v>
      </c>
      <c r="L1342">
        <v>0</v>
      </c>
      <c r="M1342" t="b">
        <v>0</v>
      </c>
      <c r="N1342" t="s">
        <v>8273</v>
      </c>
      <c r="O1342" s="15">
        <f t="shared" si="297"/>
        <v>0</v>
      </c>
      <c r="P1342" s="15">
        <f t="shared" si="308"/>
        <v>0</v>
      </c>
      <c r="Q1342" t="s">
        <v>8330</v>
      </c>
      <c r="R1342" t="s">
        <v>8332</v>
      </c>
      <c r="S1342" s="8">
        <f t="shared" si="298"/>
        <v>41836.387187499997</v>
      </c>
      <c r="T1342" s="11">
        <f t="shared" si="299"/>
        <v>41866.387187499997</v>
      </c>
      <c r="U1342" t="str">
        <f t="shared" si="300"/>
        <v>FALSE</v>
      </c>
      <c r="V1342" s="18">
        <f t="shared" si="301"/>
        <v>2</v>
      </c>
      <c r="W1342">
        <f t="shared" si="302"/>
        <v>3</v>
      </c>
      <c r="X1342">
        <v>1</v>
      </c>
      <c r="Y1342">
        <f t="shared" si="311"/>
        <v>1680</v>
      </c>
      <c r="Z1342">
        <f t="shared" si="312"/>
        <v>0</v>
      </c>
    </row>
    <row r="1343" spans="1:26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 t="b">
        <v>0</v>
      </c>
      <c r="L1343">
        <v>46</v>
      </c>
      <c r="M1343" t="b">
        <v>0</v>
      </c>
      <c r="N1343" t="s">
        <v>8273</v>
      </c>
      <c r="O1343" s="15">
        <f t="shared" si="297"/>
        <v>70.36</v>
      </c>
      <c r="P1343" s="15">
        <f t="shared" si="308"/>
        <v>382.39130434782606</v>
      </c>
      <c r="Q1343" t="s">
        <v>8330</v>
      </c>
      <c r="R1343" t="s">
        <v>8332</v>
      </c>
      <c r="S1343" s="8">
        <f t="shared" si="298"/>
        <v>42612.415706018517</v>
      </c>
      <c r="T1343" s="11">
        <f t="shared" si="299"/>
        <v>42644.415706018517</v>
      </c>
      <c r="U1343" t="str">
        <f t="shared" si="300"/>
        <v>FALSE</v>
      </c>
      <c r="V1343" s="18">
        <f t="shared" si="301"/>
        <v>2</v>
      </c>
      <c r="W1343">
        <f t="shared" si="302"/>
        <v>3</v>
      </c>
      <c r="X1343">
        <v>1.28</v>
      </c>
      <c r="Y1343">
        <f>D1343*X1343</f>
        <v>32000</v>
      </c>
      <c r="Z1343">
        <f t="shared" ref="Z1343:Z1355" si="313">E1343*$X1343</f>
        <v>22515.200000000001</v>
      </c>
    </row>
    <row r="1344" spans="1:26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 t="b">
        <v>0</v>
      </c>
      <c r="L1344">
        <v>1</v>
      </c>
      <c r="M1344" t="b">
        <v>0</v>
      </c>
      <c r="N1344" t="s">
        <v>8273</v>
      </c>
      <c r="O1344" s="15">
        <f t="shared" si="297"/>
        <v>0.2</v>
      </c>
      <c r="P1344" s="15">
        <f t="shared" si="308"/>
        <v>100</v>
      </c>
      <c r="Q1344" t="s">
        <v>8330</v>
      </c>
      <c r="R1344" t="s">
        <v>8332</v>
      </c>
      <c r="S1344" s="8">
        <f t="shared" si="298"/>
        <v>42172.608090277768</v>
      </c>
      <c r="T1344" s="11">
        <f t="shared" si="299"/>
        <v>42202.608090277776</v>
      </c>
      <c r="U1344" t="str">
        <f t="shared" si="300"/>
        <v>FALSE</v>
      </c>
      <c r="V1344" s="18">
        <f t="shared" si="301"/>
        <v>2</v>
      </c>
      <c r="W1344">
        <f t="shared" si="302"/>
        <v>3</v>
      </c>
      <c r="X1344">
        <v>1</v>
      </c>
      <c r="Y1344">
        <f>D1344*$X1344</f>
        <v>50000</v>
      </c>
      <c r="Z1344">
        <f t="shared" si="313"/>
        <v>100</v>
      </c>
    </row>
    <row r="1345" spans="1:26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 t="b">
        <v>0</v>
      </c>
      <c r="L1345">
        <v>323</v>
      </c>
      <c r="M1345" t="b">
        <v>0</v>
      </c>
      <c r="N1345" t="s">
        <v>8273</v>
      </c>
      <c r="O1345" s="15">
        <f t="shared" si="297"/>
        <v>102.298</v>
      </c>
      <c r="P1345" s="15">
        <f t="shared" si="308"/>
        <v>158.35603715170279</v>
      </c>
      <c r="Q1345" t="s">
        <v>8330</v>
      </c>
      <c r="R1345" t="s">
        <v>8332</v>
      </c>
      <c r="S1345" s="8">
        <f t="shared" si="298"/>
        <v>42542.318090277775</v>
      </c>
      <c r="T1345" s="11">
        <f t="shared" si="299"/>
        <v>42600.957638888889</v>
      </c>
      <c r="U1345" t="str">
        <f t="shared" si="300"/>
        <v>FALSE</v>
      </c>
      <c r="V1345" s="18">
        <f t="shared" si="301"/>
        <v>2</v>
      </c>
      <c r="W1345">
        <f t="shared" si="302"/>
        <v>3</v>
      </c>
      <c r="X1345">
        <v>1</v>
      </c>
      <c r="Y1345">
        <f>D1345*$X1345</f>
        <v>50000</v>
      </c>
      <c r="Z1345">
        <f t="shared" si="313"/>
        <v>51149</v>
      </c>
    </row>
    <row r="1346" spans="1:26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 t="b">
        <v>0</v>
      </c>
      <c r="L1346">
        <v>139</v>
      </c>
      <c r="M1346" t="b">
        <v>1</v>
      </c>
      <c r="N1346" t="s">
        <v>8274</v>
      </c>
      <c r="O1346" s="15">
        <f t="shared" si="297"/>
        <v>377.73333333333335</v>
      </c>
      <c r="P1346" s="15">
        <f t="shared" si="308"/>
        <v>40.762589928057551</v>
      </c>
      <c r="Q1346" t="s">
        <v>8333</v>
      </c>
      <c r="R1346" t="s">
        <v>8334</v>
      </c>
      <c r="S1346" s="8">
        <f t="shared" si="298"/>
        <v>42522.581469907404</v>
      </c>
      <c r="T1346" s="11">
        <f t="shared" si="299"/>
        <v>42551.581469907404</v>
      </c>
      <c r="U1346" t="str">
        <f t="shared" si="300"/>
        <v>FALSE</v>
      </c>
      <c r="V1346" s="18">
        <f t="shared" si="301"/>
        <v>2</v>
      </c>
      <c r="W1346">
        <f t="shared" si="302"/>
        <v>1</v>
      </c>
      <c r="X1346">
        <f>0.76</f>
        <v>0.76</v>
      </c>
      <c r="Y1346">
        <f>D1346*X1346</f>
        <v>1140</v>
      </c>
      <c r="Z1346">
        <f t="shared" si="313"/>
        <v>4306.16</v>
      </c>
    </row>
    <row r="1347" spans="1:26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 t="b">
        <v>0</v>
      </c>
      <c r="L1347">
        <v>7</v>
      </c>
      <c r="M1347" t="b">
        <v>1</v>
      </c>
      <c r="N1347" t="s">
        <v>8274</v>
      </c>
      <c r="O1347" s="15">
        <f t="shared" ref="O1347:O1410" si="314">(E1347/D1347)*100</f>
        <v>125</v>
      </c>
      <c r="P1347" s="15">
        <f t="shared" si="308"/>
        <v>53.571428571428569</v>
      </c>
      <c r="Q1347" t="s">
        <v>8333</v>
      </c>
      <c r="R1347" t="s">
        <v>8334</v>
      </c>
      <c r="S1347" s="8">
        <f t="shared" ref="S1347:S1410" si="315">(((J1347/60)/60)/24)+DATE(1970,1,1)+(-5/24)</f>
        <v>41799.606006944443</v>
      </c>
      <c r="T1347" s="11">
        <f t="shared" ref="T1347:T1410" si="316">(I1347/86400)+25569+(-5/24)</f>
        <v>41834.606006944443</v>
      </c>
      <c r="U1347" t="str">
        <f t="shared" ref="U1347:U1410" si="317">TRIM(K1347)</f>
        <v>FALSE</v>
      </c>
      <c r="V1347" s="18">
        <f t="shared" ref="V1347:V1410" si="318">IF(U1347="TRUE", 1, 2)</f>
        <v>2</v>
      </c>
      <c r="W1347">
        <f t="shared" ref="W1347:W1410" si="319">IF(F1347="successful", 1,  IF(F1347= "failed", 2, IF(F1347="canceled", 3, 4)))</f>
        <v>1</v>
      </c>
      <c r="X1347">
        <v>1</v>
      </c>
      <c r="Y1347">
        <f>D1347*$X1347</f>
        <v>300</v>
      </c>
      <c r="Z1347">
        <f t="shared" si="313"/>
        <v>375</v>
      </c>
    </row>
    <row r="1348" spans="1:26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 t="b">
        <v>0</v>
      </c>
      <c r="L1348">
        <v>149</v>
      </c>
      <c r="M1348" t="b">
        <v>1</v>
      </c>
      <c r="N1348" t="s">
        <v>8274</v>
      </c>
      <c r="O1348" s="15">
        <f t="shared" si="314"/>
        <v>147.32653061224491</v>
      </c>
      <c r="P1348" s="15">
        <f t="shared" si="308"/>
        <v>48.449664429530202</v>
      </c>
      <c r="Q1348" t="s">
        <v>8333</v>
      </c>
      <c r="R1348" t="s">
        <v>8334</v>
      </c>
      <c r="S1348" s="8">
        <f t="shared" si="315"/>
        <v>41421.867488425924</v>
      </c>
      <c r="T1348" s="11">
        <f t="shared" si="316"/>
        <v>41451.867488425924</v>
      </c>
      <c r="U1348" t="str">
        <f t="shared" si="317"/>
        <v>FALSE</v>
      </c>
      <c r="V1348" s="18">
        <f t="shared" si="318"/>
        <v>2</v>
      </c>
      <c r="W1348">
        <f t="shared" si="319"/>
        <v>1</v>
      </c>
      <c r="X1348">
        <v>1</v>
      </c>
      <c r="Y1348">
        <f>D1348*$X1348</f>
        <v>4900</v>
      </c>
      <c r="Z1348">
        <f t="shared" si="313"/>
        <v>7219</v>
      </c>
    </row>
    <row r="1349" spans="1:26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 t="b">
        <v>0</v>
      </c>
      <c r="L1349">
        <v>31</v>
      </c>
      <c r="M1349" t="b">
        <v>1</v>
      </c>
      <c r="N1349" t="s">
        <v>8274</v>
      </c>
      <c r="O1349" s="15">
        <f t="shared" si="314"/>
        <v>102.2</v>
      </c>
      <c r="P1349" s="15">
        <f t="shared" si="308"/>
        <v>82.41935483870968</v>
      </c>
      <c r="Q1349" t="s">
        <v>8333</v>
      </c>
      <c r="R1349" t="s">
        <v>8334</v>
      </c>
      <c r="S1349" s="8">
        <f t="shared" si="315"/>
        <v>42040.429687499993</v>
      </c>
      <c r="T1349" s="11">
        <f t="shared" si="316"/>
        <v>42070.429687499993</v>
      </c>
      <c r="U1349" t="str">
        <f t="shared" si="317"/>
        <v>FALSE</v>
      </c>
      <c r="V1349" s="18">
        <f t="shared" si="318"/>
        <v>2</v>
      </c>
      <c r="W1349">
        <f t="shared" si="319"/>
        <v>1</v>
      </c>
      <c r="X1349">
        <v>1</v>
      </c>
      <c r="Y1349">
        <f>D1349*$X1349</f>
        <v>2500</v>
      </c>
      <c r="Z1349">
        <f t="shared" si="313"/>
        <v>2555</v>
      </c>
    </row>
    <row r="1350" spans="1:26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 t="b">
        <v>0</v>
      </c>
      <c r="L1350">
        <v>26</v>
      </c>
      <c r="M1350" t="b">
        <v>1</v>
      </c>
      <c r="N1350" t="s">
        <v>8274</v>
      </c>
      <c r="O1350" s="15">
        <f t="shared" si="314"/>
        <v>101.8723404255319</v>
      </c>
      <c r="P1350" s="15">
        <f t="shared" si="308"/>
        <v>230.19230769230768</v>
      </c>
      <c r="Q1350" t="s">
        <v>8333</v>
      </c>
      <c r="R1350" t="s">
        <v>8334</v>
      </c>
      <c r="S1350" s="8">
        <f t="shared" si="315"/>
        <v>41963.29783564814</v>
      </c>
      <c r="T1350" s="11">
        <f t="shared" si="316"/>
        <v>41991.297835648147</v>
      </c>
      <c r="U1350" t="str">
        <f t="shared" si="317"/>
        <v>FALSE</v>
      </c>
      <c r="V1350" s="18">
        <f t="shared" si="318"/>
        <v>2</v>
      </c>
      <c r="W1350">
        <f t="shared" si="319"/>
        <v>1</v>
      </c>
      <c r="X1350">
        <v>1</v>
      </c>
      <c r="Y1350">
        <f>D1350*$X1350</f>
        <v>5875</v>
      </c>
      <c r="Z1350">
        <f t="shared" si="313"/>
        <v>5985</v>
      </c>
    </row>
    <row r="1351" spans="1:26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 t="b">
        <v>0</v>
      </c>
      <c r="L1351">
        <v>172</v>
      </c>
      <c r="M1351" t="b">
        <v>1</v>
      </c>
      <c r="N1351" t="s">
        <v>8274</v>
      </c>
      <c r="O1351" s="15">
        <f t="shared" si="314"/>
        <v>204.2</v>
      </c>
      <c r="P1351" s="15">
        <f t="shared" si="308"/>
        <v>59.360465116279073</v>
      </c>
      <c r="Q1351" t="s">
        <v>8333</v>
      </c>
      <c r="R1351" t="s">
        <v>8334</v>
      </c>
      <c r="S1351" s="8">
        <f t="shared" si="315"/>
        <v>42317.124247685184</v>
      </c>
      <c r="T1351" s="11">
        <f t="shared" si="316"/>
        <v>42354.082638888889</v>
      </c>
      <c r="U1351" t="str">
        <f t="shared" si="317"/>
        <v>FALSE</v>
      </c>
      <c r="V1351" s="18">
        <f t="shared" si="318"/>
        <v>2</v>
      </c>
      <c r="W1351">
        <f t="shared" si="319"/>
        <v>1</v>
      </c>
      <c r="X1351">
        <f>0.76</f>
        <v>0.76</v>
      </c>
      <c r="Y1351">
        <f>D1351*X1351</f>
        <v>3800</v>
      </c>
      <c r="Z1351">
        <f t="shared" si="313"/>
        <v>7759.6</v>
      </c>
    </row>
    <row r="1352" spans="1:26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 t="b">
        <v>0</v>
      </c>
      <c r="L1352">
        <v>78</v>
      </c>
      <c r="M1352" t="b">
        <v>1</v>
      </c>
      <c r="N1352" t="s">
        <v>8274</v>
      </c>
      <c r="O1352" s="15">
        <f t="shared" si="314"/>
        <v>104.05</v>
      </c>
      <c r="P1352" s="15">
        <f t="shared" si="308"/>
        <v>66.698717948717942</v>
      </c>
      <c r="Q1352" t="s">
        <v>8333</v>
      </c>
      <c r="R1352" t="s">
        <v>8334</v>
      </c>
      <c r="S1352" s="8">
        <f t="shared" si="315"/>
        <v>42333.804791666662</v>
      </c>
      <c r="T1352" s="11">
        <f t="shared" si="316"/>
        <v>42363.804791666662</v>
      </c>
      <c r="U1352" t="str">
        <f t="shared" si="317"/>
        <v>FALSE</v>
      </c>
      <c r="V1352" s="18">
        <f t="shared" si="318"/>
        <v>2</v>
      </c>
      <c r="W1352">
        <f t="shared" si="319"/>
        <v>1</v>
      </c>
      <c r="X1352">
        <v>1</v>
      </c>
      <c r="Y1352">
        <f>D1352*$X1352</f>
        <v>5000</v>
      </c>
      <c r="Z1352">
        <f t="shared" si="313"/>
        <v>5202.5</v>
      </c>
    </row>
    <row r="1353" spans="1:26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 t="b">
        <v>0</v>
      </c>
      <c r="L1353">
        <v>120</v>
      </c>
      <c r="M1353" t="b">
        <v>1</v>
      </c>
      <c r="N1353" t="s">
        <v>8274</v>
      </c>
      <c r="O1353" s="15">
        <f t="shared" si="314"/>
        <v>101.265</v>
      </c>
      <c r="P1353" s="15">
        <f t="shared" si="308"/>
        <v>168.77500000000001</v>
      </c>
      <c r="Q1353" t="s">
        <v>8333</v>
      </c>
      <c r="R1353" t="s">
        <v>8334</v>
      </c>
      <c r="S1353" s="8">
        <f t="shared" si="315"/>
        <v>42382.531759259255</v>
      </c>
      <c r="T1353" s="11">
        <f t="shared" si="316"/>
        <v>42412.531759259255</v>
      </c>
      <c r="U1353" t="str">
        <f t="shared" si="317"/>
        <v>FALSE</v>
      </c>
      <c r="V1353" s="18">
        <f t="shared" si="318"/>
        <v>2</v>
      </c>
      <c r="W1353">
        <f t="shared" si="319"/>
        <v>1</v>
      </c>
      <c r="X1353">
        <v>1</v>
      </c>
      <c r="Y1353">
        <f>D1353*$X1353</f>
        <v>20000</v>
      </c>
      <c r="Z1353">
        <f t="shared" si="313"/>
        <v>20253</v>
      </c>
    </row>
    <row r="1354" spans="1:26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 t="b">
        <v>0</v>
      </c>
      <c r="L1354">
        <v>227</v>
      </c>
      <c r="M1354" t="b">
        <v>1</v>
      </c>
      <c r="N1354" t="s">
        <v>8274</v>
      </c>
      <c r="O1354" s="15">
        <f t="shared" si="314"/>
        <v>136.13999999999999</v>
      </c>
      <c r="P1354" s="15">
        <f t="shared" si="308"/>
        <v>59.973568281938327</v>
      </c>
      <c r="Q1354" t="s">
        <v>8333</v>
      </c>
      <c r="R1354" t="s">
        <v>8334</v>
      </c>
      <c r="S1354" s="8">
        <f t="shared" si="315"/>
        <v>42200.369976851849</v>
      </c>
      <c r="T1354" s="11">
        <f t="shared" si="316"/>
        <v>42251.957638888889</v>
      </c>
      <c r="U1354" t="str">
        <f t="shared" si="317"/>
        <v>FALSE</v>
      </c>
      <c r="V1354" s="18">
        <f t="shared" si="318"/>
        <v>2</v>
      </c>
      <c r="W1354">
        <f t="shared" si="319"/>
        <v>1</v>
      </c>
      <c r="X1354">
        <v>1</v>
      </c>
      <c r="Y1354">
        <f>D1354*$X1354</f>
        <v>10000</v>
      </c>
      <c r="Z1354">
        <f t="shared" si="313"/>
        <v>13614</v>
      </c>
    </row>
    <row r="1355" spans="1:26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 t="b">
        <v>0</v>
      </c>
      <c r="L1355">
        <v>42</v>
      </c>
      <c r="M1355" t="b">
        <v>1</v>
      </c>
      <c r="N1355" t="s">
        <v>8274</v>
      </c>
      <c r="O1355" s="15">
        <f t="shared" si="314"/>
        <v>133.6</v>
      </c>
      <c r="P1355" s="15">
        <f t="shared" si="308"/>
        <v>31.80952380952381</v>
      </c>
      <c r="Q1355" t="s">
        <v>8333</v>
      </c>
      <c r="R1355" t="s">
        <v>8334</v>
      </c>
      <c r="S1355" s="8">
        <f t="shared" si="315"/>
        <v>41308.909583333334</v>
      </c>
      <c r="T1355" s="11">
        <f t="shared" si="316"/>
        <v>41343.791666666664</v>
      </c>
      <c r="U1355" t="str">
        <f t="shared" si="317"/>
        <v>FALSE</v>
      </c>
      <c r="V1355" s="18">
        <f t="shared" si="318"/>
        <v>2</v>
      </c>
      <c r="W1355">
        <f t="shared" si="319"/>
        <v>1</v>
      </c>
      <c r="X1355">
        <v>1</v>
      </c>
      <c r="Y1355">
        <f>D1355*$X1355</f>
        <v>1000</v>
      </c>
      <c r="Z1355">
        <f t="shared" si="313"/>
        <v>1336</v>
      </c>
    </row>
    <row r="1356" spans="1:26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 t="b">
        <v>0</v>
      </c>
      <c r="L1356">
        <v>64</v>
      </c>
      <c r="M1356" t="b">
        <v>1</v>
      </c>
      <c r="N1356" t="s">
        <v>8274</v>
      </c>
      <c r="O1356" s="15">
        <f t="shared" si="314"/>
        <v>130.25</v>
      </c>
      <c r="P1356" s="15">
        <f t="shared" si="308"/>
        <v>24.421875</v>
      </c>
      <c r="Q1356" t="s">
        <v>8333</v>
      </c>
      <c r="R1356" t="s">
        <v>8334</v>
      </c>
      <c r="S1356" s="8">
        <f t="shared" si="315"/>
        <v>42502.599293981482</v>
      </c>
      <c r="T1356" s="11">
        <f t="shared" si="316"/>
        <v>42532.599293981482</v>
      </c>
      <c r="U1356" t="str">
        <f t="shared" si="317"/>
        <v>FALSE</v>
      </c>
      <c r="V1356" s="18">
        <f t="shared" si="318"/>
        <v>2</v>
      </c>
      <c r="W1356">
        <f t="shared" si="319"/>
        <v>1</v>
      </c>
      <c r="X1356">
        <v>1.28</v>
      </c>
      <c r="Y1356">
        <f>D1356*X1356</f>
        <v>1536</v>
      </c>
      <c r="Z1356">
        <f t="shared" ref="Z1356:Z1362" si="320">E1356*$X1356</f>
        <v>2000.64</v>
      </c>
    </row>
    <row r="1357" spans="1:26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 t="b">
        <v>0</v>
      </c>
      <c r="L1357">
        <v>121</v>
      </c>
      <c r="M1357" t="b">
        <v>1</v>
      </c>
      <c r="N1357" t="s">
        <v>8274</v>
      </c>
      <c r="O1357" s="15">
        <f t="shared" si="314"/>
        <v>122.67999999999999</v>
      </c>
      <c r="P1357" s="15">
        <f t="shared" si="308"/>
        <v>25.347107438016529</v>
      </c>
      <c r="Q1357" t="s">
        <v>8333</v>
      </c>
      <c r="R1357" t="s">
        <v>8334</v>
      </c>
      <c r="S1357" s="8">
        <f t="shared" si="315"/>
        <v>41213.046354166661</v>
      </c>
      <c r="T1357" s="11">
        <f t="shared" si="316"/>
        <v>41243.208333333328</v>
      </c>
      <c r="U1357" t="str">
        <f t="shared" si="317"/>
        <v>FALSE</v>
      </c>
      <c r="V1357" s="18">
        <f t="shared" si="318"/>
        <v>2</v>
      </c>
      <c r="W1357">
        <f t="shared" si="319"/>
        <v>1</v>
      </c>
      <c r="X1357">
        <v>1.28</v>
      </c>
      <c r="Y1357">
        <f>D1357*X1357</f>
        <v>3200</v>
      </c>
      <c r="Z1357">
        <f t="shared" si="320"/>
        <v>3925.76</v>
      </c>
    </row>
    <row r="1358" spans="1:26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 t="b">
        <v>0</v>
      </c>
      <c r="L1358">
        <v>87</v>
      </c>
      <c r="M1358" t="b">
        <v>1</v>
      </c>
      <c r="N1358" t="s">
        <v>8274</v>
      </c>
      <c r="O1358" s="15">
        <f t="shared" si="314"/>
        <v>182.81058823529412</v>
      </c>
      <c r="P1358" s="15">
        <f t="shared" si="308"/>
        <v>71.443218390804603</v>
      </c>
      <c r="Q1358" t="s">
        <v>8333</v>
      </c>
      <c r="R1358" t="s">
        <v>8334</v>
      </c>
      <c r="S1358" s="8">
        <f t="shared" si="315"/>
        <v>41429.830555555556</v>
      </c>
      <c r="T1358" s="11">
        <f t="shared" si="316"/>
        <v>41459.830555555549</v>
      </c>
      <c r="U1358" t="str">
        <f t="shared" si="317"/>
        <v>FALSE</v>
      </c>
      <c r="V1358" s="18">
        <f t="shared" si="318"/>
        <v>2</v>
      </c>
      <c r="W1358">
        <f t="shared" si="319"/>
        <v>1</v>
      </c>
      <c r="X1358">
        <v>1</v>
      </c>
      <c r="Y1358">
        <f>D1358*$X1358</f>
        <v>3400</v>
      </c>
      <c r="Z1358">
        <f t="shared" si="320"/>
        <v>6215.56</v>
      </c>
    </row>
    <row r="1359" spans="1:26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 t="b">
        <v>0</v>
      </c>
      <c r="L1359">
        <v>65</v>
      </c>
      <c r="M1359" t="b">
        <v>1</v>
      </c>
      <c r="N1359" t="s">
        <v>8274</v>
      </c>
      <c r="O1359" s="15">
        <f t="shared" si="314"/>
        <v>125.29999999999998</v>
      </c>
      <c r="P1359" s="15">
        <f t="shared" si="308"/>
        <v>38.553846153846152</v>
      </c>
      <c r="Q1359" t="s">
        <v>8333</v>
      </c>
      <c r="R1359" t="s">
        <v>8334</v>
      </c>
      <c r="S1359" s="8">
        <f t="shared" si="315"/>
        <v>41304.753900462958</v>
      </c>
      <c r="T1359" s="11">
        <f t="shared" si="316"/>
        <v>41334.040972222218</v>
      </c>
      <c r="U1359" t="str">
        <f t="shared" si="317"/>
        <v>FALSE</v>
      </c>
      <c r="V1359" s="18">
        <f t="shared" si="318"/>
        <v>2</v>
      </c>
      <c r="W1359">
        <f t="shared" si="319"/>
        <v>1</v>
      </c>
      <c r="X1359">
        <v>1</v>
      </c>
      <c r="Y1359">
        <f>D1359*$X1359</f>
        <v>2000</v>
      </c>
      <c r="Z1359">
        <f t="shared" si="320"/>
        <v>2506</v>
      </c>
    </row>
    <row r="1360" spans="1:26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 t="b">
        <v>0</v>
      </c>
      <c r="L1360">
        <v>49</v>
      </c>
      <c r="M1360" t="b">
        <v>1</v>
      </c>
      <c r="N1360" t="s">
        <v>8274</v>
      </c>
      <c r="O1360" s="15">
        <f t="shared" si="314"/>
        <v>111.66666666666667</v>
      </c>
      <c r="P1360" s="15">
        <f t="shared" si="308"/>
        <v>68.367346938775512</v>
      </c>
      <c r="Q1360" t="s">
        <v>8333</v>
      </c>
      <c r="R1360" t="s">
        <v>8334</v>
      </c>
      <c r="S1360" s="8">
        <f t="shared" si="315"/>
        <v>40689.362534722219</v>
      </c>
      <c r="T1360" s="11">
        <f t="shared" si="316"/>
        <v>40719.362534722219</v>
      </c>
      <c r="U1360" t="str">
        <f t="shared" si="317"/>
        <v>FALSE</v>
      </c>
      <c r="V1360" s="18">
        <f t="shared" si="318"/>
        <v>2</v>
      </c>
      <c r="W1360">
        <f t="shared" si="319"/>
        <v>1</v>
      </c>
      <c r="X1360">
        <v>1</v>
      </c>
      <c r="Y1360">
        <f>D1360*$X1360</f>
        <v>3000</v>
      </c>
      <c r="Z1360">
        <f t="shared" si="320"/>
        <v>3350</v>
      </c>
    </row>
    <row r="1361" spans="1:26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 t="b">
        <v>0</v>
      </c>
      <c r="L1361">
        <v>19</v>
      </c>
      <c r="M1361" t="b">
        <v>1</v>
      </c>
      <c r="N1361" t="s">
        <v>8274</v>
      </c>
      <c r="O1361" s="15">
        <f t="shared" si="314"/>
        <v>115.75757575757575</v>
      </c>
      <c r="P1361" s="15">
        <f t="shared" si="308"/>
        <v>40.210526315789473</v>
      </c>
      <c r="Q1361" t="s">
        <v>8333</v>
      </c>
      <c r="R1361" t="s">
        <v>8334</v>
      </c>
      <c r="S1361" s="8">
        <f t="shared" si="315"/>
        <v>40668.606365740736</v>
      </c>
      <c r="T1361" s="11">
        <f t="shared" si="316"/>
        <v>40730.606365740736</v>
      </c>
      <c r="U1361" t="str">
        <f t="shared" si="317"/>
        <v>FALSE</v>
      </c>
      <c r="V1361" s="18">
        <f t="shared" si="318"/>
        <v>2</v>
      </c>
      <c r="W1361">
        <f t="shared" si="319"/>
        <v>1</v>
      </c>
      <c r="X1361">
        <v>1</v>
      </c>
      <c r="Y1361">
        <f>D1361*$X1361</f>
        <v>660</v>
      </c>
      <c r="Z1361">
        <f t="shared" si="320"/>
        <v>764</v>
      </c>
    </row>
    <row r="1362" spans="1:26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 t="b">
        <v>0</v>
      </c>
      <c r="L1362">
        <v>81</v>
      </c>
      <c r="M1362" t="b">
        <v>1</v>
      </c>
      <c r="N1362" t="s">
        <v>8274</v>
      </c>
      <c r="O1362" s="15">
        <f t="shared" si="314"/>
        <v>173.2</v>
      </c>
      <c r="P1362" s="15">
        <f t="shared" si="308"/>
        <v>32.074074074074076</v>
      </c>
      <c r="Q1362" t="s">
        <v>8333</v>
      </c>
      <c r="R1362" t="s">
        <v>8334</v>
      </c>
      <c r="S1362" s="8">
        <f t="shared" si="315"/>
        <v>41095.692361111105</v>
      </c>
      <c r="T1362" s="11">
        <f t="shared" si="316"/>
        <v>41123.692361111105</v>
      </c>
      <c r="U1362" t="str">
        <f t="shared" si="317"/>
        <v>FALSE</v>
      </c>
      <c r="V1362" s="18">
        <f t="shared" si="318"/>
        <v>2</v>
      </c>
      <c r="W1362">
        <f t="shared" si="319"/>
        <v>1</v>
      </c>
      <c r="X1362">
        <v>1</v>
      </c>
      <c r="Y1362">
        <f>D1362*$X1362</f>
        <v>1500</v>
      </c>
      <c r="Z1362">
        <f t="shared" si="320"/>
        <v>2598</v>
      </c>
    </row>
    <row r="1363" spans="1:26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 t="b">
        <v>0</v>
      </c>
      <c r="L1363">
        <v>264</v>
      </c>
      <c r="M1363" t="b">
        <v>1</v>
      </c>
      <c r="N1363" t="s">
        <v>8274</v>
      </c>
      <c r="O1363" s="15">
        <f t="shared" si="314"/>
        <v>125.98333333333333</v>
      </c>
      <c r="P1363" s="15">
        <f t="shared" si="308"/>
        <v>28.632575757575758</v>
      </c>
      <c r="Q1363" t="s">
        <v>8333</v>
      </c>
      <c r="R1363" t="s">
        <v>8334</v>
      </c>
      <c r="S1363" s="8">
        <f t="shared" si="315"/>
        <v>41781.508935185186</v>
      </c>
      <c r="T1363" s="11">
        <f t="shared" si="316"/>
        <v>41811.508935185186</v>
      </c>
      <c r="U1363" t="str">
        <f t="shared" si="317"/>
        <v>FALSE</v>
      </c>
      <c r="V1363" s="18">
        <f t="shared" si="318"/>
        <v>2</v>
      </c>
      <c r="W1363">
        <f t="shared" si="319"/>
        <v>1</v>
      </c>
      <c r="X1363">
        <v>1.28</v>
      </c>
      <c r="Y1363">
        <f>D1363*X1363</f>
        <v>7680</v>
      </c>
      <c r="Z1363">
        <f>E1363*$X1363</f>
        <v>9675.52</v>
      </c>
    </row>
    <row r="1364" spans="1:26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 t="b">
        <v>0</v>
      </c>
      <c r="L1364">
        <v>25</v>
      </c>
      <c r="M1364" t="b">
        <v>1</v>
      </c>
      <c r="N1364" t="s">
        <v>8274</v>
      </c>
      <c r="O1364" s="15">
        <f t="shared" si="314"/>
        <v>109.1</v>
      </c>
      <c r="P1364" s="15">
        <f t="shared" si="308"/>
        <v>43.64</v>
      </c>
      <c r="Q1364" t="s">
        <v>8333</v>
      </c>
      <c r="R1364" t="s">
        <v>8334</v>
      </c>
      <c r="S1364" s="8">
        <f t="shared" si="315"/>
        <v>41464.726053240738</v>
      </c>
      <c r="T1364" s="11">
        <f t="shared" si="316"/>
        <v>41524.726053240738</v>
      </c>
      <c r="U1364" t="str">
        <f t="shared" si="317"/>
        <v>FALSE</v>
      </c>
      <c r="V1364" s="18">
        <f t="shared" si="318"/>
        <v>2</v>
      </c>
      <c r="W1364">
        <f t="shared" si="319"/>
        <v>1</v>
      </c>
      <c r="X1364">
        <v>1</v>
      </c>
      <c r="Y1364">
        <f>D1364*$X1364</f>
        <v>1000</v>
      </c>
      <c r="Z1364">
        <f>E1364*$X1364</f>
        <v>1091</v>
      </c>
    </row>
    <row r="1365" spans="1:26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 t="b">
        <v>0</v>
      </c>
      <c r="L1365">
        <v>5</v>
      </c>
      <c r="M1365" t="b">
        <v>1</v>
      </c>
      <c r="N1365" t="s">
        <v>8274</v>
      </c>
      <c r="O1365" s="15">
        <f t="shared" si="314"/>
        <v>100</v>
      </c>
      <c r="P1365" s="15">
        <f t="shared" si="308"/>
        <v>40</v>
      </c>
      <c r="Q1365" t="s">
        <v>8333</v>
      </c>
      <c r="R1365" t="s">
        <v>8334</v>
      </c>
      <c r="S1365" s="8">
        <f t="shared" si="315"/>
        <v>42396.635729166665</v>
      </c>
      <c r="T1365" s="11">
        <f t="shared" si="316"/>
        <v>42415.124305555553</v>
      </c>
      <c r="U1365" t="str">
        <f t="shared" si="317"/>
        <v>FALSE</v>
      </c>
      <c r="V1365" s="18">
        <f t="shared" si="318"/>
        <v>2</v>
      </c>
      <c r="W1365">
        <f t="shared" si="319"/>
        <v>1</v>
      </c>
      <c r="X1365">
        <v>1</v>
      </c>
      <c r="Y1365">
        <f>D1365*$X1365</f>
        <v>200</v>
      </c>
      <c r="Z1365">
        <f>E1365*$X1365</f>
        <v>200</v>
      </c>
    </row>
    <row r="1366" spans="1:26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 t="b">
        <v>0</v>
      </c>
      <c r="L1366">
        <v>144</v>
      </c>
      <c r="M1366" t="b">
        <v>1</v>
      </c>
      <c r="N1366" t="s">
        <v>8276</v>
      </c>
      <c r="O1366" s="15">
        <f t="shared" si="314"/>
        <v>118.64285714285714</v>
      </c>
      <c r="P1366" s="15">
        <f t="shared" si="308"/>
        <v>346.04166666666669</v>
      </c>
      <c r="Q1366" t="s">
        <v>8325</v>
      </c>
      <c r="R1366" t="s">
        <v>8336</v>
      </c>
      <c r="S1366" s="8">
        <f t="shared" si="315"/>
        <v>41951.487337962957</v>
      </c>
      <c r="T1366" s="11">
        <f t="shared" si="316"/>
        <v>42011.487337962964</v>
      </c>
      <c r="U1366" t="str">
        <f t="shared" si="317"/>
        <v>FALSE</v>
      </c>
      <c r="V1366" s="18">
        <f t="shared" si="318"/>
        <v>2</v>
      </c>
      <c r="W1366">
        <f t="shared" si="319"/>
        <v>1</v>
      </c>
      <c r="X1366">
        <v>0.15</v>
      </c>
      <c r="Y1366">
        <f>D1366*X1366</f>
        <v>6300</v>
      </c>
      <c r="Z1366">
        <f>E1366*$X1366</f>
        <v>7474.5</v>
      </c>
    </row>
    <row r="1367" spans="1:26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 t="b">
        <v>0</v>
      </c>
      <c r="L1367">
        <v>92</v>
      </c>
      <c r="M1367" t="b">
        <v>1</v>
      </c>
      <c r="N1367" t="s">
        <v>8276</v>
      </c>
      <c r="O1367" s="15">
        <f t="shared" si="314"/>
        <v>100.26666666666667</v>
      </c>
      <c r="P1367" s="15">
        <f t="shared" si="308"/>
        <v>81.739130434782609</v>
      </c>
      <c r="Q1367" t="s">
        <v>8325</v>
      </c>
      <c r="R1367" t="s">
        <v>8336</v>
      </c>
      <c r="S1367" s="8">
        <f t="shared" si="315"/>
        <v>42049.524907407402</v>
      </c>
      <c r="T1367" s="11">
        <f t="shared" si="316"/>
        <v>42079.483240740738</v>
      </c>
      <c r="U1367" t="str">
        <f t="shared" si="317"/>
        <v>FALSE</v>
      </c>
      <c r="V1367" s="18">
        <f t="shared" si="318"/>
        <v>2</v>
      </c>
      <c r="W1367">
        <f t="shared" si="319"/>
        <v>1</v>
      </c>
      <c r="X1367">
        <v>1</v>
      </c>
      <c r="Y1367">
        <f t="shared" ref="Y1367:Y1376" si="321">D1367*$X1367</f>
        <v>7500</v>
      </c>
      <c r="Z1367">
        <f t="shared" ref="Z1367:Z1376" si="322">E1367*$X1367</f>
        <v>7520</v>
      </c>
    </row>
    <row r="1368" spans="1:26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 t="b">
        <v>0</v>
      </c>
      <c r="L1368">
        <v>147</v>
      </c>
      <c r="M1368" t="b">
        <v>1</v>
      </c>
      <c r="N1368" t="s">
        <v>8276</v>
      </c>
      <c r="O1368" s="15">
        <f t="shared" si="314"/>
        <v>126.48920000000001</v>
      </c>
      <c r="P1368" s="15">
        <f t="shared" si="308"/>
        <v>64.535306122448986</v>
      </c>
      <c r="Q1368" t="s">
        <v>8325</v>
      </c>
      <c r="R1368" t="s">
        <v>8336</v>
      </c>
      <c r="S1368" s="8">
        <f t="shared" si="315"/>
        <v>41924.787766203699</v>
      </c>
      <c r="T1368" s="11">
        <f t="shared" si="316"/>
        <v>41969.829432870371</v>
      </c>
      <c r="U1368" t="str">
        <f t="shared" si="317"/>
        <v>FALSE</v>
      </c>
      <c r="V1368" s="18">
        <f t="shared" si="318"/>
        <v>2</v>
      </c>
      <c r="W1368">
        <f t="shared" si="319"/>
        <v>1</v>
      </c>
      <c r="X1368">
        <v>1</v>
      </c>
      <c r="Y1368">
        <f t="shared" si="321"/>
        <v>7500</v>
      </c>
      <c r="Z1368">
        <f t="shared" si="322"/>
        <v>9486.69</v>
      </c>
    </row>
    <row r="1369" spans="1:26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 t="b">
        <v>0</v>
      </c>
      <c r="L1369">
        <v>90</v>
      </c>
      <c r="M1369" t="b">
        <v>1</v>
      </c>
      <c r="N1369" t="s">
        <v>8276</v>
      </c>
      <c r="O1369" s="15">
        <f t="shared" si="314"/>
        <v>114.26</v>
      </c>
      <c r="P1369" s="15">
        <f t="shared" si="308"/>
        <v>63.477777777777774</v>
      </c>
      <c r="Q1369" t="s">
        <v>8325</v>
      </c>
      <c r="R1369" t="s">
        <v>8336</v>
      </c>
      <c r="S1369" s="8">
        <f t="shared" si="315"/>
        <v>42291.794560185182</v>
      </c>
      <c r="T1369" s="11">
        <f t="shared" si="316"/>
        <v>42321.836226851847</v>
      </c>
      <c r="U1369" t="str">
        <f t="shared" si="317"/>
        <v>FALSE</v>
      </c>
      <c r="V1369" s="18">
        <f t="shared" si="318"/>
        <v>2</v>
      </c>
      <c r="W1369">
        <f t="shared" si="319"/>
        <v>1</v>
      </c>
      <c r="X1369">
        <v>1</v>
      </c>
      <c r="Y1369">
        <f t="shared" si="321"/>
        <v>5000</v>
      </c>
      <c r="Z1369">
        <f t="shared" si="322"/>
        <v>5713</v>
      </c>
    </row>
    <row r="1370" spans="1:26" ht="100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 t="b">
        <v>0</v>
      </c>
      <c r="L1370">
        <v>87</v>
      </c>
      <c r="M1370" t="b">
        <v>1</v>
      </c>
      <c r="N1370" t="s">
        <v>8276</v>
      </c>
      <c r="O1370" s="15">
        <f t="shared" si="314"/>
        <v>110.7</v>
      </c>
      <c r="P1370" s="15">
        <f t="shared" si="308"/>
        <v>63.620689655172413</v>
      </c>
      <c r="Q1370" t="s">
        <v>8325</v>
      </c>
      <c r="R1370" t="s">
        <v>8336</v>
      </c>
      <c r="S1370" s="8">
        <f t="shared" si="315"/>
        <v>42145.982569444437</v>
      </c>
      <c r="T1370" s="11">
        <f t="shared" si="316"/>
        <v>42169.982569444437</v>
      </c>
      <c r="U1370" t="str">
        <f t="shared" si="317"/>
        <v>FALSE</v>
      </c>
      <c r="V1370" s="18">
        <f t="shared" si="318"/>
        <v>2</v>
      </c>
      <c r="W1370">
        <f t="shared" si="319"/>
        <v>1</v>
      </c>
      <c r="X1370">
        <v>1</v>
      </c>
      <c r="Y1370">
        <f t="shared" si="321"/>
        <v>5000</v>
      </c>
      <c r="Z1370">
        <f t="shared" si="322"/>
        <v>5535</v>
      </c>
    </row>
    <row r="1371" spans="1:26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 t="b">
        <v>0</v>
      </c>
      <c r="L1371">
        <v>406</v>
      </c>
      <c r="M1371" t="b">
        <v>1</v>
      </c>
      <c r="N1371" t="s">
        <v>8276</v>
      </c>
      <c r="O1371" s="15">
        <f t="shared" si="314"/>
        <v>105.34805315203954</v>
      </c>
      <c r="P1371" s="15">
        <f t="shared" si="308"/>
        <v>83.967068965517228</v>
      </c>
      <c r="Q1371" t="s">
        <v>8325</v>
      </c>
      <c r="R1371" t="s">
        <v>8336</v>
      </c>
      <c r="S1371" s="8">
        <f t="shared" si="315"/>
        <v>41710.385949074072</v>
      </c>
      <c r="T1371" s="11">
        <f t="shared" si="316"/>
        <v>41740.385949074072</v>
      </c>
      <c r="U1371" t="str">
        <f t="shared" si="317"/>
        <v>FALSE</v>
      </c>
      <c r="V1371" s="18">
        <f t="shared" si="318"/>
        <v>2</v>
      </c>
      <c r="W1371">
        <f t="shared" si="319"/>
        <v>1</v>
      </c>
      <c r="X1371">
        <v>1</v>
      </c>
      <c r="Y1371">
        <f t="shared" si="321"/>
        <v>32360</v>
      </c>
      <c r="Z1371">
        <f t="shared" si="322"/>
        <v>34090.629999999997</v>
      </c>
    </row>
    <row r="1372" spans="1:26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 t="b">
        <v>0</v>
      </c>
      <c r="L1372">
        <v>20</v>
      </c>
      <c r="M1372" t="b">
        <v>1</v>
      </c>
      <c r="N1372" t="s">
        <v>8276</v>
      </c>
      <c r="O1372" s="15">
        <f t="shared" si="314"/>
        <v>103.66666666666666</v>
      </c>
      <c r="P1372" s="15">
        <f t="shared" si="308"/>
        <v>77.75</v>
      </c>
      <c r="Q1372" t="s">
        <v>8325</v>
      </c>
      <c r="R1372" t="s">
        <v>8336</v>
      </c>
      <c r="S1372" s="8">
        <f t="shared" si="315"/>
        <v>41547.795023148145</v>
      </c>
      <c r="T1372" s="11">
        <f t="shared" si="316"/>
        <v>41562.795023148145</v>
      </c>
      <c r="U1372" t="str">
        <f t="shared" si="317"/>
        <v>FALSE</v>
      </c>
      <c r="V1372" s="18">
        <f t="shared" si="318"/>
        <v>2</v>
      </c>
      <c r="W1372">
        <f t="shared" si="319"/>
        <v>1</v>
      </c>
      <c r="X1372">
        <v>1</v>
      </c>
      <c r="Y1372">
        <f t="shared" si="321"/>
        <v>1500</v>
      </c>
      <c r="Z1372">
        <f t="shared" si="322"/>
        <v>1555</v>
      </c>
    </row>
    <row r="1373" spans="1:26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 t="b">
        <v>0</v>
      </c>
      <c r="L1373">
        <v>70</v>
      </c>
      <c r="M1373" t="b">
        <v>1</v>
      </c>
      <c r="N1373" t="s">
        <v>8276</v>
      </c>
      <c r="O1373" s="15">
        <f t="shared" si="314"/>
        <v>107.08672667523933</v>
      </c>
      <c r="P1373" s="15">
        <f t="shared" si="308"/>
        <v>107.07142857142857</v>
      </c>
      <c r="Q1373" t="s">
        <v>8325</v>
      </c>
      <c r="R1373" t="s">
        <v>8336</v>
      </c>
      <c r="S1373" s="8">
        <f t="shared" si="315"/>
        <v>42101.550254629627</v>
      </c>
      <c r="T1373" s="11">
        <f t="shared" si="316"/>
        <v>42131.550254629627</v>
      </c>
      <c r="U1373" t="str">
        <f t="shared" si="317"/>
        <v>FALSE</v>
      </c>
      <c r="V1373" s="18">
        <f t="shared" si="318"/>
        <v>2</v>
      </c>
      <c r="W1373">
        <f t="shared" si="319"/>
        <v>1</v>
      </c>
      <c r="X1373">
        <v>1</v>
      </c>
      <c r="Y1373">
        <f t="shared" si="321"/>
        <v>6999</v>
      </c>
      <c r="Z1373">
        <f t="shared" si="322"/>
        <v>7495</v>
      </c>
    </row>
    <row r="1374" spans="1:26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 t="b">
        <v>0</v>
      </c>
      <c r="L1374">
        <v>16</v>
      </c>
      <c r="M1374" t="b">
        <v>1</v>
      </c>
      <c r="N1374" t="s">
        <v>8276</v>
      </c>
      <c r="O1374" s="15">
        <f t="shared" si="314"/>
        <v>124</v>
      </c>
      <c r="P1374" s="15">
        <f t="shared" si="308"/>
        <v>38.75</v>
      </c>
      <c r="Q1374" t="s">
        <v>8325</v>
      </c>
      <c r="R1374" t="s">
        <v>8336</v>
      </c>
      <c r="S1374" s="8">
        <f t="shared" si="315"/>
        <v>41072.53162037037</v>
      </c>
      <c r="T1374" s="11">
        <f t="shared" si="316"/>
        <v>41102.53162037037</v>
      </c>
      <c r="U1374" t="str">
        <f t="shared" si="317"/>
        <v>FALSE</v>
      </c>
      <c r="V1374" s="18">
        <f t="shared" si="318"/>
        <v>2</v>
      </c>
      <c r="W1374">
        <f t="shared" si="319"/>
        <v>1</v>
      </c>
      <c r="X1374">
        <v>1</v>
      </c>
      <c r="Y1374">
        <f t="shared" si="321"/>
        <v>500</v>
      </c>
      <c r="Z1374">
        <f t="shared" si="322"/>
        <v>620</v>
      </c>
    </row>
    <row r="1375" spans="1:26" ht="7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 t="b">
        <v>0</v>
      </c>
      <c r="L1375">
        <v>52</v>
      </c>
      <c r="M1375" t="b">
        <v>1</v>
      </c>
      <c r="N1375" t="s">
        <v>8276</v>
      </c>
      <c r="O1375" s="15">
        <f t="shared" si="314"/>
        <v>105.01</v>
      </c>
      <c r="P1375" s="15">
        <f t="shared" si="308"/>
        <v>201.94230769230768</v>
      </c>
      <c r="Q1375" t="s">
        <v>8325</v>
      </c>
      <c r="R1375" t="s">
        <v>8336</v>
      </c>
      <c r="S1375" s="8">
        <f t="shared" si="315"/>
        <v>42704.743437499994</v>
      </c>
      <c r="T1375" s="11">
        <f t="shared" si="316"/>
        <v>42734.743437499994</v>
      </c>
      <c r="U1375" t="str">
        <f t="shared" si="317"/>
        <v>FALSE</v>
      </c>
      <c r="V1375" s="18">
        <f t="shared" si="318"/>
        <v>2</v>
      </c>
      <c r="W1375">
        <f t="shared" si="319"/>
        <v>1</v>
      </c>
      <c r="X1375">
        <v>1</v>
      </c>
      <c r="Y1375">
        <f t="shared" si="321"/>
        <v>10000</v>
      </c>
      <c r="Z1375">
        <f t="shared" si="322"/>
        <v>10501</v>
      </c>
    </row>
    <row r="1376" spans="1:26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 t="b">
        <v>0</v>
      </c>
      <c r="L1376">
        <v>66</v>
      </c>
      <c r="M1376" t="b">
        <v>1</v>
      </c>
      <c r="N1376" t="s">
        <v>8276</v>
      </c>
      <c r="O1376" s="15">
        <f t="shared" si="314"/>
        <v>189.46666666666667</v>
      </c>
      <c r="P1376" s="15">
        <f t="shared" si="308"/>
        <v>43.060606060606062</v>
      </c>
      <c r="Q1376" t="s">
        <v>8325</v>
      </c>
      <c r="R1376" t="s">
        <v>8336</v>
      </c>
      <c r="S1376" s="8">
        <f t="shared" si="315"/>
        <v>42423.953564814808</v>
      </c>
      <c r="T1376" s="11">
        <f t="shared" si="316"/>
        <v>42453.911898148144</v>
      </c>
      <c r="U1376" t="str">
        <f t="shared" si="317"/>
        <v>FALSE</v>
      </c>
      <c r="V1376" s="18">
        <f t="shared" si="318"/>
        <v>2</v>
      </c>
      <c r="W1376">
        <f t="shared" si="319"/>
        <v>1</v>
      </c>
      <c r="X1376">
        <v>1</v>
      </c>
      <c r="Y1376">
        <f t="shared" si="321"/>
        <v>1500</v>
      </c>
      <c r="Z1376">
        <f t="shared" si="322"/>
        <v>2842</v>
      </c>
    </row>
    <row r="1377" spans="1:26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 t="b">
        <v>0</v>
      </c>
      <c r="L1377">
        <v>109</v>
      </c>
      <c r="M1377" t="b">
        <v>1</v>
      </c>
      <c r="N1377" t="s">
        <v>8276</v>
      </c>
      <c r="O1377" s="15">
        <f t="shared" si="314"/>
        <v>171.32499999999999</v>
      </c>
      <c r="P1377" s="15">
        <f t="shared" si="308"/>
        <v>62.871559633027523</v>
      </c>
      <c r="Q1377" t="s">
        <v>8325</v>
      </c>
      <c r="R1377" t="s">
        <v>8336</v>
      </c>
      <c r="S1377" s="8">
        <f t="shared" si="315"/>
        <v>42719.857858796291</v>
      </c>
      <c r="T1377" s="11">
        <f t="shared" si="316"/>
        <v>42749.857858796291</v>
      </c>
      <c r="U1377" t="str">
        <f t="shared" si="317"/>
        <v>FALSE</v>
      </c>
      <c r="V1377" s="18">
        <f t="shared" si="318"/>
        <v>2</v>
      </c>
      <c r="W1377">
        <f t="shared" si="319"/>
        <v>1</v>
      </c>
      <c r="X1377">
        <v>1.1299999999999999</v>
      </c>
      <c r="Y1377">
        <f>D1377*X1377</f>
        <v>4520</v>
      </c>
      <c r="Z1377">
        <f t="shared" ref="Z1377:Z1391" si="323">E1377*$X1377</f>
        <v>7743.8899999999994</v>
      </c>
    </row>
    <row r="1378" spans="1:26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 t="b">
        <v>0</v>
      </c>
      <c r="L1378">
        <v>168</v>
      </c>
      <c r="M1378" t="b">
        <v>1</v>
      </c>
      <c r="N1378" t="s">
        <v>8276</v>
      </c>
      <c r="O1378" s="15">
        <f t="shared" si="314"/>
        <v>252.48648648648651</v>
      </c>
      <c r="P1378" s="15">
        <f t="shared" si="308"/>
        <v>55.607142857142854</v>
      </c>
      <c r="Q1378" t="s">
        <v>8325</v>
      </c>
      <c r="R1378" t="s">
        <v>8336</v>
      </c>
      <c r="S1378" s="8">
        <f t="shared" si="315"/>
        <v>42677.460717592585</v>
      </c>
      <c r="T1378" s="11">
        <f t="shared" si="316"/>
        <v>42707.502384259256</v>
      </c>
      <c r="U1378" t="str">
        <f t="shared" si="317"/>
        <v>FALSE</v>
      </c>
      <c r="V1378" s="18">
        <f t="shared" si="318"/>
        <v>2</v>
      </c>
      <c r="W1378">
        <f t="shared" si="319"/>
        <v>1</v>
      </c>
      <c r="X1378">
        <v>1.28</v>
      </c>
      <c r="Y1378">
        <f>D1378*X1378</f>
        <v>4736</v>
      </c>
      <c r="Z1378">
        <f t="shared" si="323"/>
        <v>11957.76</v>
      </c>
    </row>
    <row r="1379" spans="1:26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 t="b">
        <v>0</v>
      </c>
      <c r="L1379">
        <v>31</v>
      </c>
      <c r="M1379" t="b">
        <v>1</v>
      </c>
      <c r="N1379" t="s">
        <v>8276</v>
      </c>
      <c r="O1379" s="15">
        <f t="shared" si="314"/>
        <v>116.15384615384616</v>
      </c>
      <c r="P1379" s="15">
        <f t="shared" si="308"/>
        <v>48.70967741935484</v>
      </c>
      <c r="Q1379" t="s">
        <v>8325</v>
      </c>
      <c r="R1379" t="s">
        <v>8336</v>
      </c>
      <c r="S1379" s="8">
        <f t="shared" si="315"/>
        <v>42747.01122685185</v>
      </c>
      <c r="T1379" s="11">
        <f t="shared" si="316"/>
        <v>42768.96597222222</v>
      </c>
      <c r="U1379" t="str">
        <f t="shared" si="317"/>
        <v>FALSE</v>
      </c>
      <c r="V1379" s="18">
        <f t="shared" si="318"/>
        <v>2</v>
      </c>
      <c r="W1379">
        <f t="shared" si="319"/>
        <v>1</v>
      </c>
      <c r="X1379">
        <v>1</v>
      </c>
      <c r="Y1379">
        <f>D1379*$X1379</f>
        <v>1300</v>
      </c>
      <c r="Z1379">
        <f t="shared" si="323"/>
        <v>1510</v>
      </c>
    </row>
    <row r="1380" spans="1:26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 t="b">
        <v>0</v>
      </c>
      <c r="L1380">
        <v>133</v>
      </c>
      <c r="M1380" t="b">
        <v>1</v>
      </c>
      <c r="N1380" t="s">
        <v>8276</v>
      </c>
      <c r="O1380" s="15">
        <f t="shared" si="314"/>
        <v>203.35000000000002</v>
      </c>
      <c r="P1380" s="15">
        <f t="shared" si="308"/>
        <v>30.578947368421051</v>
      </c>
      <c r="Q1380" t="s">
        <v>8325</v>
      </c>
      <c r="R1380" t="s">
        <v>8336</v>
      </c>
      <c r="S1380" s="8">
        <f t="shared" si="315"/>
        <v>42568.551041666658</v>
      </c>
      <c r="T1380" s="11">
        <f t="shared" si="316"/>
        <v>42583.551041666666</v>
      </c>
      <c r="U1380" t="str">
        <f t="shared" si="317"/>
        <v>FALSE</v>
      </c>
      <c r="V1380" s="18">
        <f t="shared" si="318"/>
        <v>2</v>
      </c>
      <c r="W1380">
        <f t="shared" si="319"/>
        <v>1</v>
      </c>
      <c r="X1380">
        <v>1.28</v>
      </c>
      <c r="Y1380">
        <f>D1380*X1380</f>
        <v>2560</v>
      </c>
      <c r="Z1380">
        <f t="shared" si="323"/>
        <v>5205.76</v>
      </c>
    </row>
    <row r="1381" spans="1:26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 t="b">
        <v>0</v>
      </c>
      <c r="L1381">
        <v>151</v>
      </c>
      <c r="M1381" t="b">
        <v>1</v>
      </c>
      <c r="N1381" t="s">
        <v>8276</v>
      </c>
      <c r="O1381" s="15">
        <f t="shared" si="314"/>
        <v>111.60000000000001</v>
      </c>
      <c r="P1381" s="15">
        <f t="shared" si="308"/>
        <v>73.907284768211923</v>
      </c>
      <c r="Q1381" t="s">
        <v>8325</v>
      </c>
      <c r="R1381" t="s">
        <v>8336</v>
      </c>
      <c r="S1381" s="8">
        <f t="shared" si="315"/>
        <v>42130.28328703704</v>
      </c>
      <c r="T1381" s="11">
        <f t="shared" si="316"/>
        <v>42160.283287037033</v>
      </c>
      <c r="U1381" t="str">
        <f t="shared" si="317"/>
        <v>FALSE</v>
      </c>
      <c r="V1381" s="18">
        <f t="shared" si="318"/>
        <v>2</v>
      </c>
      <c r="W1381">
        <f t="shared" si="319"/>
        <v>1</v>
      </c>
      <c r="X1381">
        <v>1</v>
      </c>
      <c r="Y1381">
        <f>D1381*$X1381</f>
        <v>10000</v>
      </c>
      <c r="Z1381">
        <f t="shared" si="323"/>
        <v>11160</v>
      </c>
    </row>
    <row r="1382" spans="1:26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 t="b">
        <v>0</v>
      </c>
      <c r="L1382">
        <v>5</v>
      </c>
      <c r="M1382" t="b">
        <v>1</v>
      </c>
      <c r="N1382" t="s">
        <v>8276</v>
      </c>
      <c r="O1382" s="15">
        <f t="shared" si="314"/>
        <v>424</v>
      </c>
      <c r="P1382" s="15">
        <f t="shared" si="308"/>
        <v>21.2</v>
      </c>
      <c r="Q1382" t="s">
        <v>8325</v>
      </c>
      <c r="R1382" t="s">
        <v>8336</v>
      </c>
      <c r="S1382" s="8">
        <f t="shared" si="315"/>
        <v>42141.554467592585</v>
      </c>
      <c r="T1382" s="11">
        <f t="shared" si="316"/>
        <v>42163.874999999993</v>
      </c>
      <c r="U1382" t="str">
        <f t="shared" si="317"/>
        <v>FALSE</v>
      </c>
      <c r="V1382" s="18">
        <f t="shared" si="318"/>
        <v>2</v>
      </c>
      <c r="W1382">
        <f t="shared" si="319"/>
        <v>1</v>
      </c>
      <c r="X1382">
        <v>1</v>
      </c>
      <c r="Y1382">
        <f>D1382*$X1382</f>
        <v>25</v>
      </c>
      <c r="Z1382">
        <f t="shared" si="323"/>
        <v>106</v>
      </c>
    </row>
    <row r="1383" spans="1:26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 t="b">
        <v>0</v>
      </c>
      <c r="L1383">
        <v>73</v>
      </c>
      <c r="M1383" t="b">
        <v>1</v>
      </c>
      <c r="N1383" t="s">
        <v>8276</v>
      </c>
      <c r="O1383" s="15">
        <f t="shared" si="314"/>
        <v>107.1</v>
      </c>
      <c r="P1383" s="15">
        <f t="shared" si="308"/>
        <v>73.356164383561648</v>
      </c>
      <c r="Q1383" t="s">
        <v>8325</v>
      </c>
      <c r="R1383" t="s">
        <v>8336</v>
      </c>
      <c r="S1383" s="8">
        <f t="shared" si="315"/>
        <v>42703.006076388883</v>
      </c>
      <c r="T1383" s="11">
        <f t="shared" si="316"/>
        <v>42733.006076388883</v>
      </c>
      <c r="U1383" t="str">
        <f t="shared" si="317"/>
        <v>FALSE</v>
      </c>
      <c r="V1383" s="18">
        <f t="shared" si="318"/>
        <v>2</v>
      </c>
      <c r="W1383">
        <f t="shared" si="319"/>
        <v>1</v>
      </c>
      <c r="X1383">
        <v>1</v>
      </c>
      <c r="Y1383">
        <f>D1383*$X1383</f>
        <v>5000</v>
      </c>
      <c r="Z1383">
        <f t="shared" si="323"/>
        <v>5355</v>
      </c>
    </row>
    <row r="1384" spans="1:26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 t="b">
        <v>0</v>
      </c>
      <c r="L1384">
        <v>148</v>
      </c>
      <c r="M1384" t="b">
        <v>1</v>
      </c>
      <c r="N1384" t="s">
        <v>8276</v>
      </c>
      <c r="O1384" s="15">
        <f t="shared" si="314"/>
        <v>104.3625</v>
      </c>
      <c r="P1384" s="15">
        <f t="shared" ref="P1384:P1447" si="324">IFERROR(E1384/L1384,0)</f>
        <v>56.412162162162161</v>
      </c>
      <c r="Q1384" t="s">
        <v>8325</v>
      </c>
      <c r="R1384" t="s">
        <v>8336</v>
      </c>
      <c r="S1384" s="8">
        <f t="shared" si="315"/>
        <v>41370.591851851852</v>
      </c>
      <c r="T1384" s="11">
        <f t="shared" si="316"/>
        <v>41400.591851851852</v>
      </c>
      <c r="U1384" t="str">
        <f t="shared" si="317"/>
        <v>FALSE</v>
      </c>
      <c r="V1384" s="18">
        <f t="shared" si="318"/>
        <v>2</v>
      </c>
      <c r="W1384">
        <f t="shared" si="319"/>
        <v>1</v>
      </c>
      <c r="X1384">
        <v>1</v>
      </c>
      <c r="Y1384">
        <f>D1384*$X1384</f>
        <v>8000</v>
      </c>
      <c r="Z1384">
        <f t="shared" si="323"/>
        <v>8349</v>
      </c>
    </row>
    <row r="1385" spans="1:26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 t="b">
        <v>0</v>
      </c>
      <c r="L1385">
        <v>93</v>
      </c>
      <c r="M1385" t="b">
        <v>1</v>
      </c>
      <c r="N1385" t="s">
        <v>8276</v>
      </c>
      <c r="O1385" s="15">
        <f t="shared" si="314"/>
        <v>212.40909090909091</v>
      </c>
      <c r="P1385" s="15">
        <f t="shared" si="324"/>
        <v>50.247311827956992</v>
      </c>
      <c r="Q1385" t="s">
        <v>8325</v>
      </c>
      <c r="R1385" t="s">
        <v>8336</v>
      </c>
      <c r="S1385" s="8">
        <f t="shared" si="315"/>
        <v>42706.866643518515</v>
      </c>
      <c r="T1385" s="11">
        <f t="shared" si="316"/>
        <v>42726.866643518515</v>
      </c>
      <c r="U1385" t="str">
        <f t="shared" si="317"/>
        <v>FALSE</v>
      </c>
      <c r="V1385" s="18">
        <f t="shared" si="318"/>
        <v>2</v>
      </c>
      <c r="W1385">
        <f t="shared" si="319"/>
        <v>1</v>
      </c>
      <c r="X1385">
        <f>0.76</f>
        <v>0.76</v>
      </c>
      <c r="Y1385">
        <f>D1385*X1385</f>
        <v>1672</v>
      </c>
      <c r="Z1385">
        <f t="shared" si="323"/>
        <v>3551.48</v>
      </c>
    </row>
    <row r="1386" spans="1:26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 t="b">
        <v>0</v>
      </c>
      <c r="L1386">
        <v>63</v>
      </c>
      <c r="M1386" t="b">
        <v>1</v>
      </c>
      <c r="N1386" t="s">
        <v>8276</v>
      </c>
      <c r="O1386" s="15">
        <f t="shared" si="314"/>
        <v>124.08571428571429</v>
      </c>
      <c r="P1386" s="15">
        <f t="shared" si="324"/>
        <v>68.936507936507937</v>
      </c>
      <c r="Q1386" t="s">
        <v>8325</v>
      </c>
      <c r="R1386" t="s">
        <v>8336</v>
      </c>
      <c r="S1386" s="8">
        <f t="shared" si="315"/>
        <v>42160.526874999996</v>
      </c>
      <c r="T1386" s="11">
        <f t="shared" si="316"/>
        <v>42190.526874999996</v>
      </c>
      <c r="U1386" t="str">
        <f t="shared" si="317"/>
        <v>FALSE</v>
      </c>
      <c r="V1386" s="18">
        <f t="shared" si="318"/>
        <v>2</v>
      </c>
      <c r="W1386">
        <f t="shared" si="319"/>
        <v>1</v>
      </c>
      <c r="X1386">
        <v>1</v>
      </c>
      <c r="Y1386">
        <f>D1386*$X1386</f>
        <v>3500</v>
      </c>
      <c r="Z1386">
        <f t="shared" si="323"/>
        <v>4343</v>
      </c>
    </row>
    <row r="1387" spans="1:26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 t="b">
        <v>0</v>
      </c>
      <c r="L1387">
        <v>134</v>
      </c>
      <c r="M1387" t="b">
        <v>1</v>
      </c>
      <c r="N1387" t="s">
        <v>8276</v>
      </c>
      <c r="O1387" s="15">
        <f t="shared" si="314"/>
        <v>110.406125</v>
      </c>
      <c r="P1387" s="15">
        <f t="shared" si="324"/>
        <v>65.914104477611943</v>
      </c>
      <c r="Q1387" t="s">
        <v>8325</v>
      </c>
      <c r="R1387" t="s">
        <v>8336</v>
      </c>
      <c r="S1387" s="8">
        <f t="shared" si="315"/>
        <v>42433.480567129627</v>
      </c>
      <c r="T1387" s="11">
        <f t="shared" si="316"/>
        <v>42489.299305555549</v>
      </c>
      <c r="U1387" t="str">
        <f t="shared" si="317"/>
        <v>FALSE</v>
      </c>
      <c r="V1387" s="18">
        <f t="shared" si="318"/>
        <v>2</v>
      </c>
      <c r="W1387">
        <f t="shared" si="319"/>
        <v>1</v>
      </c>
      <c r="X1387">
        <v>1.1299999999999999</v>
      </c>
      <c r="Y1387">
        <f>D1387*X1387</f>
        <v>9040</v>
      </c>
      <c r="Z1387">
        <f t="shared" si="323"/>
        <v>9980.7136999999984</v>
      </c>
    </row>
    <row r="1388" spans="1:26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 t="b">
        <v>0</v>
      </c>
      <c r="L1388">
        <v>14</v>
      </c>
      <c r="M1388" t="b">
        <v>1</v>
      </c>
      <c r="N1388" t="s">
        <v>8276</v>
      </c>
      <c r="O1388" s="15">
        <f t="shared" si="314"/>
        <v>218.75</v>
      </c>
      <c r="P1388" s="15">
        <f t="shared" si="324"/>
        <v>62.5</v>
      </c>
      <c r="Q1388" t="s">
        <v>8325</v>
      </c>
      <c r="R1388" t="s">
        <v>8336</v>
      </c>
      <c r="S1388" s="8">
        <f t="shared" si="315"/>
        <v>42184.438530092586</v>
      </c>
      <c r="T1388" s="11">
        <f t="shared" si="316"/>
        <v>42214.438530092586</v>
      </c>
      <c r="U1388" t="str">
        <f t="shared" si="317"/>
        <v>FALSE</v>
      </c>
      <c r="V1388" s="18">
        <f t="shared" si="318"/>
        <v>2</v>
      </c>
      <c r="W1388">
        <f t="shared" si="319"/>
        <v>1</v>
      </c>
      <c r="X1388">
        <v>1</v>
      </c>
      <c r="Y1388">
        <f>D1388*$X1388</f>
        <v>400</v>
      </c>
      <c r="Z1388">
        <f t="shared" si="323"/>
        <v>875</v>
      </c>
    </row>
    <row r="1389" spans="1:26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 t="b">
        <v>0</v>
      </c>
      <c r="L1389">
        <v>78</v>
      </c>
      <c r="M1389" t="b">
        <v>1</v>
      </c>
      <c r="N1389" t="s">
        <v>8276</v>
      </c>
      <c r="O1389" s="15">
        <f t="shared" si="314"/>
        <v>136.625</v>
      </c>
      <c r="P1389" s="15">
        <f t="shared" si="324"/>
        <v>70.064102564102569</v>
      </c>
      <c r="Q1389" t="s">
        <v>8325</v>
      </c>
      <c r="R1389" t="s">
        <v>8336</v>
      </c>
      <c r="S1389" s="8">
        <f t="shared" si="315"/>
        <v>42126.712905092594</v>
      </c>
      <c r="T1389" s="11">
        <f t="shared" si="316"/>
        <v>42157.979166666664</v>
      </c>
      <c r="U1389" t="str">
        <f t="shared" si="317"/>
        <v>FALSE</v>
      </c>
      <c r="V1389" s="18">
        <f t="shared" si="318"/>
        <v>2</v>
      </c>
      <c r="W1389">
        <f t="shared" si="319"/>
        <v>1</v>
      </c>
      <c r="X1389">
        <v>1</v>
      </c>
      <c r="Y1389">
        <f>D1389*$X1389</f>
        <v>4000</v>
      </c>
      <c r="Z1389">
        <f t="shared" si="323"/>
        <v>5465</v>
      </c>
    </row>
    <row r="1390" spans="1:26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 t="b">
        <v>0</v>
      </c>
      <c r="L1390">
        <v>112</v>
      </c>
      <c r="M1390" t="b">
        <v>1</v>
      </c>
      <c r="N1390" t="s">
        <v>8276</v>
      </c>
      <c r="O1390" s="15">
        <f t="shared" si="314"/>
        <v>134.8074</v>
      </c>
      <c r="P1390" s="15">
        <f t="shared" si="324"/>
        <v>60.181874999999998</v>
      </c>
      <c r="Q1390" t="s">
        <v>8325</v>
      </c>
      <c r="R1390" t="s">
        <v>8336</v>
      </c>
      <c r="S1390" s="8">
        <f t="shared" si="315"/>
        <v>42634.406446759262</v>
      </c>
      <c r="T1390" s="11">
        <f t="shared" si="316"/>
        <v>42660.468055555553</v>
      </c>
      <c r="U1390" t="str">
        <f t="shared" si="317"/>
        <v>FALSE</v>
      </c>
      <c r="V1390" s="18">
        <f t="shared" si="318"/>
        <v>2</v>
      </c>
      <c r="W1390">
        <f t="shared" si="319"/>
        <v>1</v>
      </c>
      <c r="X1390">
        <v>1</v>
      </c>
      <c r="Y1390">
        <f>D1390*$X1390</f>
        <v>5000</v>
      </c>
      <c r="Z1390">
        <f t="shared" si="323"/>
        <v>6740.37</v>
      </c>
    </row>
    <row r="1391" spans="1:26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 t="b">
        <v>0</v>
      </c>
      <c r="L1391">
        <v>34</v>
      </c>
      <c r="M1391" t="b">
        <v>1</v>
      </c>
      <c r="N1391" t="s">
        <v>8276</v>
      </c>
      <c r="O1391" s="15">
        <f t="shared" si="314"/>
        <v>145.4</v>
      </c>
      <c r="P1391" s="15">
        <f t="shared" si="324"/>
        <v>21.382352941176471</v>
      </c>
      <c r="Q1391" t="s">
        <v>8325</v>
      </c>
      <c r="R1391" t="s">
        <v>8336</v>
      </c>
      <c r="S1391" s="8">
        <f t="shared" si="315"/>
        <v>42565.272650462961</v>
      </c>
      <c r="T1391" s="11">
        <f t="shared" si="316"/>
        <v>42595.272650462961</v>
      </c>
      <c r="U1391" t="str">
        <f t="shared" si="317"/>
        <v>FALSE</v>
      </c>
      <c r="V1391" s="18">
        <f t="shared" si="318"/>
        <v>2</v>
      </c>
      <c r="W1391">
        <f t="shared" si="319"/>
        <v>1</v>
      </c>
      <c r="X1391">
        <v>1.28</v>
      </c>
      <c r="Y1391">
        <f>D1391*X1391</f>
        <v>640</v>
      </c>
      <c r="Z1391">
        <f t="shared" si="323"/>
        <v>930.56000000000006</v>
      </c>
    </row>
    <row r="1392" spans="1:26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 t="b">
        <v>0</v>
      </c>
      <c r="L1392">
        <v>19</v>
      </c>
      <c r="M1392" t="b">
        <v>1</v>
      </c>
      <c r="N1392" t="s">
        <v>8276</v>
      </c>
      <c r="O1392" s="15">
        <f t="shared" si="314"/>
        <v>109.10714285714285</v>
      </c>
      <c r="P1392" s="15">
        <f t="shared" si="324"/>
        <v>160.78947368421052</v>
      </c>
      <c r="Q1392" t="s">
        <v>8325</v>
      </c>
      <c r="R1392" t="s">
        <v>8336</v>
      </c>
      <c r="S1392" s="8">
        <f t="shared" si="315"/>
        <v>42087.594976851848</v>
      </c>
      <c r="T1392" s="11">
        <f t="shared" si="316"/>
        <v>42121.508333333331</v>
      </c>
      <c r="U1392" t="str">
        <f t="shared" si="317"/>
        <v>FALSE</v>
      </c>
      <c r="V1392" s="18">
        <f t="shared" si="318"/>
        <v>2</v>
      </c>
      <c r="W1392">
        <f t="shared" si="319"/>
        <v>1</v>
      </c>
      <c r="X1392">
        <v>1</v>
      </c>
      <c r="Y1392">
        <f t="shared" ref="Y1392:Y1401" si="325">D1392*$X1392</f>
        <v>2800</v>
      </c>
      <c r="Z1392">
        <f t="shared" ref="Z1392:Z1401" si="326">E1392*$X1392</f>
        <v>3055</v>
      </c>
    </row>
    <row r="1393" spans="1:26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 t="b">
        <v>0</v>
      </c>
      <c r="L1393">
        <v>13</v>
      </c>
      <c r="M1393" t="b">
        <v>1</v>
      </c>
      <c r="N1393" t="s">
        <v>8276</v>
      </c>
      <c r="O1393" s="15">
        <f t="shared" si="314"/>
        <v>110.2</v>
      </c>
      <c r="P1393" s="15">
        <f t="shared" si="324"/>
        <v>42.384615384615387</v>
      </c>
      <c r="Q1393" t="s">
        <v>8325</v>
      </c>
      <c r="R1393" t="s">
        <v>8336</v>
      </c>
      <c r="S1393" s="8">
        <f t="shared" si="315"/>
        <v>42193.442337962959</v>
      </c>
      <c r="T1393" s="11">
        <f t="shared" si="316"/>
        <v>42237.999305555553</v>
      </c>
      <c r="U1393" t="str">
        <f t="shared" si="317"/>
        <v>FALSE</v>
      </c>
      <c r="V1393" s="18">
        <f t="shared" si="318"/>
        <v>2</v>
      </c>
      <c r="W1393">
        <f t="shared" si="319"/>
        <v>1</v>
      </c>
      <c r="X1393">
        <v>1</v>
      </c>
      <c r="Y1393">
        <f t="shared" si="325"/>
        <v>500</v>
      </c>
      <c r="Z1393">
        <f t="shared" si="326"/>
        <v>551</v>
      </c>
    </row>
    <row r="1394" spans="1:26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 t="b">
        <v>0</v>
      </c>
      <c r="L1394">
        <v>104</v>
      </c>
      <c r="M1394" t="b">
        <v>1</v>
      </c>
      <c r="N1394" t="s">
        <v>8276</v>
      </c>
      <c r="O1394" s="15">
        <f t="shared" si="314"/>
        <v>113.64000000000001</v>
      </c>
      <c r="P1394" s="15">
        <f t="shared" si="324"/>
        <v>27.317307692307693</v>
      </c>
      <c r="Q1394" t="s">
        <v>8325</v>
      </c>
      <c r="R1394" t="s">
        <v>8336</v>
      </c>
      <c r="S1394" s="8">
        <f t="shared" si="315"/>
        <v>42400.946597222217</v>
      </c>
      <c r="T1394" s="11">
        <f t="shared" si="316"/>
        <v>42431.946597222217</v>
      </c>
      <c r="U1394" t="str">
        <f t="shared" si="317"/>
        <v>FALSE</v>
      </c>
      <c r="V1394" s="18">
        <f t="shared" si="318"/>
        <v>2</v>
      </c>
      <c r="W1394">
        <f t="shared" si="319"/>
        <v>1</v>
      </c>
      <c r="X1394">
        <v>1</v>
      </c>
      <c r="Y1394">
        <f t="shared" si="325"/>
        <v>2500</v>
      </c>
      <c r="Z1394">
        <f t="shared" si="326"/>
        <v>2841</v>
      </c>
    </row>
    <row r="1395" spans="1:26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 t="b">
        <v>0</v>
      </c>
      <c r="L1395">
        <v>52</v>
      </c>
      <c r="M1395" t="b">
        <v>1</v>
      </c>
      <c r="N1395" t="s">
        <v>8276</v>
      </c>
      <c r="O1395" s="15">
        <f t="shared" si="314"/>
        <v>102.35000000000001</v>
      </c>
      <c r="P1395" s="15">
        <f t="shared" si="324"/>
        <v>196.82692307692307</v>
      </c>
      <c r="Q1395" t="s">
        <v>8325</v>
      </c>
      <c r="R1395" t="s">
        <v>8336</v>
      </c>
      <c r="S1395" s="8">
        <f t="shared" si="315"/>
        <v>42553.473645833328</v>
      </c>
      <c r="T1395" s="11">
        <f t="shared" si="316"/>
        <v>42583.473645833328</v>
      </c>
      <c r="U1395" t="str">
        <f t="shared" si="317"/>
        <v>FALSE</v>
      </c>
      <c r="V1395" s="18">
        <f t="shared" si="318"/>
        <v>2</v>
      </c>
      <c r="W1395">
        <f t="shared" si="319"/>
        <v>1</v>
      </c>
      <c r="X1395">
        <v>1</v>
      </c>
      <c r="Y1395">
        <f t="shared" si="325"/>
        <v>10000</v>
      </c>
      <c r="Z1395">
        <f t="shared" si="326"/>
        <v>10235</v>
      </c>
    </row>
    <row r="1396" spans="1:26" ht="100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 t="b">
        <v>0</v>
      </c>
      <c r="L1396">
        <v>17</v>
      </c>
      <c r="M1396" t="b">
        <v>1</v>
      </c>
      <c r="N1396" t="s">
        <v>8276</v>
      </c>
      <c r="O1396" s="15">
        <f t="shared" si="314"/>
        <v>122.13333333333334</v>
      </c>
      <c r="P1396" s="15">
        <f t="shared" si="324"/>
        <v>53.882352941176471</v>
      </c>
      <c r="Q1396" t="s">
        <v>8325</v>
      </c>
      <c r="R1396" t="s">
        <v>8336</v>
      </c>
      <c r="S1396" s="8">
        <f t="shared" si="315"/>
        <v>42751.936643518515</v>
      </c>
      <c r="T1396" s="11">
        <f t="shared" si="316"/>
        <v>42794.916666666664</v>
      </c>
      <c r="U1396" t="str">
        <f t="shared" si="317"/>
        <v>FALSE</v>
      </c>
      <c r="V1396" s="18">
        <f t="shared" si="318"/>
        <v>2</v>
      </c>
      <c r="W1396">
        <f t="shared" si="319"/>
        <v>1</v>
      </c>
      <c r="X1396">
        <v>1</v>
      </c>
      <c r="Y1396">
        <f t="shared" si="325"/>
        <v>750</v>
      </c>
      <c r="Z1396">
        <f t="shared" si="326"/>
        <v>916</v>
      </c>
    </row>
    <row r="1397" spans="1:26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 t="b">
        <v>0</v>
      </c>
      <c r="L1397">
        <v>82</v>
      </c>
      <c r="M1397" t="b">
        <v>1</v>
      </c>
      <c r="N1397" t="s">
        <v>8276</v>
      </c>
      <c r="O1397" s="15">
        <f t="shared" si="314"/>
        <v>111.88571428571427</v>
      </c>
      <c r="P1397" s="15">
        <f t="shared" si="324"/>
        <v>47.756097560975611</v>
      </c>
      <c r="Q1397" t="s">
        <v>8325</v>
      </c>
      <c r="R1397" t="s">
        <v>8336</v>
      </c>
      <c r="S1397" s="8">
        <f t="shared" si="315"/>
        <v>42719.700011574074</v>
      </c>
      <c r="T1397" s="11">
        <f t="shared" si="316"/>
        <v>42749.700011574074</v>
      </c>
      <c r="U1397" t="str">
        <f t="shared" si="317"/>
        <v>FALSE</v>
      </c>
      <c r="V1397" s="18">
        <f t="shared" si="318"/>
        <v>2</v>
      </c>
      <c r="W1397">
        <f t="shared" si="319"/>
        <v>1</v>
      </c>
      <c r="X1397">
        <v>1</v>
      </c>
      <c r="Y1397">
        <f t="shared" si="325"/>
        <v>3500</v>
      </c>
      <c r="Z1397">
        <f t="shared" si="326"/>
        <v>3916</v>
      </c>
    </row>
    <row r="1398" spans="1:26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 t="b">
        <v>0</v>
      </c>
      <c r="L1398">
        <v>73</v>
      </c>
      <c r="M1398" t="b">
        <v>1</v>
      </c>
      <c r="N1398" t="s">
        <v>8276</v>
      </c>
      <c r="O1398" s="15">
        <f t="shared" si="314"/>
        <v>107.3</v>
      </c>
      <c r="P1398" s="15">
        <f t="shared" si="324"/>
        <v>88.191780821917803</v>
      </c>
      <c r="Q1398" t="s">
        <v>8325</v>
      </c>
      <c r="R1398" t="s">
        <v>8336</v>
      </c>
      <c r="S1398" s="8">
        <f t="shared" si="315"/>
        <v>42018.790300925924</v>
      </c>
      <c r="T1398" s="11">
        <f t="shared" si="316"/>
        <v>42048.790300925924</v>
      </c>
      <c r="U1398" t="str">
        <f t="shared" si="317"/>
        <v>FALSE</v>
      </c>
      <c r="V1398" s="18">
        <f t="shared" si="318"/>
        <v>2</v>
      </c>
      <c r="W1398">
        <f t="shared" si="319"/>
        <v>1</v>
      </c>
      <c r="X1398">
        <v>1</v>
      </c>
      <c r="Y1398">
        <f t="shared" si="325"/>
        <v>6000</v>
      </c>
      <c r="Z1398">
        <f t="shared" si="326"/>
        <v>6438</v>
      </c>
    </row>
    <row r="1399" spans="1:26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 t="b">
        <v>0</v>
      </c>
      <c r="L1399">
        <v>158</v>
      </c>
      <c r="M1399" t="b">
        <v>1</v>
      </c>
      <c r="N1399" t="s">
        <v>8276</v>
      </c>
      <c r="O1399" s="15">
        <f t="shared" si="314"/>
        <v>113.85000000000001</v>
      </c>
      <c r="P1399" s="15">
        <f t="shared" si="324"/>
        <v>72.056962025316452</v>
      </c>
      <c r="Q1399" t="s">
        <v>8325</v>
      </c>
      <c r="R1399" t="s">
        <v>8336</v>
      </c>
      <c r="S1399" s="8">
        <f t="shared" si="315"/>
        <v>42640.709606481476</v>
      </c>
      <c r="T1399" s="11">
        <f t="shared" si="316"/>
        <v>42670.679861111108</v>
      </c>
      <c r="U1399" t="str">
        <f t="shared" si="317"/>
        <v>FALSE</v>
      </c>
      <c r="V1399" s="18">
        <f t="shared" si="318"/>
        <v>2</v>
      </c>
      <c r="W1399">
        <f t="shared" si="319"/>
        <v>1</v>
      </c>
      <c r="X1399">
        <v>1</v>
      </c>
      <c r="Y1399">
        <f t="shared" si="325"/>
        <v>10000</v>
      </c>
      <c r="Z1399">
        <f t="shared" si="326"/>
        <v>11385</v>
      </c>
    </row>
    <row r="1400" spans="1:26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 t="b">
        <v>0</v>
      </c>
      <c r="L1400">
        <v>65</v>
      </c>
      <c r="M1400" t="b">
        <v>1</v>
      </c>
      <c r="N1400" t="s">
        <v>8276</v>
      </c>
      <c r="O1400" s="15">
        <f t="shared" si="314"/>
        <v>109.68181818181819</v>
      </c>
      <c r="P1400" s="15">
        <f t="shared" si="324"/>
        <v>74.246153846153845</v>
      </c>
      <c r="Q1400" t="s">
        <v>8325</v>
      </c>
      <c r="R1400" t="s">
        <v>8336</v>
      </c>
      <c r="S1400" s="8">
        <f t="shared" si="315"/>
        <v>42526.665902777771</v>
      </c>
      <c r="T1400" s="11">
        <f t="shared" si="316"/>
        <v>42556.665902777771</v>
      </c>
      <c r="U1400" t="str">
        <f t="shared" si="317"/>
        <v>FALSE</v>
      </c>
      <c r="V1400" s="18">
        <f t="shared" si="318"/>
        <v>2</v>
      </c>
      <c r="W1400">
        <f t="shared" si="319"/>
        <v>1</v>
      </c>
      <c r="X1400">
        <v>1</v>
      </c>
      <c r="Y1400">
        <f t="shared" si="325"/>
        <v>4400</v>
      </c>
      <c r="Z1400">
        <f t="shared" si="326"/>
        <v>4826</v>
      </c>
    </row>
    <row r="1401" spans="1:26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 t="b">
        <v>0</v>
      </c>
      <c r="L1401">
        <v>184</v>
      </c>
      <c r="M1401" t="b">
        <v>1</v>
      </c>
      <c r="N1401" t="s">
        <v>8276</v>
      </c>
      <c r="O1401" s="15">
        <f t="shared" si="314"/>
        <v>126.14444444444443</v>
      </c>
      <c r="P1401" s="15">
        <f t="shared" si="324"/>
        <v>61.701086956521742</v>
      </c>
      <c r="Q1401" t="s">
        <v>8325</v>
      </c>
      <c r="R1401" t="s">
        <v>8336</v>
      </c>
      <c r="S1401" s="8">
        <f t="shared" si="315"/>
        <v>41888.795983796292</v>
      </c>
      <c r="T1401" s="11">
        <f t="shared" si="316"/>
        <v>41918.795983796292</v>
      </c>
      <c r="U1401" t="str">
        <f t="shared" si="317"/>
        <v>FALSE</v>
      </c>
      <c r="V1401" s="18">
        <f t="shared" si="318"/>
        <v>2</v>
      </c>
      <c r="W1401">
        <f t="shared" si="319"/>
        <v>1</v>
      </c>
      <c r="X1401">
        <v>1</v>
      </c>
      <c r="Y1401">
        <f t="shared" si="325"/>
        <v>9000</v>
      </c>
      <c r="Z1401">
        <f t="shared" si="326"/>
        <v>11353</v>
      </c>
    </row>
    <row r="1402" spans="1:26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 t="b">
        <v>0</v>
      </c>
      <c r="L1402">
        <v>34</v>
      </c>
      <c r="M1402" t="b">
        <v>1</v>
      </c>
      <c r="N1402" t="s">
        <v>8276</v>
      </c>
      <c r="O1402" s="15">
        <f t="shared" si="314"/>
        <v>167.42857142857144</v>
      </c>
      <c r="P1402" s="15">
        <f t="shared" si="324"/>
        <v>17.235294117647058</v>
      </c>
      <c r="Q1402" t="s">
        <v>8325</v>
      </c>
      <c r="R1402" t="s">
        <v>8336</v>
      </c>
      <c r="S1402" s="8">
        <f t="shared" si="315"/>
        <v>42498.132789351854</v>
      </c>
      <c r="T1402" s="11">
        <f t="shared" si="316"/>
        <v>42533.020833333336</v>
      </c>
      <c r="U1402" t="str">
        <f t="shared" si="317"/>
        <v>FALSE</v>
      </c>
      <c r="V1402" s="18">
        <f t="shared" si="318"/>
        <v>2</v>
      </c>
      <c r="W1402">
        <f t="shared" si="319"/>
        <v>1</v>
      </c>
      <c r="X1402">
        <v>1.28</v>
      </c>
      <c r="Y1402">
        <f>D1402*X1402</f>
        <v>448</v>
      </c>
      <c r="Z1402">
        <f t="shared" ref="Z1402:Z1424" si="327">E1402*$X1402</f>
        <v>750.08</v>
      </c>
    </row>
    <row r="1403" spans="1:26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 t="b">
        <v>0</v>
      </c>
      <c r="L1403">
        <v>240</v>
      </c>
      <c r="M1403" t="b">
        <v>1</v>
      </c>
      <c r="N1403" t="s">
        <v>8276</v>
      </c>
      <c r="O1403" s="15">
        <f t="shared" si="314"/>
        <v>496.52000000000004</v>
      </c>
      <c r="P1403" s="15">
        <f t="shared" si="324"/>
        <v>51.720833333333331</v>
      </c>
      <c r="Q1403" t="s">
        <v>8325</v>
      </c>
      <c r="R1403" t="s">
        <v>8336</v>
      </c>
      <c r="S1403" s="8">
        <f t="shared" si="315"/>
        <v>41399.787893518514</v>
      </c>
      <c r="T1403" s="11">
        <f t="shared" si="316"/>
        <v>41420.787893518514</v>
      </c>
      <c r="U1403" t="str">
        <f t="shared" si="317"/>
        <v>FALSE</v>
      </c>
      <c r="V1403" s="18">
        <f t="shared" si="318"/>
        <v>2</v>
      </c>
      <c r="W1403">
        <f t="shared" si="319"/>
        <v>1</v>
      </c>
      <c r="X1403">
        <v>1</v>
      </c>
      <c r="Y1403">
        <f>D1403*$X1403</f>
        <v>2500</v>
      </c>
      <c r="Z1403">
        <f t="shared" si="327"/>
        <v>12413</v>
      </c>
    </row>
    <row r="1404" spans="1:26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 t="b">
        <v>0</v>
      </c>
      <c r="L1404">
        <v>113</v>
      </c>
      <c r="M1404" t="b">
        <v>1</v>
      </c>
      <c r="N1404" t="s">
        <v>8276</v>
      </c>
      <c r="O1404" s="15">
        <f t="shared" si="314"/>
        <v>109.16</v>
      </c>
      <c r="P1404" s="15">
        <f t="shared" si="324"/>
        <v>24.150442477876105</v>
      </c>
      <c r="Q1404" t="s">
        <v>8325</v>
      </c>
      <c r="R1404" t="s">
        <v>8336</v>
      </c>
      <c r="S1404" s="8">
        <f t="shared" si="315"/>
        <v>42064.845034722217</v>
      </c>
      <c r="T1404" s="11">
        <f t="shared" si="316"/>
        <v>42124.803368055553</v>
      </c>
      <c r="U1404" t="str">
        <f t="shared" si="317"/>
        <v>FALSE</v>
      </c>
      <c r="V1404" s="18">
        <f t="shared" si="318"/>
        <v>2</v>
      </c>
      <c r="W1404">
        <f t="shared" si="319"/>
        <v>1</v>
      </c>
      <c r="X1404">
        <v>1.28</v>
      </c>
      <c r="Y1404">
        <f>D1404*X1404</f>
        <v>3200</v>
      </c>
      <c r="Z1404">
        <f t="shared" si="327"/>
        <v>3493.12</v>
      </c>
    </row>
    <row r="1405" spans="1:26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 t="b">
        <v>0</v>
      </c>
      <c r="L1405">
        <v>66</v>
      </c>
      <c r="M1405" t="b">
        <v>1</v>
      </c>
      <c r="N1405" t="s">
        <v>8276</v>
      </c>
      <c r="O1405" s="15">
        <f t="shared" si="314"/>
        <v>102.57499999999999</v>
      </c>
      <c r="P1405" s="15">
        <f t="shared" si="324"/>
        <v>62.166666666666664</v>
      </c>
      <c r="Q1405" t="s">
        <v>8325</v>
      </c>
      <c r="R1405" t="s">
        <v>8336</v>
      </c>
      <c r="S1405" s="8">
        <f t="shared" si="315"/>
        <v>41450.854571759257</v>
      </c>
      <c r="T1405" s="11">
        <f t="shared" si="316"/>
        <v>41480.854571759257</v>
      </c>
      <c r="U1405" t="str">
        <f t="shared" si="317"/>
        <v>FALSE</v>
      </c>
      <c r="V1405" s="18">
        <f t="shared" si="318"/>
        <v>2</v>
      </c>
      <c r="W1405">
        <f t="shared" si="319"/>
        <v>1</v>
      </c>
      <c r="X1405">
        <v>1</v>
      </c>
      <c r="Y1405">
        <f>D1405*$X1405</f>
        <v>4000</v>
      </c>
      <c r="Z1405">
        <f t="shared" si="327"/>
        <v>4103</v>
      </c>
    </row>
    <row r="1406" spans="1:26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 t="b">
        <v>1</v>
      </c>
      <c r="L1406">
        <v>5</v>
      </c>
      <c r="M1406" t="b">
        <v>0</v>
      </c>
      <c r="N1406" t="s">
        <v>8287</v>
      </c>
      <c r="O1406" s="15">
        <f t="shared" si="314"/>
        <v>1.6620689655172414</v>
      </c>
      <c r="P1406" s="15">
        <f t="shared" si="324"/>
        <v>48.2</v>
      </c>
      <c r="Q1406" t="s">
        <v>8333</v>
      </c>
      <c r="R1406" t="s">
        <v>8344</v>
      </c>
      <c r="S1406" s="8">
        <f t="shared" si="315"/>
        <v>42032.30190972222</v>
      </c>
      <c r="T1406" s="11">
        <f t="shared" si="316"/>
        <v>42057.30190972222</v>
      </c>
      <c r="U1406" t="str">
        <f t="shared" si="317"/>
        <v>TRUE</v>
      </c>
      <c r="V1406" s="18">
        <f t="shared" si="318"/>
        <v>1</v>
      </c>
      <c r="W1406">
        <f t="shared" si="319"/>
        <v>2</v>
      </c>
      <c r="X1406">
        <v>1.28</v>
      </c>
      <c r="Y1406">
        <f>D1406*X1406</f>
        <v>18560</v>
      </c>
      <c r="Z1406">
        <f t="shared" si="327"/>
        <v>308.48</v>
      </c>
    </row>
    <row r="1407" spans="1:26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 t="b">
        <v>1</v>
      </c>
      <c r="L1407">
        <v>17</v>
      </c>
      <c r="M1407" t="b">
        <v>0</v>
      </c>
      <c r="N1407" t="s">
        <v>8287</v>
      </c>
      <c r="O1407" s="15">
        <f t="shared" si="314"/>
        <v>0.42</v>
      </c>
      <c r="P1407" s="15">
        <f t="shared" si="324"/>
        <v>6.1764705882352944</v>
      </c>
      <c r="Q1407" t="s">
        <v>8333</v>
      </c>
      <c r="R1407" t="s">
        <v>8344</v>
      </c>
      <c r="S1407" s="8">
        <f t="shared" si="315"/>
        <v>41941.472233796296</v>
      </c>
      <c r="T1407" s="11">
        <f t="shared" si="316"/>
        <v>41971.51390046296</v>
      </c>
      <c r="U1407" t="str">
        <f t="shared" si="317"/>
        <v>TRUE</v>
      </c>
      <c r="V1407" s="18">
        <f t="shared" si="318"/>
        <v>1</v>
      </c>
      <c r="W1407">
        <f t="shared" si="319"/>
        <v>2</v>
      </c>
      <c r="X1407">
        <v>1</v>
      </c>
      <c r="Y1407">
        <f>D1407*$X1407</f>
        <v>25000</v>
      </c>
      <c r="Z1407">
        <f t="shared" si="327"/>
        <v>105</v>
      </c>
    </row>
    <row r="1408" spans="1:26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 t="b">
        <v>0</v>
      </c>
      <c r="L1408">
        <v>3</v>
      </c>
      <c r="M1408" t="b">
        <v>0</v>
      </c>
      <c r="N1408" t="s">
        <v>8287</v>
      </c>
      <c r="O1408" s="15">
        <f t="shared" si="314"/>
        <v>0.125</v>
      </c>
      <c r="P1408" s="15">
        <f t="shared" si="324"/>
        <v>5</v>
      </c>
      <c r="Q1408" t="s">
        <v>8333</v>
      </c>
      <c r="R1408" t="s">
        <v>8344</v>
      </c>
      <c r="S1408" s="8">
        <f t="shared" si="315"/>
        <v>42297.224618055552</v>
      </c>
      <c r="T1408" s="11">
        <f t="shared" si="316"/>
        <v>42350.208333333336</v>
      </c>
      <c r="U1408" t="str">
        <f t="shared" si="317"/>
        <v>FALSE</v>
      </c>
      <c r="V1408" s="18">
        <f t="shared" si="318"/>
        <v>2</v>
      </c>
      <c r="W1408">
        <f t="shared" si="319"/>
        <v>2</v>
      </c>
      <c r="X1408">
        <v>1.1299999999999999</v>
      </c>
      <c r="Y1408">
        <f>D1408*X1408</f>
        <v>13559.999999999998</v>
      </c>
      <c r="Z1408">
        <f t="shared" si="327"/>
        <v>16.95</v>
      </c>
    </row>
    <row r="1409" spans="1:26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 t="b">
        <v>0</v>
      </c>
      <c r="L1409">
        <v>2</v>
      </c>
      <c r="M1409" t="b">
        <v>0</v>
      </c>
      <c r="N1409" t="s">
        <v>8287</v>
      </c>
      <c r="O1409" s="15">
        <f t="shared" si="314"/>
        <v>0.5</v>
      </c>
      <c r="P1409" s="15">
        <f t="shared" si="324"/>
        <v>7.5</v>
      </c>
      <c r="Q1409" t="s">
        <v>8333</v>
      </c>
      <c r="R1409" t="s">
        <v>8344</v>
      </c>
      <c r="S1409" s="8">
        <f t="shared" si="315"/>
        <v>41838.32844907407</v>
      </c>
      <c r="T1409" s="11">
        <f t="shared" si="316"/>
        <v>41863.32844907407</v>
      </c>
      <c r="U1409" t="str">
        <f t="shared" si="317"/>
        <v>FALSE</v>
      </c>
      <c r="V1409" s="18">
        <f t="shared" si="318"/>
        <v>2</v>
      </c>
      <c r="W1409">
        <f t="shared" si="319"/>
        <v>2</v>
      </c>
      <c r="X1409">
        <v>1</v>
      </c>
      <c r="Y1409">
        <f>D1409*$X1409</f>
        <v>3000</v>
      </c>
      <c r="Z1409">
        <f t="shared" si="327"/>
        <v>15</v>
      </c>
    </row>
    <row r="1410" spans="1:26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 t="b">
        <v>0</v>
      </c>
      <c r="L1410">
        <v>6</v>
      </c>
      <c r="M1410" t="b">
        <v>0</v>
      </c>
      <c r="N1410" t="s">
        <v>8287</v>
      </c>
      <c r="O1410" s="15">
        <f t="shared" si="314"/>
        <v>7.1999999999999993</v>
      </c>
      <c r="P1410" s="15">
        <f t="shared" si="324"/>
        <v>12</v>
      </c>
      <c r="Q1410" t="s">
        <v>8333</v>
      </c>
      <c r="R1410" t="s">
        <v>8344</v>
      </c>
      <c r="S1410" s="8">
        <f t="shared" si="315"/>
        <v>42291.663842592585</v>
      </c>
      <c r="T1410" s="11">
        <f t="shared" si="316"/>
        <v>42321.705509259256</v>
      </c>
      <c r="U1410" t="str">
        <f t="shared" si="317"/>
        <v>FALSE</v>
      </c>
      <c r="V1410" s="18">
        <f t="shared" si="318"/>
        <v>2</v>
      </c>
      <c r="W1410">
        <f t="shared" si="319"/>
        <v>2</v>
      </c>
      <c r="X1410">
        <v>1.28</v>
      </c>
      <c r="Y1410">
        <f>D1410*X1410</f>
        <v>1280</v>
      </c>
      <c r="Z1410">
        <f t="shared" si="327"/>
        <v>92.16</v>
      </c>
    </row>
    <row r="1411" spans="1:26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 t="b">
        <v>0</v>
      </c>
      <c r="L1411">
        <v>0</v>
      </c>
      <c r="M1411" t="b">
        <v>0</v>
      </c>
      <c r="N1411" t="s">
        <v>8287</v>
      </c>
      <c r="O1411" s="15">
        <f t="shared" ref="O1411:O1474" si="328">(E1411/D1411)*100</f>
        <v>0</v>
      </c>
      <c r="P1411" s="15">
        <f t="shared" si="324"/>
        <v>0</v>
      </c>
      <c r="Q1411" t="s">
        <v>8333</v>
      </c>
      <c r="R1411" t="s">
        <v>8344</v>
      </c>
      <c r="S1411" s="8">
        <f t="shared" ref="S1411:S1474" si="329">(((J1411/60)/60)/24)+DATE(1970,1,1)+(-5/24)</f>
        <v>41944.925173611111</v>
      </c>
      <c r="T1411" s="11">
        <f t="shared" ref="T1411:T1474" si="330">(I1411/86400)+25569+(-5/24)</f>
        <v>42004.966840277775</v>
      </c>
      <c r="U1411" t="str">
        <f t="shared" ref="U1411:U1474" si="331">TRIM(K1411)</f>
        <v>FALSE</v>
      </c>
      <c r="V1411" s="18">
        <f t="shared" ref="V1411:V1474" si="332">IF(U1411="TRUE", 1, 2)</f>
        <v>2</v>
      </c>
      <c r="W1411">
        <f t="shared" ref="W1411:W1474" si="333">IF(F1411="successful", 1,  IF(F1411= "failed", 2, IF(F1411="canceled", 3, 4)))</f>
        <v>2</v>
      </c>
      <c r="X1411">
        <v>1</v>
      </c>
      <c r="Y1411">
        <f>D1411*$X1411</f>
        <v>4000</v>
      </c>
      <c r="Z1411">
        <f t="shared" si="327"/>
        <v>0</v>
      </c>
    </row>
    <row r="1412" spans="1:26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 t="b">
        <v>0</v>
      </c>
      <c r="L1412">
        <v>1</v>
      </c>
      <c r="M1412" t="b">
        <v>0</v>
      </c>
      <c r="N1412" t="s">
        <v>8287</v>
      </c>
      <c r="O1412" s="15">
        <f t="shared" si="328"/>
        <v>1.6666666666666666E-2</v>
      </c>
      <c r="P1412" s="15">
        <f t="shared" si="324"/>
        <v>1</v>
      </c>
      <c r="Q1412" t="s">
        <v>8333</v>
      </c>
      <c r="R1412" t="s">
        <v>8344</v>
      </c>
      <c r="S1412" s="8">
        <f t="shared" si="329"/>
        <v>42479.110185185178</v>
      </c>
      <c r="T1412" s="11">
        <f t="shared" si="330"/>
        <v>42524.110185185178</v>
      </c>
      <c r="U1412" t="str">
        <f t="shared" si="331"/>
        <v>FALSE</v>
      </c>
      <c r="V1412" s="18">
        <f t="shared" si="332"/>
        <v>2</v>
      </c>
      <c r="W1412">
        <f t="shared" si="333"/>
        <v>2</v>
      </c>
      <c r="X1412">
        <v>1.1299999999999999</v>
      </c>
      <c r="Y1412">
        <f>D1412*X1412</f>
        <v>6779.9999999999991</v>
      </c>
      <c r="Z1412">
        <f t="shared" si="327"/>
        <v>1.1299999999999999</v>
      </c>
    </row>
    <row r="1413" spans="1:26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 t="b">
        <v>0</v>
      </c>
      <c r="L1413">
        <v>3</v>
      </c>
      <c r="M1413" t="b">
        <v>0</v>
      </c>
      <c r="N1413" t="s">
        <v>8287</v>
      </c>
      <c r="O1413" s="15">
        <f t="shared" si="328"/>
        <v>0.23333333333333336</v>
      </c>
      <c r="P1413" s="15">
        <f t="shared" si="324"/>
        <v>2.3333333333333335</v>
      </c>
      <c r="Q1413" t="s">
        <v>8333</v>
      </c>
      <c r="R1413" t="s">
        <v>8344</v>
      </c>
      <c r="S1413" s="8">
        <f t="shared" si="329"/>
        <v>42012.850694444445</v>
      </c>
      <c r="T1413" s="11">
        <f t="shared" si="330"/>
        <v>42040.850694444445</v>
      </c>
      <c r="U1413" t="str">
        <f t="shared" si="331"/>
        <v>FALSE</v>
      </c>
      <c r="V1413" s="18">
        <f t="shared" si="332"/>
        <v>2</v>
      </c>
      <c r="W1413">
        <f t="shared" si="333"/>
        <v>2</v>
      </c>
      <c r="X1413">
        <v>1.28</v>
      </c>
      <c r="Y1413">
        <f>D1413*X1413</f>
        <v>3840</v>
      </c>
      <c r="Z1413">
        <f t="shared" si="327"/>
        <v>8.9600000000000009</v>
      </c>
    </row>
    <row r="1414" spans="1:26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 t="b">
        <v>0</v>
      </c>
      <c r="L1414">
        <v>13</v>
      </c>
      <c r="M1414" t="b">
        <v>0</v>
      </c>
      <c r="N1414" t="s">
        <v>8287</v>
      </c>
      <c r="O1414" s="15">
        <f t="shared" si="328"/>
        <v>4.5714285714285712</v>
      </c>
      <c r="P1414" s="15">
        <f t="shared" si="324"/>
        <v>24.615384615384617</v>
      </c>
      <c r="Q1414" t="s">
        <v>8333</v>
      </c>
      <c r="R1414" t="s">
        <v>8344</v>
      </c>
      <c r="S1414" s="8">
        <f t="shared" si="329"/>
        <v>41946.855312499996</v>
      </c>
      <c r="T1414" s="11">
        <f t="shared" si="330"/>
        <v>41976.855312499996</v>
      </c>
      <c r="U1414" t="str">
        <f t="shared" si="331"/>
        <v>FALSE</v>
      </c>
      <c r="V1414" s="18">
        <f t="shared" si="332"/>
        <v>2</v>
      </c>
      <c r="W1414">
        <f t="shared" si="333"/>
        <v>2</v>
      </c>
      <c r="X1414">
        <v>1</v>
      </c>
      <c r="Y1414">
        <f>D1414*$X1414</f>
        <v>7000</v>
      </c>
      <c r="Z1414">
        <f t="shared" si="327"/>
        <v>320</v>
      </c>
    </row>
    <row r="1415" spans="1:26" ht="115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 t="b">
        <v>0</v>
      </c>
      <c r="L1415">
        <v>1</v>
      </c>
      <c r="M1415" t="b">
        <v>0</v>
      </c>
      <c r="N1415" t="s">
        <v>8287</v>
      </c>
      <c r="O1415" s="15">
        <f t="shared" si="328"/>
        <v>5</v>
      </c>
      <c r="P1415" s="15">
        <f t="shared" si="324"/>
        <v>100</v>
      </c>
      <c r="Q1415" t="s">
        <v>8333</v>
      </c>
      <c r="R1415" t="s">
        <v>8344</v>
      </c>
      <c r="S1415" s="8">
        <f t="shared" si="329"/>
        <v>42360.228819444441</v>
      </c>
      <c r="T1415" s="11">
        <f t="shared" si="330"/>
        <v>42420.228819444441</v>
      </c>
      <c r="U1415" t="str">
        <f t="shared" si="331"/>
        <v>FALSE</v>
      </c>
      <c r="V1415" s="18">
        <f t="shared" si="332"/>
        <v>2</v>
      </c>
      <c r="W1415">
        <f t="shared" si="333"/>
        <v>2</v>
      </c>
      <c r="X1415">
        <v>1.1299999999999999</v>
      </c>
      <c r="Y1415">
        <f>D1415*X1415</f>
        <v>2260</v>
      </c>
      <c r="Z1415">
        <f t="shared" si="327"/>
        <v>112.99999999999999</v>
      </c>
    </row>
    <row r="1416" spans="1:26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 t="b">
        <v>0</v>
      </c>
      <c r="L1416">
        <v>1</v>
      </c>
      <c r="M1416" t="b">
        <v>0</v>
      </c>
      <c r="N1416" t="s">
        <v>8287</v>
      </c>
      <c r="O1416" s="15">
        <f t="shared" si="328"/>
        <v>0.2</v>
      </c>
      <c r="P1416" s="15">
        <f t="shared" si="324"/>
        <v>1</v>
      </c>
      <c r="Q1416" t="s">
        <v>8333</v>
      </c>
      <c r="R1416" t="s">
        <v>8344</v>
      </c>
      <c r="S1416" s="8">
        <f t="shared" si="329"/>
        <v>42708.044756944444</v>
      </c>
      <c r="T1416" s="11">
        <f t="shared" si="330"/>
        <v>42738.044756944444</v>
      </c>
      <c r="U1416" t="str">
        <f t="shared" si="331"/>
        <v>FALSE</v>
      </c>
      <c r="V1416" s="18">
        <f t="shared" si="332"/>
        <v>2</v>
      </c>
      <c r="W1416">
        <f t="shared" si="333"/>
        <v>2</v>
      </c>
      <c r="X1416">
        <v>1</v>
      </c>
      <c r="Y1416">
        <f>D1416*$X1416</f>
        <v>500</v>
      </c>
      <c r="Z1416">
        <f t="shared" si="327"/>
        <v>1</v>
      </c>
    </row>
    <row r="1417" spans="1:26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 t="b">
        <v>0</v>
      </c>
      <c r="L1417">
        <v>9</v>
      </c>
      <c r="M1417" t="b">
        <v>0</v>
      </c>
      <c r="N1417" t="s">
        <v>8287</v>
      </c>
      <c r="O1417" s="15">
        <f t="shared" si="328"/>
        <v>18.181818181818183</v>
      </c>
      <c r="P1417" s="15">
        <f t="shared" si="324"/>
        <v>88.888888888888886</v>
      </c>
      <c r="Q1417" t="s">
        <v>8333</v>
      </c>
      <c r="R1417" t="s">
        <v>8344</v>
      </c>
      <c r="S1417" s="8">
        <f t="shared" si="329"/>
        <v>42192.467488425922</v>
      </c>
      <c r="T1417" s="11">
        <f t="shared" si="330"/>
        <v>42232.467488425922</v>
      </c>
      <c r="U1417" t="str">
        <f t="shared" si="331"/>
        <v>FALSE</v>
      </c>
      <c r="V1417" s="18">
        <f t="shared" si="332"/>
        <v>2</v>
      </c>
      <c r="W1417">
        <f t="shared" si="333"/>
        <v>2</v>
      </c>
      <c r="X1417">
        <v>1</v>
      </c>
      <c r="Y1417">
        <f>D1417*$X1417</f>
        <v>4400</v>
      </c>
      <c r="Z1417">
        <f t="shared" si="327"/>
        <v>800</v>
      </c>
    </row>
    <row r="1418" spans="1:26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 t="b">
        <v>0</v>
      </c>
      <c r="L1418">
        <v>0</v>
      </c>
      <c r="M1418" t="b">
        <v>0</v>
      </c>
      <c r="N1418" t="s">
        <v>8287</v>
      </c>
      <c r="O1418" s="15">
        <f t="shared" si="328"/>
        <v>0</v>
      </c>
      <c r="P1418" s="15">
        <f t="shared" si="324"/>
        <v>0</v>
      </c>
      <c r="Q1418" t="s">
        <v>8333</v>
      </c>
      <c r="R1418" t="s">
        <v>8344</v>
      </c>
      <c r="S1418" s="8">
        <f t="shared" si="329"/>
        <v>42299.717812499999</v>
      </c>
      <c r="T1418" s="11">
        <f t="shared" si="330"/>
        <v>42329.759479166663</v>
      </c>
      <c r="U1418" t="str">
        <f t="shared" si="331"/>
        <v>FALSE</v>
      </c>
      <c r="V1418" s="18">
        <f t="shared" si="332"/>
        <v>2</v>
      </c>
      <c r="W1418">
        <f t="shared" si="333"/>
        <v>2</v>
      </c>
      <c r="X1418">
        <v>1</v>
      </c>
      <c r="Y1418">
        <f>D1418*$X1418</f>
        <v>50000</v>
      </c>
      <c r="Z1418">
        <f t="shared" si="327"/>
        <v>0</v>
      </c>
    </row>
    <row r="1419" spans="1:26" ht="100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 t="b">
        <v>0</v>
      </c>
      <c r="L1419">
        <v>2</v>
      </c>
      <c r="M1419" t="b">
        <v>0</v>
      </c>
      <c r="N1419" t="s">
        <v>8287</v>
      </c>
      <c r="O1419" s="15">
        <f t="shared" si="328"/>
        <v>1.2222222222222223</v>
      </c>
      <c r="P1419" s="15">
        <f t="shared" si="324"/>
        <v>27.5</v>
      </c>
      <c r="Q1419" t="s">
        <v>8333</v>
      </c>
      <c r="R1419" t="s">
        <v>8344</v>
      </c>
      <c r="S1419" s="8">
        <f t="shared" si="329"/>
        <v>42231.941828703704</v>
      </c>
      <c r="T1419" s="11">
        <f t="shared" si="330"/>
        <v>42262.257638888885</v>
      </c>
      <c r="U1419" t="str">
        <f t="shared" si="331"/>
        <v>FALSE</v>
      </c>
      <c r="V1419" s="18">
        <f t="shared" si="332"/>
        <v>2</v>
      </c>
      <c r="W1419">
        <f t="shared" si="333"/>
        <v>2</v>
      </c>
      <c r="X1419">
        <v>1</v>
      </c>
      <c r="Y1419">
        <f>D1419*$X1419</f>
        <v>4500</v>
      </c>
      <c r="Z1419">
        <f t="shared" si="327"/>
        <v>55</v>
      </c>
    </row>
    <row r="1420" spans="1:26" ht="115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 t="b">
        <v>0</v>
      </c>
      <c r="L1420">
        <v>1</v>
      </c>
      <c r="M1420" t="b">
        <v>0</v>
      </c>
      <c r="N1420" t="s">
        <v>8287</v>
      </c>
      <c r="O1420" s="15">
        <f t="shared" si="328"/>
        <v>0.2</v>
      </c>
      <c r="P1420" s="15">
        <f t="shared" si="324"/>
        <v>6</v>
      </c>
      <c r="Q1420" t="s">
        <v>8333</v>
      </c>
      <c r="R1420" t="s">
        <v>8344</v>
      </c>
      <c r="S1420" s="8">
        <f t="shared" si="329"/>
        <v>42395.248078703698</v>
      </c>
      <c r="T1420" s="11">
        <f t="shared" si="330"/>
        <v>42425.248078703698</v>
      </c>
      <c r="U1420" t="str">
        <f t="shared" si="331"/>
        <v>FALSE</v>
      </c>
      <c r="V1420" s="18">
        <f t="shared" si="332"/>
        <v>2</v>
      </c>
      <c r="W1420">
        <f t="shared" si="333"/>
        <v>2</v>
      </c>
      <c r="X1420">
        <v>1.1299999999999999</v>
      </c>
      <c r="Y1420">
        <f>D1420*X1420</f>
        <v>3389.9999999999995</v>
      </c>
      <c r="Z1420">
        <f t="shared" si="327"/>
        <v>6.7799999999999994</v>
      </c>
    </row>
    <row r="1421" spans="1:26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 t="b">
        <v>0</v>
      </c>
      <c r="L1421">
        <v>10</v>
      </c>
      <c r="M1421" t="b">
        <v>0</v>
      </c>
      <c r="N1421" t="s">
        <v>8287</v>
      </c>
      <c r="O1421" s="15">
        <f t="shared" si="328"/>
        <v>7.0634920634920633</v>
      </c>
      <c r="P1421" s="15">
        <f t="shared" si="324"/>
        <v>44.5</v>
      </c>
      <c r="Q1421" t="s">
        <v>8333</v>
      </c>
      <c r="R1421" t="s">
        <v>8344</v>
      </c>
      <c r="S1421" s="8">
        <f t="shared" si="329"/>
        <v>42622.24790509259</v>
      </c>
      <c r="T1421" s="11">
        <f t="shared" si="330"/>
        <v>42652.24790509259</v>
      </c>
      <c r="U1421" t="str">
        <f t="shared" si="331"/>
        <v>FALSE</v>
      </c>
      <c r="V1421" s="18">
        <f t="shared" si="332"/>
        <v>2</v>
      </c>
      <c r="W1421">
        <f t="shared" si="333"/>
        <v>2</v>
      </c>
      <c r="X1421">
        <v>1</v>
      </c>
      <c r="Y1421">
        <f>D1421*$X1421</f>
        <v>6300</v>
      </c>
      <c r="Z1421">
        <f t="shared" si="327"/>
        <v>445</v>
      </c>
    </row>
    <row r="1422" spans="1:26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 t="b">
        <v>0</v>
      </c>
      <c r="L1422">
        <v>3</v>
      </c>
      <c r="M1422" t="b">
        <v>0</v>
      </c>
      <c r="N1422" t="s">
        <v>8287</v>
      </c>
      <c r="O1422" s="15">
        <f t="shared" si="328"/>
        <v>2.7272727272727271</v>
      </c>
      <c r="P1422" s="15">
        <f t="shared" si="324"/>
        <v>1</v>
      </c>
      <c r="Q1422" t="s">
        <v>8333</v>
      </c>
      <c r="R1422" t="s">
        <v>8344</v>
      </c>
      <c r="S1422" s="8">
        <f t="shared" si="329"/>
        <v>42524.459328703706</v>
      </c>
      <c r="T1422" s="11">
        <f t="shared" si="330"/>
        <v>42549.459328703706</v>
      </c>
      <c r="U1422" t="str">
        <f t="shared" si="331"/>
        <v>FALSE</v>
      </c>
      <c r="V1422" s="18">
        <f t="shared" si="332"/>
        <v>2</v>
      </c>
      <c r="W1422">
        <f t="shared" si="333"/>
        <v>2</v>
      </c>
      <c r="X1422">
        <v>1</v>
      </c>
      <c r="Y1422">
        <f>D1422*$X1422</f>
        <v>110</v>
      </c>
      <c r="Z1422">
        <f t="shared" si="327"/>
        <v>3</v>
      </c>
    </row>
    <row r="1423" spans="1:26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 t="b">
        <v>0</v>
      </c>
      <c r="L1423">
        <v>2</v>
      </c>
      <c r="M1423" t="b">
        <v>0</v>
      </c>
      <c r="N1423" t="s">
        <v>8287</v>
      </c>
      <c r="O1423" s="15">
        <f t="shared" si="328"/>
        <v>0.1</v>
      </c>
      <c r="P1423" s="15">
        <f t="shared" si="324"/>
        <v>100</v>
      </c>
      <c r="Q1423" t="s">
        <v>8333</v>
      </c>
      <c r="R1423" t="s">
        <v>8344</v>
      </c>
      <c r="S1423" s="8">
        <f t="shared" si="329"/>
        <v>42013.707280092589</v>
      </c>
      <c r="T1423" s="11">
        <f t="shared" si="330"/>
        <v>42043.707280092589</v>
      </c>
      <c r="U1423" t="str">
        <f t="shared" si="331"/>
        <v>FALSE</v>
      </c>
      <c r="V1423" s="18">
        <f t="shared" si="332"/>
        <v>2</v>
      </c>
      <c r="W1423">
        <f t="shared" si="333"/>
        <v>2</v>
      </c>
      <c r="X1423">
        <v>0.11</v>
      </c>
      <c r="Y1423">
        <f>D1423*$X1423</f>
        <v>22000</v>
      </c>
      <c r="Z1423">
        <f t="shared" si="327"/>
        <v>22</v>
      </c>
    </row>
    <row r="1424" spans="1:26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 t="b">
        <v>0</v>
      </c>
      <c r="L1424">
        <v>2</v>
      </c>
      <c r="M1424" t="b">
        <v>0</v>
      </c>
      <c r="N1424" t="s">
        <v>8287</v>
      </c>
      <c r="O1424" s="15">
        <f t="shared" si="328"/>
        <v>0.104</v>
      </c>
      <c r="P1424" s="15">
        <f t="shared" si="324"/>
        <v>13</v>
      </c>
      <c r="Q1424" t="s">
        <v>8333</v>
      </c>
      <c r="R1424" t="s">
        <v>8344</v>
      </c>
      <c r="S1424" s="8">
        <f t="shared" si="329"/>
        <v>42604.031296296293</v>
      </c>
      <c r="T1424" s="11">
        <f t="shared" si="330"/>
        <v>42634.031296296293</v>
      </c>
      <c r="U1424" t="str">
        <f t="shared" si="331"/>
        <v>FALSE</v>
      </c>
      <c r="V1424" s="18">
        <f t="shared" si="332"/>
        <v>2</v>
      </c>
      <c r="W1424">
        <f t="shared" si="333"/>
        <v>2</v>
      </c>
      <c r="X1424">
        <v>0.68</v>
      </c>
      <c r="Y1424">
        <f>D1424*$X1424</f>
        <v>17000</v>
      </c>
      <c r="Z1424">
        <f t="shared" si="327"/>
        <v>17.68</v>
      </c>
    </row>
    <row r="1425" spans="1:26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 t="b">
        <v>0</v>
      </c>
      <c r="L1425">
        <v>1</v>
      </c>
      <c r="M1425" t="b">
        <v>0</v>
      </c>
      <c r="N1425" t="s">
        <v>8287</v>
      </c>
      <c r="O1425" s="15">
        <f t="shared" si="328"/>
        <v>0.33333333333333337</v>
      </c>
      <c r="P1425" s="15">
        <f t="shared" si="324"/>
        <v>100</v>
      </c>
      <c r="Q1425" t="s">
        <v>8333</v>
      </c>
      <c r="R1425" t="s">
        <v>8344</v>
      </c>
      <c r="S1425" s="8">
        <f t="shared" si="329"/>
        <v>42340.151979166665</v>
      </c>
      <c r="T1425" s="11">
        <f t="shared" si="330"/>
        <v>42370.151979166665</v>
      </c>
      <c r="U1425" t="str">
        <f t="shared" si="331"/>
        <v>FALSE</v>
      </c>
      <c r="V1425" s="18">
        <f t="shared" si="332"/>
        <v>2</v>
      </c>
      <c r="W1425">
        <f t="shared" si="333"/>
        <v>2</v>
      </c>
      <c r="X1425">
        <v>0.72</v>
      </c>
      <c r="Y1425">
        <f>D1425*X1425</f>
        <v>21600</v>
      </c>
    </row>
    <row r="1426" spans="1:26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 t="b">
        <v>0</v>
      </c>
      <c r="L1426">
        <v>14</v>
      </c>
      <c r="M1426" t="b">
        <v>0</v>
      </c>
      <c r="N1426" t="s">
        <v>8287</v>
      </c>
      <c r="O1426" s="15">
        <f t="shared" si="328"/>
        <v>20.36</v>
      </c>
      <c r="P1426" s="15">
        <f t="shared" si="324"/>
        <v>109.07142857142857</v>
      </c>
      <c r="Q1426" t="s">
        <v>8333</v>
      </c>
      <c r="R1426" t="s">
        <v>8344</v>
      </c>
      <c r="S1426" s="8">
        <f t="shared" si="329"/>
        <v>42676.509282407402</v>
      </c>
      <c r="T1426" s="11">
        <f t="shared" si="330"/>
        <v>42689.550949074073</v>
      </c>
      <c r="U1426" t="str">
        <f t="shared" si="331"/>
        <v>FALSE</v>
      </c>
      <c r="V1426" s="18">
        <f t="shared" si="332"/>
        <v>2</v>
      </c>
      <c r="W1426">
        <f t="shared" si="333"/>
        <v>2</v>
      </c>
      <c r="X1426">
        <v>1</v>
      </c>
      <c r="Y1426">
        <f>D1426*$X1426</f>
        <v>7500</v>
      </c>
      <c r="Z1426">
        <f>E1426*$X1426</f>
        <v>1527</v>
      </c>
    </row>
    <row r="1427" spans="1:26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 t="b">
        <v>0</v>
      </c>
      <c r="L1427">
        <v>0</v>
      </c>
      <c r="M1427" t="b">
        <v>0</v>
      </c>
      <c r="N1427" t="s">
        <v>8287</v>
      </c>
      <c r="O1427" s="15">
        <f t="shared" si="328"/>
        <v>0</v>
      </c>
      <c r="P1427" s="15">
        <f t="shared" si="324"/>
        <v>0</v>
      </c>
      <c r="Q1427" t="s">
        <v>8333</v>
      </c>
      <c r="R1427" t="s">
        <v>8344</v>
      </c>
      <c r="S1427" s="8">
        <f t="shared" si="329"/>
        <v>42092.923136574071</v>
      </c>
      <c r="T1427" s="11">
        <f t="shared" si="330"/>
        <v>42122.923136574071</v>
      </c>
      <c r="U1427" t="str">
        <f t="shared" si="331"/>
        <v>FALSE</v>
      </c>
      <c r="V1427" s="18">
        <f t="shared" si="332"/>
        <v>2</v>
      </c>
      <c r="W1427">
        <f t="shared" si="333"/>
        <v>2</v>
      </c>
      <c r="X1427">
        <v>1</v>
      </c>
      <c r="Y1427">
        <f>D1427*$X1427</f>
        <v>13000</v>
      </c>
      <c r="Z1427">
        <f>E1427*$X1427</f>
        <v>0</v>
      </c>
    </row>
    <row r="1428" spans="1:26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 t="b">
        <v>0</v>
      </c>
      <c r="L1428">
        <v>0</v>
      </c>
      <c r="M1428" t="b">
        <v>0</v>
      </c>
      <c r="N1428" t="s">
        <v>8287</v>
      </c>
      <c r="O1428" s="15">
        <f t="shared" si="328"/>
        <v>0</v>
      </c>
      <c r="P1428" s="15">
        <f t="shared" si="324"/>
        <v>0</v>
      </c>
      <c r="Q1428" t="s">
        <v>8333</v>
      </c>
      <c r="R1428" t="s">
        <v>8344</v>
      </c>
      <c r="S1428" s="8">
        <f t="shared" si="329"/>
        <v>42180.181944444441</v>
      </c>
      <c r="T1428" s="11">
        <f t="shared" si="330"/>
        <v>42240.181944444441</v>
      </c>
      <c r="U1428" t="str">
        <f t="shared" si="331"/>
        <v>FALSE</v>
      </c>
      <c r="V1428" s="18">
        <f t="shared" si="332"/>
        <v>2</v>
      </c>
      <c r="W1428">
        <f t="shared" si="333"/>
        <v>2</v>
      </c>
      <c r="X1428">
        <v>1.1299999999999999</v>
      </c>
      <c r="Y1428">
        <f>D1428*X1428</f>
        <v>1130</v>
      </c>
      <c r="Z1428">
        <f t="shared" ref="Z1428:Z1434" si="334">E1428*$X1428</f>
        <v>0</v>
      </c>
    </row>
    <row r="1429" spans="1:26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 t="b">
        <v>0</v>
      </c>
      <c r="L1429">
        <v>4</v>
      </c>
      <c r="M1429" t="b">
        <v>0</v>
      </c>
      <c r="N1429" t="s">
        <v>8287</v>
      </c>
      <c r="O1429" s="15">
        <f t="shared" si="328"/>
        <v>8.3800000000000008</v>
      </c>
      <c r="P1429" s="15">
        <f t="shared" si="324"/>
        <v>104.75</v>
      </c>
      <c r="Q1429" t="s">
        <v>8333</v>
      </c>
      <c r="R1429" t="s">
        <v>8344</v>
      </c>
      <c r="S1429" s="8">
        <f t="shared" si="329"/>
        <v>42601.643344907403</v>
      </c>
      <c r="T1429" s="11">
        <f t="shared" si="330"/>
        <v>42631.643344907403</v>
      </c>
      <c r="U1429" t="str">
        <f t="shared" si="331"/>
        <v>FALSE</v>
      </c>
      <c r="V1429" s="18">
        <f t="shared" si="332"/>
        <v>2</v>
      </c>
      <c r="W1429">
        <f t="shared" si="333"/>
        <v>2</v>
      </c>
      <c r="X1429">
        <v>1.1299999999999999</v>
      </c>
      <c r="Y1429">
        <f>D1429*X1429</f>
        <v>5649.9999999999991</v>
      </c>
      <c r="Z1429">
        <f t="shared" si="334"/>
        <v>473.46999999999997</v>
      </c>
    </row>
    <row r="1430" spans="1:26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 t="b">
        <v>0</v>
      </c>
      <c r="L1430">
        <v>3</v>
      </c>
      <c r="M1430" t="b">
        <v>0</v>
      </c>
      <c r="N1430" t="s">
        <v>8287</v>
      </c>
      <c r="O1430" s="15">
        <f t="shared" si="328"/>
        <v>4.5</v>
      </c>
      <c r="P1430" s="15">
        <f t="shared" si="324"/>
        <v>15</v>
      </c>
      <c r="Q1430" t="s">
        <v>8333</v>
      </c>
      <c r="R1430" t="s">
        <v>8344</v>
      </c>
      <c r="S1430" s="8">
        <f t="shared" si="329"/>
        <v>42432.171493055554</v>
      </c>
      <c r="T1430" s="11">
        <f t="shared" si="330"/>
        <v>42462.129826388882</v>
      </c>
      <c r="U1430" t="str">
        <f t="shared" si="331"/>
        <v>FALSE</v>
      </c>
      <c r="V1430" s="18">
        <f t="shared" si="332"/>
        <v>2</v>
      </c>
      <c r="W1430">
        <f t="shared" si="333"/>
        <v>2</v>
      </c>
      <c r="X1430">
        <v>1.1299999999999999</v>
      </c>
      <c r="Y1430">
        <f>D1430*X1430</f>
        <v>1130</v>
      </c>
      <c r="Z1430">
        <f t="shared" si="334"/>
        <v>50.849999999999994</v>
      </c>
    </row>
    <row r="1431" spans="1:26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 t="b">
        <v>0</v>
      </c>
      <c r="L1431">
        <v>0</v>
      </c>
      <c r="M1431" t="b">
        <v>0</v>
      </c>
      <c r="N1431" t="s">
        <v>8287</v>
      </c>
      <c r="O1431" s="15">
        <f t="shared" si="328"/>
        <v>0</v>
      </c>
      <c r="P1431" s="15">
        <f t="shared" si="324"/>
        <v>0</v>
      </c>
      <c r="Q1431" t="s">
        <v>8333</v>
      </c>
      <c r="R1431" t="s">
        <v>8344</v>
      </c>
      <c r="S1431" s="8">
        <f t="shared" si="329"/>
        <v>42073.852337962955</v>
      </c>
      <c r="T1431" s="11">
        <f t="shared" si="330"/>
        <v>42103.852337962962</v>
      </c>
      <c r="U1431" t="str">
        <f t="shared" si="331"/>
        <v>FALSE</v>
      </c>
      <c r="V1431" s="18">
        <f t="shared" si="332"/>
        <v>2</v>
      </c>
      <c r="W1431">
        <f t="shared" si="333"/>
        <v>2</v>
      </c>
      <c r="X1431">
        <v>1</v>
      </c>
      <c r="Y1431">
        <f>D1431*$X1431</f>
        <v>10000</v>
      </c>
      <c r="Z1431">
        <f t="shared" si="334"/>
        <v>0</v>
      </c>
    </row>
    <row r="1432" spans="1:26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 t="b">
        <v>0</v>
      </c>
      <c r="L1432">
        <v>5</v>
      </c>
      <c r="M1432" t="b">
        <v>0</v>
      </c>
      <c r="N1432" t="s">
        <v>8287</v>
      </c>
      <c r="O1432" s="15">
        <f t="shared" si="328"/>
        <v>8.06</v>
      </c>
      <c r="P1432" s="15">
        <f t="shared" si="324"/>
        <v>80.599999999999994</v>
      </c>
      <c r="Q1432" t="s">
        <v>8333</v>
      </c>
      <c r="R1432" t="s">
        <v>8344</v>
      </c>
      <c r="S1432" s="8">
        <f t="shared" si="329"/>
        <v>41961.605185185181</v>
      </c>
      <c r="T1432" s="11">
        <f t="shared" si="330"/>
        <v>41992.605185185188</v>
      </c>
      <c r="U1432" t="str">
        <f t="shared" si="331"/>
        <v>FALSE</v>
      </c>
      <c r="V1432" s="18">
        <f t="shared" si="332"/>
        <v>2</v>
      </c>
      <c r="W1432">
        <f t="shared" si="333"/>
        <v>2</v>
      </c>
      <c r="X1432">
        <v>1</v>
      </c>
      <c r="Y1432">
        <f>D1432*$X1432</f>
        <v>5000</v>
      </c>
      <c r="Z1432">
        <f t="shared" si="334"/>
        <v>403</v>
      </c>
    </row>
    <row r="1433" spans="1:26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 t="b">
        <v>0</v>
      </c>
      <c r="L1433">
        <v>47</v>
      </c>
      <c r="M1433" t="b">
        <v>0</v>
      </c>
      <c r="N1433" t="s">
        <v>8287</v>
      </c>
      <c r="O1433" s="15">
        <f t="shared" si="328"/>
        <v>31.94705882352941</v>
      </c>
      <c r="P1433" s="15">
        <f t="shared" si="324"/>
        <v>115.55319148936171</v>
      </c>
      <c r="Q1433" t="s">
        <v>8333</v>
      </c>
      <c r="R1433" t="s">
        <v>8344</v>
      </c>
      <c r="S1433" s="8">
        <f t="shared" si="329"/>
        <v>42304.002499999995</v>
      </c>
      <c r="T1433" s="11">
        <f t="shared" si="330"/>
        <v>42334.044166666667</v>
      </c>
      <c r="U1433" t="str">
        <f t="shared" si="331"/>
        <v>FALSE</v>
      </c>
      <c r="V1433" s="18">
        <f t="shared" si="332"/>
        <v>2</v>
      </c>
      <c r="W1433">
        <f t="shared" si="333"/>
        <v>2</v>
      </c>
      <c r="X1433">
        <v>1</v>
      </c>
      <c r="Y1433">
        <f>D1433*$X1433</f>
        <v>17000</v>
      </c>
      <c r="Z1433">
        <f t="shared" si="334"/>
        <v>5431</v>
      </c>
    </row>
    <row r="1434" spans="1:26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 t="b">
        <v>0</v>
      </c>
      <c r="L1434">
        <v>0</v>
      </c>
      <c r="M1434" t="b">
        <v>0</v>
      </c>
      <c r="N1434" t="s">
        <v>8287</v>
      </c>
      <c r="O1434" s="15">
        <f t="shared" si="328"/>
        <v>0</v>
      </c>
      <c r="P1434" s="15">
        <f t="shared" si="324"/>
        <v>0</v>
      </c>
      <c r="Q1434" t="s">
        <v>8333</v>
      </c>
      <c r="R1434" t="s">
        <v>8344</v>
      </c>
      <c r="S1434" s="8">
        <f t="shared" si="329"/>
        <v>42175.572083333333</v>
      </c>
      <c r="T1434" s="11">
        <f t="shared" si="330"/>
        <v>42205.572083333333</v>
      </c>
      <c r="U1434" t="str">
        <f t="shared" si="331"/>
        <v>FALSE</v>
      </c>
      <c r="V1434" s="18">
        <f t="shared" si="332"/>
        <v>2</v>
      </c>
      <c r="W1434">
        <f t="shared" si="333"/>
        <v>2</v>
      </c>
      <c r="X1434">
        <v>1</v>
      </c>
      <c r="Y1434">
        <f>D1434*$X1434</f>
        <v>40000</v>
      </c>
      <c r="Z1434">
        <f t="shared" si="334"/>
        <v>0</v>
      </c>
    </row>
    <row r="1435" spans="1:26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 t="b">
        <v>0</v>
      </c>
      <c r="L1435">
        <v>10</v>
      </c>
      <c r="M1435" t="b">
        <v>0</v>
      </c>
      <c r="N1435" t="s">
        <v>8287</v>
      </c>
      <c r="O1435" s="15">
        <f t="shared" si="328"/>
        <v>6.708333333333333</v>
      </c>
      <c r="P1435" s="15">
        <f t="shared" si="324"/>
        <v>80.5</v>
      </c>
      <c r="Q1435" t="s">
        <v>8333</v>
      </c>
      <c r="R1435" t="s">
        <v>8344</v>
      </c>
      <c r="S1435" s="8">
        <f t="shared" si="329"/>
        <v>42673.417534722219</v>
      </c>
      <c r="T1435" s="11">
        <f t="shared" si="330"/>
        <v>42714.249999999993</v>
      </c>
      <c r="U1435" t="str">
        <f t="shared" si="331"/>
        <v>FALSE</v>
      </c>
      <c r="V1435" s="18">
        <f t="shared" si="332"/>
        <v>2</v>
      </c>
      <c r="W1435">
        <f t="shared" si="333"/>
        <v>2</v>
      </c>
      <c r="X1435">
        <v>1.1299999999999999</v>
      </c>
      <c r="Y1435">
        <f>D1435*X1435</f>
        <v>13559.999999999998</v>
      </c>
      <c r="Z1435">
        <f t="shared" ref="Z1435:Z1449" si="335">E1435*$X1435</f>
        <v>909.64999999999986</v>
      </c>
    </row>
    <row r="1436" spans="1:26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 t="b">
        <v>0</v>
      </c>
      <c r="L1436">
        <v>11</v>
      </c>
      <c r="M1436" t="b">
        <v>0</v>
      </c>
      <c r="N1436" t="s">
        <v>8287</v>
      </c>
      <c r="O1436" s="15">
        <f t="shared" si="328"/>
        <v>9.9878048780487809</v>
      </c>
      <c r="P1436" s="15">
        <f t="shared" si="324"/>
        <v>744.5454545454545</v>
      </c>
      <c r="Q1436" t="s">
        <v>8333</v>
      </c>
      <c r="R1436" t="s">
        <v>8344</v>
      </c>
      <c r="S1436" s="8">
        <f t="shared" si="329"/>
        <v>42142.558773148143</v>
      </c>
      <c r="T1436" s="11">
        <f t="shared" si="330"/>
        <v>42163.416666666664</v>
      </c>
      <c r="U1436" t="str">
        <f t="shared" si="331"/>
        <v>FALSE</v>
      </c>
      <c r="V1436" s="18">
        <f t="shared" si="332"/>
        <v>2</v>
      </c>
      <c r="W1436">
        <f t="shared" si="333"/>
        <v>2</v>
      </c>
      <c r="X1436">
        <v>0.15</v>
      </c>
      <c r="Y1436">
        <f>D1436*X1436</f>
        <v>12300</v>
      </c>
      <c r="Z1436">
        <f t="shared" si="335"/>
        <v>1228.5</v>
      </c>
    </row>
    <row r="1437" spans="1:26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 t="b">
        <v>0</v>
      </c>
      <c r="L1437">
        <v>2</v>
      </c>
      <c r="M1437" t="b">
        <v>0</v>
      </c>
      <c r="N1437" t="s">
        <v>8287</v>
      </c>
      <c r="O1437" s="15">
        <f t="shared" si="328"/>
        <v>0.1</v>
      </c>
      <c r="P1437" s="15">
        <f t="shared" si="324"/>
        <v>7.5</v>
      </c>
      <c r="Q1437" t="s">
        <v>8333</v>
      </c>
      <c r="R1437" t="s">
        <v>8344</v>
      </c>
      <c r="S1437" s="8">
        <f t="shared" si="329"/>
        <v>42258.57199074074</v>
      </c>
      <c r="T1437" s="11">
        <f t="shared" si="330"/>
        <v>42288.57199074074</v>
      </c>
      <c r="U1437" t="str">
        <f t="shared" si="331"/>
        <v>FALSE</v>
      </c>
      <c r="V1437" s="18">
        <f t="shared" si="332"/>
        <v>2</v>
      </c>
      <c r="W1437">
        <f t="shared" si="333"/>
        <v>2</v>
      </c>
      <c r="X1437">
        <v>1.1299999999999999</v>
      </c>
      <c r="Y1437">
        <f>D1437*X1437</f>
        <v>16950</v>
      </c>
      <c r="Z1437">
        <f t="shared" si="335"/>
        <v>16.95</v>
      </c>
    </row>
    <row r="1438" spans="1:26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 t="b">
        <v>0</v>
      </c>
      <c r="L1438">
        <v>2</v>
      </c>
      <c r="M1438" t="b">
        <v>0</v>
      </c>
      <c r="N1438" t="s">
        <v>8287</v>
      </c>
      <c r="O1438" s="15">
        <f t="shared" si="328"/>
        <v>0.77</v>
      </c>
      <c r="P1438" s="15">
        <f t="shared" si="324"/>
        <v>38.5</v>
      </c>
      <c r="Q1438" t="s">
        <v>8333</v>
      </c>
      <c r="R1438" t="s">
        <v>8344</v>
      </c>
      <c r="S1438" s="8">
        <f t="shared" si="329"/>
        <v>42391.141863425924</v>
      </c>
      <c r="T1438" s="11">
        <f t="shared" si="330"/>
        <v>42421.141863425924</v>
      </c>
      <c r="U1438" t="str">
        <f t="shared" si="331"/>
        <v>FALSE</v>
      </c>
      <c r="V1438" s="18">
        <f t="shared" si="332"/>
        <v>2</v>
      </c>
      <c r="W1438">
        <f t="shared" si="333"/>
        <v>2</v>
      </c>
      <c r="X1438">
        <v>1.1299999999999999</v>
      </c>
      <c r="Y1438">
        <f>D1438*X1438</f>
        <v>11299.999999999998</v>
      </c>
      <c r="Z1438">
        <f t="shared" si="335"/>
        <v>87.009999999999991</v>
      </c>
    </row>
    <row r="1439" spans="1:26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 t="b">
        <v>0</v>
      </c>
      <c r="L1439">
        <v>22</v>
      </c>
      <c r="M1439" t="b">
        <v>0</v>
      </c>
      <c r="N1439" t="s">
        <v>8287</v>
      </c>
      <c r="O1439" s="15">
        <f t="shared" si="328"/>
        <v>26.900000000000002</v>
      </c>
      <c r="P1439" s="15">
        <f t="shared" si="324"/>
        <v>36.68181818181818</v>
      </c>
      <c r="Q1439" t="s">
        <v>8333</v>
      </c>
      <c r="R1439" t="s">
        <v>8344</v>
      </c>
      <c r="S1439" s="8">
        <f t="shared" si="329"/>
        <v>41796.32336805555</v>
      </c>
      <c r="T1439" s="11">
        <f t="shared" si="330"/>
        <v>41832.999305555553</v>
      </c>
      <c r="U1439" t="str">
        <f t="shared" si="331"/>
        <v>FALSE</v>
      </c>
      <c r="V1439" s="18">
        <f t="shared" si="332"/>
        <v>2</v>
      </c>
      <c r="W1439">
        <f t="shared" si="333"/>
        <v>2</v>
      </c>
      <c r="X1439">
        <v>1</v>
      </c>
      <c r="Y1439">
        <f>D1439*$X1439</f>
        <v>3000</v>
      </c>
      <c r="Z1439">
        <f t="shared" si="335"/>
        <v>807</v>
      </c>
    </row>
    <row r="1440" spans="1:26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 t="b">
        <v>0</v>
      </c>
      <c r="L1440">
        <v>8</v>
      </c>
      <c r="M1440" t="b">
        <v>0</v>
      </c>
      <c r="N1440" t="s">
        <v>8287</v>
      </c>
      <c r="O1440" s="15">
        <f t="shared" si="328"/>
        <v>3</v>
      </c>
      <c r="P1440" s="15">
        <f t="shared" si="324"/>
        <v>75</v>
      </c>
      <c r="Q1440" t="s">
        <v>8333</v>
      </c>
      <c r="R1440" t="s">
        <v>8344</v>
      </c>
      <c r="S1440" s="8">
        <f t="shared" si="329"/>
        <v>42457.663182870368</v>
      </c>
      <c r="T1440" s="11">
        <f t="shared" si="330"/>
        <v>42487.371527777774</v>
      </c>
      <c r="U1440" t="str">
        <f t="shared" si="331"/>
        <v>FALSE</v>
      </c>
      <c r="V1440" s="18">
        <f t="shared" si="332"/>
        <v>2</v>
      </c>
      <c r="W1440">
        <f t="shared" si="333"/>
        <v>2</v>
      </c>
      <c r="X1440">
        <v>0.15</v>
      </c>
      <c r="Y1440">
        <f>D1440*X1440</f>
        <v>3000</v>
      </c>
      <c r="Z1440">
        <f t="shared" si="335"/>
        <v>90</v>
      </c>
    </row>
    <row r="1441" spans="1:26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 t="b">
        <v>0</v>
      </c>
      <c r="L1441">
        <v>6</v>
      </c>
      <c r="M1441" t="b">
        <v>0</v>
      </c>
      <c r="N1441" t="s">
        <v>8287</v>
      </c>
      <c r="O1441" s="15">
        <f t="shared" si="328"/>
        <v>6.6055045871559637</v>
      </c>
      <c r="P1441" s="15">
        <f t="shared" si="324"/>
        <v>30</v>
      </c>
      <c r="Q1441" t="s">
        <v>8333</v>
      </c>
      <c r="R1441" t="s">
        <v>8344</v>
      </c>
      <c r="S1441" s="8">
        <f t="shared" si="329"/>
        <v>42040.621539351843</v>
      </c>
      <c r="T1441" s="11">
        <f t="shared" si="330"/>
        <v>42070.621539351851</v>
      </c>
      <c r="U1441" t="str">
        <f t="shared" si="331"/>
        <v>FALSE</v>
      </c>
      <c r="V1441" s="18">
        <f t="shared" si="332"/>
        <v>2</v>
      </c>
      <c r="W1441">
        <f t="shared" si="333"/>
        <v>2</v>
      </c>
      <c r="X1441">
        <f>0.76</f>
        <v>0.76</v>
      </c>
      <c r="Y1441">
        <f>D1441*X1441</f>
        <v>2071</v>
      </c>
      <c r="Z1441">
        <f t="shared" si="335"/>
        <v>136.80000000000001</v>
      </c>
    </row>
    <row r="1442" spans="1:26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 t="b">
        <v>0</v>
      </c>
      <c r="L1442">
        <v>1</v>
      </c>
      <c r="M1442" t="b">
        <v>0</v>
      </c>
      <c r="N1442" t="s">
        <v>8287</v>
      </c>
      <c r="O1442" s="15">
        <f t="shared" si="328"/>
        <v>7.6923076923076927E-3</v>
      </c>
      <c r="P1442" s="15">
        <f t="shared" si="324"/>
        <v>1</v>
      </c>
      <c r="Q1442" t="s">
        <v>8333</v>
      </c>
      <c r="R1442" t="s">
        <v>8344</v>
      </c>
      <c r="S1442" s="8">
        <f t="shared" si="329"/>
        <v>42486.540081018517</v>
      </c>
      <c r="T1442" s="11">
        <f t="shared" si="330"/>
        <v>42516.540081018517</v>
      </c>
      <c r="U1442" t="str">
        <f t="shared" si="331"/>
        <v>FALSE</v>
      </c>
      <c r="V1442" s="18">
        <f t="shared" si="332"/>
        <v>2</v>
      </c>
      <c r="W1442">
        <f t="shared" si="333"/>
        <v>2</v>
      </c>
      <c r="X1442">
        <v>1.1299999999999999</v>
      </c>
      <c r="Y1442">
        <f>D1442*X1442</f>
        <v>14689.999999999998</v>
      </c>
      <c r="Z1442">
        <f t="shared" si="335"/>
        <v>1.1299999999999999</v>
      </c>
    </row>
    <row r="1443" spans="1:26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 t="b">
        <v>0</v>
      </c>
      <c r="L1443">
        <v>3</v>
      </c>
      <c r="M1443" t="b">
        <v>0</v>
      </c>
      <c r="N1443" t="s">
        <v>8287</v>
      </c>
      <c r="O1443" s="15">
        <f t="shared" si="328"/>
        <v>1.1222222222222222</v>
      </c>
      <c r="P1443" s="15">
        <f t="shared" si="324"/>
        <v>673.33333333333337</v>
      </c>
      <c r="Q1443" t="s">
        <v>8333</v>
      </c>
      <c r="R1443" t="s">
        <v>8344</v>
      </c>
      <c r="S1443" s="8">
        <f t="shared" si="329"/>
        <v>42198.557511574072</v>
      </c>
      <c r="T1443" s="11">
        <f t="shared" si="330"/>
        <v>42258.557511574072</v>
      </c>
      <c r="U1443" t="str">
        <f t="shared" si="331"/>
        <v>FALSE</v>
      </c>
      <c r="V1443" s="18">
        <f t="shared" si="332"/>
        <v>2</v>
      </c>
      <c r="W1443">
        <f t="shared" si="333"/>
        <v>2</v>
      </c>
      <c r="X1443">
        <v>1.28</v>
      </c>
      <c r="Y1443">
        <f>D1443*X1443</f>
        <v>230400</v>
      </c>
      <c r="Z1443">
        <f t="shared" si="335"/>
        <v>2585.6</v>
      </c>
    </row>
    <row r="1444" spans="1:26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 t="b">
        <v>0</v>
      </c>
      <c r="L1444">
        <v>0</v>
      </c>
      <c r="M1444" t="b">
        <v>0</v>
      </c>
      <c r="N1444" t="s">
        <v>8287</v>
      </c>
      <c r="O1444" s="15">
        <f t="shared" si="328"/>
        <v>0</v>
      </c>
      <c r="P1444" s="15">
        <f t="shared" si="324"/>
        <v>0</v>
      </c>
      <c r="Q1444" t="s">
        <v>8333</v>
      </c>
      <c r="R1444" t="s">
        <v>8344</v>
      </c>
      <c r="S1444" s="8">
        <f t="shared" si="329"/>
        <v>42485.437013888884</v>
      </c>
      <c r="T1444" s="11">
        <f t="shared" si="330"/>
        <v>42515.437013888884</v>
      </c>
      <c r="U1444" t="str">
        <f t="shared" si="331"/>
        <v>FALSE</v>
      </c>
      <c r="V1444" s="18">
        <f t="shared" si="332"/>
        <v>2</v>
      </c>
      <c r="W1444">
        <f t="shared" si="333"/>
        <v>2</v>
      </c>
      <c r="X1444">
        <v>1</v>
      </c>
      <c r="Y1444">
        <f>D1444*$X1444</f>
        <v>1500</v>
      </c>
      <c r="Z1444">
        <f t="shared" si="335"/>
        <v>0</v>
      </c>
    </row>
    <row r="1445" spans="1:26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 t="b">
        <v>0</v>
      </c>
      <c r="L1445">
        <v>0</v>
      </c>
      <c r="M1445" t="b">
        <v>0</v>
      </c>
      <c r="N1445" t="s">
        <v>8287</v>
      </c>
      <c r="O1445" s="15">
        <f t="shared" si="328"/>
        <v>0</v>
      </c>
      <c r="P1445" s="15">
        <f t="shared" si="324"/>
        <v>0</v>
      </c>
      <c r="Q1445" t="s">
        <v>8333</v>
      </c>
      <c r="R1445" t="s">
        <v>8344</v>
      </c>
      <c r="S1445" s="8">
        <f t="shared" si="329"/>
        <v>42707.71769675926</v>
      </c>
      <c r="T1445" s="11">
        <f t="shared" si="330"/>
        <v>42737.71769675926</v>
      </c>
      <c r="U1445" t="str">
        <f t="shared" si="331"/>
        <v>FALSE</v>
      </c>
      <c r="V1445" s="18">
        <f t="shared" si="332"/>
        <v>2</v>
      </c>
      <c r="W1445">
        <f t="shared" si="333"/>
        <v>2</v>
      </c>
      <c r="X1445">
        <v>1.1299999999999999</v>
      </c>
      <c r="Y1445">
        <f>D1445*X1445</f>
        <v>14689.999999999998</v>
      </c>
      <c r="Z1445">
        <f t="shared" si="335"/>
        <v>0</v>
      </c>
    </row>
    <row r="1446" spans="1:26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 t="b">
        <v>0</v>
      </c>
      <c r="L1446">
        <v>0</v>
      </c>
      <c r="M1446" t="b">
        <v>0</v>
      </c>
      <c r="N1446" t="s">
        <v>8287</v>
      </c>
      <c r="O1446" s="15">
        <f t="shared" si="328"/>
        <v>0</v>
      </c>
      <c r="P1446" s="15">
        <f t="shared" si="324"/>
        <v>0</v>
      </c>
      <c r="Q1446" t="s">
        <v>8333</v>
      </c>
      <c r="R1446" t="s">
        <v>8344</v>
      </c>
      <c r="S1446" s="8">
        <f t="shared" si="329"/>
        <v>42199.665069444447</v>
      </c>
      <c r="T1446" s="11">
        <f t="shared" si="330"/>
        <v>42259.665069444447</v>
      </c>
      <c r="U1446" t="str">
        <f t="shared" si="331"/>
        <v>FALSE</v>
      </c>
      <c r="V1446" s="18">
        <f t="shared" si="332"/>
        <v>2</v>
      </c>
      <c r="W1446">
        <f t="shared" si="333"/>
        <v>2</v>
      </c>
      <c r="X1446">
        <v>1.1299999999999999</v>
      </c>
      <c r="Y1446">
        <f>D1446*X1446</f>
        <v>5593.4999999999991</v>
      </c>
      <c r="Z1446">
        <f t="shared" si="335"/>
        <v>0</v>
      </c>
    </row>
    <row r="1447" spans="1:26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 t="b">
        <v>0</v>
      </c>
      <c r="L1447">
        <v>0</v>
      </c>
      <c r="M1447" t="b">
        <v>0</v>
      </c>
      <c r="N1447" t="s">
        <v>8287</v>
      </c>
      <c r="O1447" s="15">
        <f t="shared" si="328"/>
        <v>0</v>
      </c>
      <c r="P1447" s="15">
        <f t="shared" si="324"/>
        <v>0</v>
      </c>
      <c r="Q1447" t="s">
        <v>8333</v>
      </c>
      <c r="R1447" t="s">
        <v>8344</v>
      </c>
      <c r="S1447" s="8">
        <f t="shared" si="329"/>
        <v>42139.333969907406</v>
      </c>
      <c r="T1447" s="11">
        <f t="shared" si="330"/>
        <v>42169.333969907406</v>
      </c>
      <c r="U1447" t="str">
        <f t="shared" si="331"/>
        <v>FALSE</v>
      </c>
      <c r="V1447" s="18">
        <f t="shared" si="332"/>
        <v>2</v>
      </c>
      <c r="W1447">
        <f t="shared" si="333"/>
        <v>2</v>
      </c>
      <c r="X1447">
        <v>1.1299999999999999</v>
      </c>
      <c r="Y1447">
        <f>D1447*X1447</f>
        <v>146900</v>
      </c>
      <c r="Z1447">
        <f t="shared" si="335"/>
        <v>0</v>
      </c>
    </row>
    <row r="1448" spans="1:26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 t="b">
        <v>0</v>
      </c>
      <c r="L1448">
        <v>0</v>
      </c>
      <c r="M1448" t="b">
        <v>0</v>
      </c>
      <c r="N1448" t="s">
        <v>8287</v>
      </c>
      <c r="O1448" s="15">
        <f t="shared" si="328"/>
        <v>0</v>
      </c>
      <c r="P1448" s="15">
        <f t="shared" ref="P1448:P1511" si="336">IFERROR(E1448/L1448,0)</f>
        <v>0</v>
      </c>
      <c r="Q1448" t="s">
        <v>8333</v>
      </c>
      <c r="R1448" t="s">
        <v>8344</v>
      </c>
      <c r="S1448" s="8">
        <f t="shared" si="329"/>
        <v>42461.239328703705</v>
      </c>
      <c r="T1448" s="11">
        <f t="shared" si="330"/>
        <v>42481.239328703705</v>
      </c>
      <c r="U1448" t="str">
        <f t="shared" si="331"/>
        <v>FALSE</v>
      </c>
      <c r="V1448" s="18">
        <f t="shared" si="332"/>
        <v>2</v>
      </c>
      <c r="W1448">
        <f t="shared" si="333"/>
        <v>2</v>
      </c>
      <c r="X1448">
        <v>1.1299999999999999</v>
      </c>
      <c r="Y1448">
        <f>D1448*X1448</f>
        <v>1016.9999999999999</v>
      </c>
      <c r="Z1448">
        <f t="shared" si="335"/>
        <v>0</v>
      </c>
    </row>
    <row r="1449" spans="1:26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 t="b">
        <v>0</v>
      </c>
      <c r="L1449">
        <v>3</v>
      </c>
      <c r="M1449" t="b">
        <v>0</v>
      </c>
      <c r="N1449" t="s">
        <v>8287</v>
      </c>
      <c r="O1449" s="15">
        <f t="shared" si="328"/>
        <v>1.4999999999999999E-2</v>
      </c>
      <c r="P1449" s="15">
        <f t="shared" si="336"/>
        <v>25</v>
      </c>
      <c r="Q1449" t="s">
        <v>8333</v>
      </c>
      <c r="R1449" t="s">
        <v>8344</v>
      </c>
      <c r="S1449" s="8">
        <f t="shared" si="329"/>
        <v>42529.52238425926</v>
      </c>
      <c r="T1449" s="11">
        <f t="shared" si="330"/>
        <v>42559.52238425926</v>
      </c>
      <c r="U1449" t="str">
        <f t="shared" si="331"/>
        <v>FALSE</v>
      </c>
      <c r="V1449" s="18">
        <f t="shared" si="332"/>
        <v>2</v>
      </c>
      <c r="W1449">
        <f t="shared" si="333"/>
        <v>2</v>
      </c>
      <c r="X1449">
        <v>1</v>
      </c>
      <c r="Y1449">
        <f>D1449*$X1449</f>
        <v>500000</v>
      </c>
      <c r="Z1449">
        <f t="shared" si="335"/>
        <v>75</v>
      </c>
    </row>
    <row r="1450" spans="1:26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 t="b">
        <v>0</v>
      </c>
      <c r="L1450">
        <v>0</v>
      </c>
      <c r="M1450" t="b">
        <v>0</v>
      </c>
      <c r="N1450" t="s">
        <v>8287</v>
      </c>
      <c r="O1450" s="15">
        <f t="shared" si="328"/>
        <v>0</v>
      </c>
      <c r="P1450" s="15">
        <f t="shared" si="336"/>
        <v>0</v>
      </c>
      <c r="Q1450" t="s">
        <v>8333</v>
      </c>
      <c r="R1450" t="s">
        <v>8344</v>
      </c>
      <c r="S1450" s="8">
        <f t="shared" si="329"/>
        <v>42115.728217592587</v>
      </c>
      <c r="T1450" s="11">
        <f t="shared" si="330"/>
        <v>42146.017361111109</v>
      </c>
      <c r="U1450" t="str">
        <f t="shared" si="331"/>
        <v>FALSE</v>
      </c>
      <c r="V1450" s="18">
        <f t="shared" si="332"/>
        <v>2</v>
      </c>
      <c r="W1450">
        <f t="shared" si="333"/>
        <v>2</v>
      </c>
      <c r="X1450">
        <v>0.72</v>
      </c>
      <c r="Y1450">
        <f>D1450*X1450</f>
        <v>144000</v>
      </c>
    </row>
    <row r="1451" spans="1:26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 t="b">
        <v>0</v>
      </c>
      <c r="L1451">
        <v>0</v>
      </c>
      <c r="M1451" t="b">
        <v>0</v>
      </c>
      <c r="N1451" t="s">
        <v>8287</v>
      </c>
      <c r="O1451" s="15">
        <f t="shared" si="328"/>
        <v>0</v>
      </c>
      <c r="P1451" s="15">
        <f t="shared" si="336"/>
        <v>0</v>
      </c>
      <c r="Q1451" t="s">
        <v>8333</v>
      </c>
      <c r="R1451" t="s">
        <v>8344</v>
      </c>
      <c r="S1451" s="8">
        <f t="shared" si="329"/>
        <v>42086.603067129625</v>
      </c>
      <c r="T1451" s="11">
        <f t="shared" si="330"/>
        <v>42134.603067129625</v>
      </c>
      <c r="U1451" t="str">
        <f t="shared" si="331"/>
        <v>FALSE</v>
      </c>
      <c r="V1451" s="18">
        <f t="shared" si="332"/>
        <v>2</v>
      </c>
      <c r="W1451">
        <f t="shared" si="333"/>
        <v>2</v>
      </c>
      <c r="X1451">
        <v>1</v>
      </c>
      <c r="Y1451">
        <f t="shared" ref="Y1451:Z1454" si="337">D1451*$X1451</f>
        <v>8888</v>
      </c>
      <c r="Z1451">
        <f t="shared" si="337"/>
        <v>0</v>
      </c>
    </row>
    <row r="1452" spans="1:26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 t="b">
        <v>0</v>
      </c>
      <c r="L1452">
        <v>1</v>
      </c>
      <c r="M1452" t="b">
        <v>0</v>
      </c>
      <c r="N1452" t="s">
        <v>8287</v>
      </c>
      <c r="O1452" s="15">
        <f t="shared" si="328"/>
        <v>1E-3</v>
      </c>
      <c r="P1452" s="15">
        <f t="shared" si="336"/>
        <v>1</v>
      </c>
      <c r="Q1452" t="s">
        <v>8333</v>
      </c>
      <c r="R1452" t="s">
        <v>8344</v>
      </c>
      <c r="S1452" s="8">
        <f t="shared" si="329"/>
        <v>42389.962928240733</v>
      </c>
      <c r="T1452" s="11">
        <f t="shared" si="330"/>
        <v>42419.962928240733</v>
      </c>
      <c r="U1452" t="str">
        <f t="shared" si="331"/>
        <v>FALSE</v>
      </c>
      <c r="V1452" s="18">
        <f t="shared" si="332"/>
        <v>2</v>
      </c>
      <c r="W1452">
        <f t="shared" si="333"/>
        <v>2</v>
      </c>
      <c r="X1452">
        <v>1</v>
      </c>
      <c r="Y1452">
        <f t="shared" si="337"/>
        <v>100000</v>
      </c>
      <c r="Z1452">
        <f t="shared" si="337"/>
        <v>1</v>
      </c>
    </row>
    <row r="1453" spans="1:26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 t="b">
        <v>0</v>
      </c>
      <c r="L1453">
        <v>2</v>
      </c>
      <c r="M1453" t="b">
        <v>0</v>
      </c>
      <c r="N1453" t="s">
        <v>8287</v>
      </c>
      <c r="O1453" s="15">
        <f t="shared" si="328"/>
        <v>1.0554089709762533E-2</v>
      </c>
      <c r="P1453" s="15">
        <f t="shared" si="336"/>
        <v>1</v>
      </c>
      <c r="Q1453" t="s">
        <v>8333</v>
      </c>
      <c r="R1453" t="s">
        <v>8344</v>
      </c>
      <c r="S1453" s="8">
        <f t="shared" si="329"/>
        <v>41931.75068287037</v>
      </c>
      <c r="T1453" s="11">
        <f t="shared" si="330"/>
        <v>41961.792349537034</v>
      </c>
      <c r="U1453" t="str">
        <f t="shared" si="331"/>
        <v>FALSE</v>
      </c>
      <c r="V1453" s="18">
        <f t="shared" si="332"/>
        <v>2</v>
      </c>
      <c r="W1453">
        <f t="shared" si="333"/>
        <v>3</v>
      </c>
      <c r="X1453">
        <v>1</v>
      </c>
      <c r="Y1453">
        <f t="shared" si="337"/>
        <v>18950</v>
      </c>
      <c r="Z1453">
        <f t="shared" si="337"/>
        <v>2</v>
      </c>
    </row>
    <row r="1454" spans="1:26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 t="b">
        <v>0</v>
      </c>
      <c r="L1454">
        <v>0</v>
      </c>
      <c r="M1454" t="b">
        <v>0</v>
      </c>
      <c r="N1454" t="s">
        <v>8287</v>
      </c>
      <c r="O1454" s="15">
        <f t="shared" si="328"/>
        <v>0</v>
      </c>
      <c r="P1454" s="15">
        <f t="shared" si="336"/>
        <v>0</v>
      </c>
      <c r="Q1454" t="s">
        <v>8333</v>
      </c>
      <c r="R1454" t="s">
        <v>8344</v>
      </c>
      <c r="S1454" s="8">
        <f t="shared" si="329"/>
        <v>41818.494942129626</v>
      </c>
      <c r="T1454" s="11">
        <f t="shared" si="330"/>
        <v>41848.494942129626</v>
      </c>
      <c r="U1454" t="str">
        <f t="shared" si="331"/>
        <v>FALSE</v>
      </c>
      <c r="V1454" s="18">
        <f t="shared" si="332"/>
        <v>2</v>
      </c>
      <c r="W1454">
        <f t="shared" si="333"/>
        <v>3</v>
      </c>
      <c r="X1454">
        <v>1</v>
      </c>
      <c r="Y1454">
        <f t="shared" si="337"/>
        <v>14000</v>
      </c>
      <c r="Z1454">
        <f t="shared" si="337"/>
        <v>0</v>
      </c>
    </row>
    <row r="1455" spans="1:26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 t="b">
        <v>0</v>
      </c>
      <c r="L1455">
        <v>0</v>
      </c>
      <c r="M1455" t="b">
        <v>0</v>
      </c>
      <c r="N1455" t="s">
        <v>8287</v>
      </c>
      <c r="O1455" s="15">
        <f t="shared" si="328"/>
        <v>0</v>
      </c>
      <c r="P1455" s="15">
        <f t="shared" si="336"/>
        <v>0</v>
      </c>
      <c r="Q1455" t="s">
        <v>8333</v>
      </c>
      <c r="R1455" t="s">
        <v>8344</v>
      </c>
      <c r="S1455" s="8">
        <f t="shared" si="329"/>
        <v>42795.487812499996</v>
      </c>
      <c r="T1455" s="11">
        <f t="shared" si="330"/>
        <v>42840.446145833332</v>
      </c>
      <c r="U1455" t="str">
        <f t="shared" si="331"/>
        <v>FALSE</v>
      </c>
      <c r="V1455" s="18">
        <f t="shared" si="332"/>
        <v>2</v>
      </c>
      <c r="W1455">
        <f t="shared" si="333"/>
        <v>3</v>
      </c>
      <c r="X1455">
        <v>1.1299999999999999</v>
      </c>
      <c r="Y1455">
        <f>D1455*X1455</f>
        <v>28249.999999999996</v>
      </c>
      <c r="Z1455">
        <f t="shared" ref="Z1455:Z1461" si="338">E1455*$X1455</f>
        <v>0</v>
      </c>
    </row>
    <row r="1456" spans="1:26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 t="b">
        <v>0</v>
      </c>
      <c r="L1456">
        <v>1</v>
      </c>
      <c r="M1456" t="b">
        <v>0</v>
      </c>
      <c r="N1456" t="s">
        <v>8287</v>
      </c>
      <c r="O1456" s="15">
        <f t="shared" si="328"/>
        <v>0.85714285714285721</v>
      </c>
      <c r="P1456" s="15">
        <f t="shared" si="336"/>
        <v>15</v>
      </c>
      <c r="Q1456" t="s">
        <v>8333</v>
      </c>
      <c r="R1456" t="s">
        <v>8344</v>
      </c>
      <c r="S1456" s="8">
        <f t="shared" si="329"/>
        <v>42463.658333333333</v>
      </c>
      <c r="T1456" s="11">
        <f t="shared" si="330"/>
        <v>42484.707638888889</v>
      </c>
      <c r="U1456" t="str">
        <f t="shared" si="331"/>
        <v>FALSE</v>
      </c>
      <c r="V1456" s="18">
        <f t="shared" si="332"/>
        <v>2</v>
      </c>
      <c r="W1456">
        <f t="shared" si="333"/>
        <v>3</v>
      </c>
      <c r="X1456">
        <v>1.1299999999999999</v>
      </c>
      <c r="Y1456">
        <f>D1456*X1456</f>
        <v>1977.4999999999998</v>
      </c>
      <c r="Z1456">
        <f t="shared" si="338"/>
        <v>16.95</v>
      </c>
    </row>
    <row r="1457" spans="1:26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 t="b">
        <v>0</v>
      </c>
      <c r="L1457">
        <v>7</v>
      </c>
      <c r="M1457" t="b">
        <v>0</v>
      </c>
      <c r="N1457" t="s">
        <v>8287</v>
      </c>
      <c r="O1457" s="15">
        <f t="shared" si="328"/>
        <v>10.5</v>
      </c>
      <c r="P1457" s="15">
        <f t="shared" si="336"/>
        <v>225</v>
      </c>
      <c r="Q1457" t="s">
        <v>8333</v>
      </c>
      <c r="R1457" t="s">
        <v>8344</v>
      </c>
      <c r="S1457" s="8">
        <f t="shared" si="329"/>
        <v>41832.46435185185</v>
      </c>
      <c r="T1457" s="11">
        <f t="shared" si="330"/>
        <v>41887.360416666663</v>
      </c>
      <c r="U1457" t="str">
        <f t="shared" si="331"/>
        <v>FALSE</v>
      </c>
      <c r="V1457" s="18">
        <f t="shared" si="332"/>
        <v>2</v>
      </c>
      <c r="W1457">
        <f t="shared" si="333"/>
        <v>3</v>
      </c>
      <c r="X1457">
        <v>1</v>
      </c>
      <c r="Y1457">
        <f>D1457*$X1457</f>
        <v>15000</v>
      </c>
      <c r="Z1457">
        <f t="shared" si="338"/>
        <v>1575</v>
      </c>
    </row>
    <row r="1458" spans="1:26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 t="b">
        <v>0</v>
      </c>
      <c r="L1458">
        <v>3</v>
      </c>
      <c r="M1458" t="b">
        <v>0</v>
      </c>
      <c r="N1458" t="s">
        <v>8287</v>
      </c>
      <c r="O1458" s="15">
        <f t="shared" si="328"/>
        <v>2.9000000000000004</v>
      </c>
      <c r="P1458" s="15">
        <f t="shared" si="336"/>
        <v>48.333333333333336</v>
      </c>
      <c r="Q1458" t="s">
        <v>8333</v>
      </c>
      <c r="R1458" t="s">
        <v>8344</v>
      </c>
      <c r="S1458" s="8">
        <f t="shared" si="329"/>
        <v>42708.460243055553</v>
      </c>
      <c r="T1458" s="11">
        <f t="shared" si="330"/>
        <v>42738.460243055553</v>
      </c>
      <c r="U1458" t="str">
        <f t="shared" si="331"/>
        <v>FALSE</v>
      </c>
      <c r="V1458" s="18">
        <f t="shared" si="332"/>
        <v>2</v>
      </c>
      <c r="W1458">
        <f t="shared" si="333"/>
        <v>3</v>
      </c>
      <c r="X1458">
        <v>1.1299999999999999</v>
      </c>
      <c r="Y1458">
        <f>D1458*X1458</f>
        <v>5649.9999999999991</v>
      </c>
      <c r="Z1458">
        <f t="shared" si="338"/>
        <v>163.85</v>
      </c>
    </row>
    <row r="1459" spans="1:26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 t="b">
        <v>0</v>
      </c>
      <c r="L1459">
        <v>0</v>
      </c>
      <c r="M1459" t="b">
        <v>0</v>
      </c>
      <c r="N1459" t="s">
        <v>8287</v>
      </c>
      <c r="O1459" s="15">
        <f t="shared" si="328"/>
        <v>0</v>
      </c>
      <c r="P1459" s="15">
        <f t="shared" si="336"/>
        <v>0</v>
      </c>
      <c r="Q1459" t="s">
        <v>8333</v>
      </c>
      <c r="R1459" t="s">
        <v>8344</v>
      </c>
      <c r="S1459" s="8">
        <f t="shared" si="329"/>
        <v>42289.688009259255</v>
      </c>
      <c r="T1459" s="11">
        <f t="shared" si="330"/>
        <v>42319.729675925926</v>
      </c>
      <c r="U1459" t="str">
        <f t="shared" si="331"/>
        <v>FALSE</v>
      </c>
      <c r="V1459" s="18">
        <f t="shared" si="332"/>
        <v>2</v>
      </c>
      <c r="W1459">
        <f t="shared" si="333"/>
        <v>3</v>
      </c>
      <c r="X1459">
        <v>1</v>
      </c>
      <c r="Y1459">
        <f>D1459*$X1459</f>
        <v>6000</v>
      </c>
      <c r="Z1459">
        <f t="shared" si="338"/>
        <v>0</v>
      </c>
    </row>
    <row r="1460" spans="1:26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 t="b">
        <v>0</v>
      </c>
      <c r="L1460">
        <v>0</v>
      </c>
      <c r="M1460" t="b">
        <v>0</v>
      </c>
      <c r="N1460" t="s">
        <v>8287</v>
      </c>
      <c r="O1460" s="15">
        <f t="shared" si="328"/>
        <v>0</v>
      </c>
      <c r="P1460" s="15">
        <f t="shared" si="336"/>
        <v>0</v>
      </c>
      <c r="Q1460" t="s">
        <v>8333</v>
      </c>
      <c r="R1460" t="s">
        <v>8344</v>
      </c>
      <c r="S1460" s="8">
        <f t="shared" si="329"/>
        <v>41831.49722222222</v>
      </c>
      <c r="T1460" s="11">
        <f t="shared" si="330"/>
        <v>41861.958333333328</v>
      </c>
      <c r="U1460" t="str">
        <f t="shared" si="331"/>
        <v>FALSE</v>
      </c>
      <c r="V1460" s="18">
        <f t="shared" si="332"/>
        <v>2</v>
      </c>
      <c r="W1460">
        <f t="shared" si="333"/>
        <v>3</v>
      </c>
      <c r="X1460">
        <v>1</v>
      </c>
      <c r="Y1460">
        <f>D1460*$X1460</f>
        <v>5000</v>
      </c>
      <c r="Z1460">
        <f t="shared" si="338"/>
        <v>0</v>
      </c>
    </row>
    <row r="1461" spans="1:26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 t="b">
        <v>0</v>
      </c>
      <c r="L1461">
        <v>0</v>
      </c>
      <c r="M1461" t="b">
        <v>0</v>
      </c>
      <c r="N1461" t="s">
        <v>8287</v>
      </c>
      <c r="O1461" s="15">
        <f t="shared" si="328"/>
        <v>0</v>
      </c>
      <c r="P1461" s="15">
        <f t="shared" si="336"/>
        <v>0</v>
      </c>
      <c r="Q1461" t="s">
        <v>8333</v>
      </c>
      <c r="R1461" t="s">
        <v>8344</v>
      </c>
      <c r="S1461" s="8">
        <f t="shared" si="329"/>
        <v>42311.996481481481</v>
      </c>
      <c r="T1461" s="11">
        <f t="shared" si="330"/>
        <v>42340.517361111109</v>
      </c>
      <c r="U1461" t="str">
        <f t="shared" si="331"/>
        <v>FALSE</v>
      </c>
      <c r="V1461" s="18">
        <f t="shared" si="332"/>
        <v>2</v>
      </c>
      <c r="W1461">
        <f t="shared" si="333"/>
        <v>3</v>
      </c>
      <c r="X1461">
        <v>0.15</v>
      </c>
      <c r="Y1461">
        <f>D1461*X1461</f>
        <v>5550</v>
      </c>
      <c r="Z1461">
        <f t="shared" si="338"/>
        <v>0</v>
      </c>
    </row>
    <row r="1462" spans="1:26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 t="b">
        <v>0</v>
      </c>
      <c r="L1462">
        <v>0</v>
      </c>
      <c r="M1462" t="b">
        <v>0</v>
      </c>
      <c r="N1462" t="s">
        <v>8287</v>
      </c>
      <c r="O1462" s="15">
        <f t="shared" si="328"/>
        <v>0</v>
      </c>
      <c r="P1462" s="15">
        <f t="shared" si="336"/>
        <v>0</v>
      </c>
      <c r="Q1462" t="s">
        <v>8333</v>
      </c>
      <c r="R1462" t="s">
        <v>8344</v>
      </c>
      <c r="S1462" s="8">
        <f t="shared" si="329"/>
        <v>41915.688634259255</v>
      </c>
      <c r="T1462" s="11">
        <f t="shared" si="330"/>
        <v>41973.781249999993</v>
      </c>
      <c r="U1462" t="str">
        <f t="shared" si="331"/>
        <v>FALSE</v>
      </c>
      <c r="V1462" s="18">
        <f t="shared" si="332"/>
        <v>2</v>
      </c>
      <c r="W1462">
        <f t="shared" si="333"/>
        <v>3</v>
      </c>
      <c r="X1462">
        <v>1</v>
      </c>
      <c r="Y1462">
        <f t="shared" ref="Y1462:Y1482" si="339">D1462*$X1462</f>
        <v>25000000</v>
      </c>
      <c r="Z1462">
        <f t="shared" ref="Z1462:Z1482" si="340">E1462*$X1462</f>
        <v>0</v>
      </c>
    </row>
    <row r="1463" spans="1:26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 t="b">
        <v>1</v>
      </c>
      <c r="L1463">
        <v>340</v>
      </c>
      <c r="M1463" t="b">
        <v>1</v>
      </c>
      <c r="N1463" t="s">
        <v>8288</v>
      </c>
      <c r="O1463" s="15">
        <f t="shared" si="328"/>
        <v>101.24459999999999</v>
      </c>
      <c r="P1463" s="15">
        <f t="shared" si="336"/>
        <v>44.66673529411765</v>
      </c>
      <c r="Q1463" t="s">
        <v>8333</v>
      </c>
      <c r="R1463" t="s">
        <v>8345</v>
      </c>
      <c r="S1463" s="8">
        <f t="shared" si="329"/>
        <v>41899.436967592592</v>
      </c>
      <c r="T1463" s="11">
        <f t="shared" si="330"/>
        <v>41932.791666666664</v>
      </c>
      <c r="U1463" t="str">
        <f t="shared" si="331"/>
        <v>TRUE</v>
      </c>
      <c r="V1463" s="18">
        <f t="shared" si="332"/>
        <v>1</v>
      </c>
      <c r="W1463">
        <f t="shared" si="333"/>
        <v>1</v>
      </c>
      <c r="X1463">
        <v>1</v>
      </c>
      <c r="Y1463">
        <f t="shared" si="339"/>
        <v>15000</v>
      </c>
      <c r="Z1463">
        <f t="shared" si="340"/>
        <v>15186.69</v>
      </c>
    </row>
    <row r="1464" spans="1:26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 t="b">
        <v>1</v>
      </c>
      <c r="L1464">
        <v>150</v>
      </c>
      <c r="M1464" t="b">
        <v>1</v>
      </c>
      <c r="N1464" t="s">
        <v>8288</v>
      </c>
      <c r="O1464" s="15">
        <f t="shared" si="328"/>
        <v>108.5175</v>
      </c>
      <c r="P1464" s="15">
        <f t="shared" si="336"/>
        <v>28.937999999999999</v>
      </c>
      <c r="Q1464" t="s">
        <v>8333</v>
      </c>
      <c r="R1464" t="s">
        <v>8345</v>
      </c>
      <c r="S1464" s="8">
        <f t="shared" si="329"/>
        <v>41344.454525462963</v>
      </c>
      <c r="T1464" s="11">
        <f t="shared" si="330"/>
        <v>41374.454525462963</v>
      </c>
      <c r="U1464" t="str">
        <f t="shared" si="331"/>
        <v>TRUE</v>
      </c>
      <c r="V1464" s="18">
        <f t="shared" si="332"/>
        <v>1</v>
      </c>
      <c r="W1464">
        <f t="shared" si="333"/>
        <v>1</v>
      </c>
      <c r="X1464">
        <v>1</v>
      </c>
      <c r="Y1464">
        <f t="shared" si="339"/>
        <v>4000</v>
      </c>
      <c r="Z1464">
        <f t="shared" si="340"/>
        <v>4340.7</v>
      </c>
    </row>
    <row r="1465" spans="1:26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 t="b">
        <v>1</v>
      </c>
      <c r="L1465">
        <v>25</v>
      </c>
      <c r="M1465" t="b">
        <v>1</v>
      </c>
      <c r="N1465" t="s">
        <v>8288</v>
      </c>
      <c r="O1465" s="15">
        <f t="shared" si="328"/>
        <v>147.66666666666666</v>
      </c>
      <c r="P1465" s="15">
        <f t="shared" si="336"/>
        <v>35.44</v>
      </c>
      <c r="Q1465" t="s">
        <v>8333</v>
      </c>
      <c r="R1465" t="s">
        <v>8345</v>
      </c>
      <c r="S1465" s="8">
        <f t="shared" si="329"/>
        <v>41326.702986111108</v>
      </c>
      <c r="T1465" s="11">
        <f t="shared" si="330"/>
        <v>41371.661319444444</v>
      </c>
      <c r="U1465" t="str">
        <f t="shared" si="331"/>
        <v>TRUE</v>
      </c>
      <c r="V1465" s="18">
        <f t="shared" si="332"/>
        <v>1</v>
      </c>
      <c r="W1465">
        <f t="shared" si="333"/>
        <v>1</v>
      </c>
      <c r="X1465">
        <v>1</v>
      </c>
      <c r="Y1465">
        <f t="shared" si="339"/>
        <v>600</v>
      </c>
      <c r="Z1465">
        <f t="shared" si="340"/>
        <v>886</v>
      </c>
    </row>
    <row r="1466" spans="1:26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 t="b">
        <v>1</v>
      </c>
      <c r="L1466">
        <v>234</v>
      </c>
      <c r="M1466" t="b">
        <v>1</v>
      </c>
      <c r="N1466" t="s">
        <v>8288</v>
      </c>
      <c r="O1466" s="15">
        <f t="shared" si="328"/>
        <v>163.19999999999999</v>
      </c>
      <c r="P1466" s="15">
        <f t="shared" si="336"/>
        <v>34.871794871794869</v>
      </c>
      <c r="Q1466" t="s">
        <v>8333</v>
      </c>
      <c r="R1466" t="s">
        <v>8345</v>
      </c>
      <c r="S1466" s="8">
        <f t="shared" si="329"/>
        <v>41291.453217592592</v>
      </c>
      <c r="T1466" s="11">
        <f t="shared" si="330"/>
        <v>41321.453217592592</v>
      </c>
      <c r="U1466" t="str">
        <f t="shared" si="331"/>
        <v>TRUE</v>
      </c>
      <c r="V1466" s="18">
        <f t="shared" si="332"/>
        <v>1</v>
      </c>
      <c r="W1466">
        <f t="shared" si="333"/>
        <v>1</v>
      </c>
      <c r="X1466">
        <v>1</v>
      </c>
      <c r="Y1466">
        <f t="shared" si="339"/>
        <v>5000</v>
      </c>
      <c r="Z1466">
        <f t="shared" si="340"/>
        <v>8160</v>
      </c>
    </row>
    <row r="1467" spans="1:26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 t="b">
        <v>1</v>
      </c>
      <c r="L1467">
        <v>2602</v>
      </c>
      <c r="M1467" t="b">
        <v>1</v>
      </c>
      <c r="N1467" t="s">
        <v>8288</v>
      </c>
      <c r="O1467" s="15">
        <f t="shared" si="328"/>
        <v>456.41449999999998</v>
      </c>
      <c r="P1467" s="15">
        <f t="shared" si="336"/>
        <v>52.622732513451197</v>
      </c>
      <c r="Q1467" t="s">
        <v>8333</v>
      </c>
      <c r="R1467" t="s">
        <v>8345</v>
      </c>
      <c r="S1467" s="8">
        <f t="shared" si="329"/>
        <v>40959.526064814811</v>
      </c>
      <c r="T1467" s="11">
        <f t="shared" si="330"/>
        <v>40989.916666666664</v>
      </c>
      <c r="U1467" t="str">
        <f t="shared" si="331"/>
        <v>TRUE</v>
      </c>
      <c r="V1467" s="18">
        <f t="shared" si="332"/>
        <v>1</v>
      </c>
      <c r="W1467">
        <f t="shared" si="333"/>
        <v>1</v>
      </c>
      <c r="X1467">
        <v>1</v>
      </c>
      <c r="Y1467">
        <f t="shared" si="339"/>
        <v>30000</v>
      </c>
      <c r="Z1467">
        <f t="shared" si="340"/>
        <v>136924.35</v>
      </c>
    </row>
    <row r="1468" spans="1:26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 t="b">
        <v>1</v>
      </c>
      <c r="L1468">
        <v>248</v>
      </c>
      <c r="M1468" t="b">
        <v>1</v>
      </c>
      <c r="N1468" t="s">
        <v>8288</v>
      </c>
      <c r="O1468" s="15">
        <f t="shared" si="328"/>
        <v>107.87731249999999</v>
      </c>
      <c r="P1468" s="15">
        <f t="shared" si="336"/>
        <v>69.598266129032254</v>
      </c>
      <c r="Q1468" t="s">
        <v>8333</v>
      </c>
      <c r="R1468" t="s">
        <v>8345</v>
      </c>
      <c r="S1468" s="8">
        <f t="shared" si="329"/>
        <v>42339.963726851849</v>
      </c>
      <c r="T1468" s="11">
        <f t="shared" si="330"/>
        <v>42380.999999999993</v>
      </c>
      <c r="U1468" t="str">
        <f t="shared" si="331"/>
        <v>TRUE</v>
      </c>
      <c r="V1468" s="18">
        <f t="shared" si="332"/>
        <v>1</v>
      </c>
      <c r="W1468">
        <f t="shared" si="333"/>
        <v>1</v>
      </c>
      <c r="X1468">
        <v>1</v>
      </c>
      <c r="Y1468">
        <f t="shared" si="339"/>
        <v>16000</v>
      </c>
      <c r="Z1468">
        <f t="shared" si="340"/>
        <v>17260.37</v>
      </c>
    </row>
    <row r="1469" spans="1:26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 t="b">
        <v>1</v>
      </c>
      <c r="L1469">
        <v>600</v>
      </c>
      <c r="M1469" t="b">
        <v>1</v>
      </c>
      <c r="N1469" t="s">
        <v>8288</v>
      </c>
      <c r="O1469" s="15">
        <f t="shared" si="328"/>
        <v>115.08</v>
      </c>
      <c r="P1469" s="15">
        <f t="shared" si="336"/>
        <v>76.72</v>
      </c>
      <c r="Q1469" t="s">
        <v>8333</v>
      </c>
      <c r="R1469" t="s">
        <v>8345</v>
      </c>
      <c r="S1469" s="8">
        <f t="shared" si="329"/>
        <v>40933.593576388885</v>
      </c>
      <c r="T1469" s="11">
        <f t="shared" si="330"/>
        <v>40993.55190972222</v>
      </c>
      <c r="U1469" t="str">
        <f t="shared" si="331"/>
        <v>TRUE</v>
      </c>
      <c r="V1469" s="18">
        <f t="shared" si="332"/>
        <v>1</v>
      </c>
      <c r="W1469">
        <f t="shared" si="333"/>
        <v>1</v>
      </c>
      <c r="X1469">
        <v>1</v>
      </c>
      <c r="Y1469">
        <f t="shared" si="339"/>
        <v>40000</v>
      </c>
      <c r="Z1469">
        <f t="shared" si="340"/>
        <v>46032</v>
      </c>
    </row>
    <row r="1470" spans="1:26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 t="b">
        <v>1</v>
      </c>
      <c r="L1470">
        <v>293</v>
      </c>
      <c r="M1470" t="b">
        <v>1</v>
      </c>
      <c r="N1470" t="s">
        <v>8288</v>
      </c>
      <c r="O1470" s="15">
        <f t="shared" si="328"/>
        <v>102.36842105263158</v>
      </c>
      <c r="P1470" s="15">
        <f t="shared" si="336"/>
        <v>33.191126279863482</v>
      </c>
      <c r="Q1470" t="s">
        <v>8333</v>
      </c>
      <c r="R1470" t="s">
        <v>8345</v>
      </c>
      <c r="S1470" s="8">
        <f t="shared" si="329"/>
        <v>40645.806122685186</v>
      </c>
      <c r="T1470" s="11">
        <f t="shared" si="330"/>
        <v>40705.806122685179</v>
      </c>
      <c r="U1470" t="str">
        <f t="shared" si="331"/>
        <v>TRUE</v>
      </c>
      <c r="V1470" s="18">
        <f t="shared" si="332"/>
        <v>1</v>
      </c>
      <c r="W1470">
        <f t="shared" si="333"/>
        <v>1</v>
      </c>
      <c r="X1470">
        <v>1</v>
      </c>
      <c r="Y1470">
        <f t="shared" si="339"/>
        <v>9500</v>
      </c>
      <c r="Z1470">
        <f t="shared" si="340"/>
        <v>9725</v>
      </c>
    </row>
    <row r="1471" spans="1:26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 t="b">
        <v>1</v>
      </c>
      <c r="L1471">
        <v>321</v>
      </c>
      <c r="M1471" t="b">
        <v>1</v>
      </c>
      <c r="N1471" t="s">
        <v>8288</v>
      </c>
      <c r="O1471" s="15">
        <f t="shared" si="328"/>
        <v>108.42485875706214</v>
      </c>
      <c r="P1471" s="15">
        <f t="shared" si="336"/>
        <v>149.46417445482865</v>
      </c>
      <c r="Q1471" t="s">
        <v>8333</v>
      </c>
      <c r="R1471" t="s">
        <v>8345</v>
      </c>
      <c r="S1471" s="8">
        <f t="shared" si="329"/>
        <v>41290.390150462961</v>
      </c>
      <c r="T1471" s="11">
        <f t="shared" si="330"/>
        <v>41320.390150462961</v>
      </c>
      <c r="U1471" t="str">
        <f t="shared" si="331"/>
        <v>TRUE</v>
      </c>
      <c r="V1471" s="18">
        <f t="shared" si="332"/>
        <v>1</v>
      </c>
      <c r="W1471">
        <f t="shared" si="333"/>
        <v>1</v>
      </c>
      <c r="X1471">
        <v>1</v>
      </c>
      <c r="Y1471">
        <f t="shared" si="339"/>
        <v>44250</v>
      </c>
      <c r="Z1471">
        <f t="shared" si="340"/>
        <v>47978</v>
      </c>
    </row>
    <row r="1472" spans="1:26" ht="115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 t="b">
        <v>1</v>
      </c>
      <c r="L1472">
        <v>81</v>
      </c>
      <c r="M1472" t="b">
        <v>1</v>
      </c>
      <c r="N1472" t="s">
        <v>8288</v>
      </c>
      <c r="O1472" s="15">
        <f t="shared" si="328"/>
        <v>125.13333333333334</v>
      </c>
      <c r="P1472" s="15">
        <f t="shared" si="336"/>
        <v>23.172839506172838</v>
      </c>
      <c r="Q1472" t="s">
        <v>8333</v>
      </c>
      <c r="R1472" t="s">
        <v>8345</v>
      </c>
      <c r="S1472" s="8">
        <f t="shared" si="329"/>
        <v>41250.618784722217</v>
      </c>
      <c r="T1472" s="11">
        <f t="shared" si="330"/>
        <v>41271.618784722217</v>
      </c>
      <c r="U1472" t="str">
        <f t="shared" si="331"/>
        <v>TRUE</v>
      </c>
      <c r="V1472" s="18">
        <f t="shared" si="332"/>
        <v>1</v>
      </c>
      <c r="W1472">
        <f t="shared" si="333"/>
        <v>1</v>
      </c>
      <c r="X1472">
        <v>1</v>
      </c>
      <c r="Y1472">
        <f t="shared" si="339"/>
        <v>1500</v>
      </c>
      <c r="Z1472">
        <f t="shared" si="340"/>
        <v>1877</v>
      </c>
    </row>
    <row r="1473" spans="1:26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 t="b">
        <v>1</v>
      </c>
      <c r="L1473">
        <v>343</v>
      </c>
      <c r="M1473" t="b">
        <v>1</v>
      </c>
      <c r="N1473" t="s">
        <v>8288</v>
      </c>
      <c r="O1473" s="15">
        <f t="shared" si="328"/>
        <v>103.840625</v>
      </c>
      <c r="P1473" s="15">
        <f t="shared" si="336"/>
        <v>96.877551020408163</v>
      </c>
      <c r="Q1473" t="s">
        <v>8333</v>
      </c>
      <c r="R1473" t="s">
        <v>8345</v>
      </c>
      <c r="S1473" s="8">
        <f t="shared" si="329"/>
        <v>42073.749236111107</v>
      </c>
      <c r="T1473" s="11">
        <f t="shared" si="330"/>
        <v>42103.749236111107</v>
      </c>
      <c r="U1473" t="str">
        <f t="shared" si="331"/>
        <v>TRUE</v>
      </c>
      <c r="V1473" s="18">
        <f t="shared" si="332"/>
        <v>1</v>
      </c>
      <c r="W1473">
        <f t="shared" si="333"/>
        <v>1</v>
      </c>
      <c r="X1473">
        <v>1</v>
      </c>
      <c r="Y1473">
        <f t="shared" si="339"/>
        <v>32000</v>
      </c>
      <c r="Z1473">
        <f t="shared" si="340"/>
        <v>33229</v>
      </c>
    </row>
    <row r="1474" spans="1:26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 t="b">
        <v>1</v>
      </c>
      <c r="L1474">
        <v>336</v>
      </c>
      <c r="M1474" t="b">
        <v>1</v>
      </c>
      <c r="N1474" t="s">
        <v>8288</v>
      </c>
      <c r="O1474" s="15">
        <f t="shared" si="328"/>
        <v>138.70400000000001</v>
      </c>
      <c r="P1474" s="15">
        <f t="shared" si="336"/>
        <v>103.20238095238095</v>
      </c>
      <c r="Q1474" t="s">
        <v>8333</v>
      </c>
      <c r="R1474" t="s">
        <v>8345</v>
      </c>
      <c r="S1474" s="8">
        <f t="shared" si="329"/>
        <v>41533.33452546296</v>
      </c>
      <c r="T1474" s="11">
        <f t="shared" si="330"/>
        <v>41563.33452546296</v>
      </c>
      <c r="U1474" t="str">
        <f t="shared" si="331"/>
        <v>TRUE</v>
      </c>
      <c r="V1474" s="18">
        <f t="shared" si="332"/>
        <v>1</v>
      </c>
      <c r="W1474">
        <f t="shared" si="333"/>
        <v>1</v>
      </c>
      <c r="X1474">
        <v>1</v>
      </c>
      <c r="Y1474">
        <f t="shared" si="339"/>
        <v>25000</v>
      </c>
      <c r="Z1474">
        <f t="shared" si="340"/>
        <v>34676</v>
      </c>
    </row>
    <row r="1475" spans="1:26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 t="b">
        <v>1</v>
      </c>
      <c r="L1475">
        <v>47</v>
      </c>
      <c r="M1475" t="b">
        <v>1</v>
      </c>
      <c r="N1475" t="s">
        <v>8288</v>
      </c>
      <c r="O1475" s="15">
        <f t="shared" ref="O1475:O1538" si="341">(E1475/D1475)*100</f>
        <v>120.51600000000001</v>
      </c>
      <c r="P1475" s="15">
        <f t="shared" si="336"/>
        <v>38.462553191489363</v>
      </c>
      <c r="Q1475" t="s">
        <v>8333</v>
      </c>
      <c r="R1475" t="s">
        <v>8345</v>
      </c>
      <c r="S1475" s="8">
        <f t="shared" ref="S1475:S1538" si="342">(((J1475/60)/60)/24)+DATE(1970,1,1)+(-5/24)</f>
        <v>40939.771284722221</v>
      </c>
      <c r="T1475" s="11">
        <f t="shared" ref="T1475:T1538" si="343">(I1475/86400)+25569+(-5/24)</f>
        <v>40969.771284722221</v>
      </c>
      <c r="U1475" t="str">
        <f t="shared" ref="U1475:U1538" si="344">TRIM(K1475)</f>
        <v>TRUE</v>
      </c>
      <c r="V1475" s="18">
        <f t="shared" ref="V1475:V1538" si="345">IF(U1475="TRUE", 1, 2)</f>
        <v>1</v>
      </c>
      <c r="W1475">
        <f t="shared" ref="W1475:W1538" si="346">IF(F1475="successful", 1,  IF(F1475= "failed", 2, IF(F1475="canceled", 3, 4)))</f>
        <v>1</v>
      </c>
      <c r="X1475">
        <v>1</v>
      </c>
      <c r="Y1475">
        <f t="shared" si="339"/>
        <v>1500</v>
      </c>
      <c r="Z1475">
        <f t="shared" si="340"/>
        <v>1807.74</v>
      </c>
    </row>
    <row r="1476" spans="1:26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 t="b">
        <v>1</v>
      </c>
      <c r="L1476">
        <v>76</v>
      </c>
      <c r="M1476" t="b">
        <v>1</v>
      </c>
      <c r="N1476" t="s">
        <v>8288</v>
      </c>
      <c r="O1476" s="15">
        <f t="shared" si="341"/>
        <v>112.26666666666667</v>
      </c>
      <c r="P1476" s="15">
        <f t="shared" si="336"/>
        <v>44.315789473684212</v>
      </c>
      <c r="Q1476" t="s">
        <v>8333</v>
      </c>
      <c r="R1476" t="s">
        <v>8345</v>
      </c>
      <c r="S1476" s="8">
        <f t="shared" si="342"/>
        <v>41500.519583333327</v>
      </c>
      <c r="T1476" s="11">
        <f t="shared" si="343"/>
        <v>41530.519583333335</v>
      </c>
      <c r="U1476" t="str">
        <f t="shared" si="344"/>
        <v>TRUE</v>
      </c>
      <c r="V1476" s="18">
        <f t="shared" si="345"/>
        <v>1</v>
      </c>
      <c r="W1476">
        <f t="shared" si="346"/>
        <v>1</v>
      </c>
      <c r="X1476">
        <v>1</v>
      </c>
      <c r="Y1476">
        <f t="shared" si="339"/>
        <v>3000</v>
      </c>
      <c r="Z1476">
        <f t="shared" si="340"/>
        <v>3368</v>
      </c>
    </row>
    <row r="1477" spans="1:26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 t="b">
        <v>1</v>
      </c>
      <c r="L1477">
        <v>441</v>
      </c>
      <c r="M1477" t="b">
        <v>1</v>
      </c>
      <c r="N1477" t="s">
        <v>8288</v>
      </c>
      <c r="O1477" s="15">
        <f t="shared" si="341"/>
        <v>188.66966666666667</v>
      </c>
      <c r="P1477" s="15">
        <f t="shared" si="336"/>
        <v>64.173356009070289</v>
      </c>
      <c r="Q1477" t="s">
        <v>8333</v>
      </c>
      <c r="R1477" t="s">
        <v>8345</v>
      </c>
      <c r="S1477" s="8">
        <f t="shared" si="342"/>
        <v>41960.514618055553</v>
      </c>
      <c r="T1477" s="11">
        <f t="shared" si="343"/>
        <v>41992.999305555553</v>
      </c>
      <c r="U1477" t="str">
        <f t="shared" si="344"/>
        <v>TRUE</v>
      </c>
      <c r="V1477" s="18">
        <f t="shared" si="345"/>
        <v>1</v>
      </c>
      <c r="W1477">
        <f t="shared" si="346"/>
        <v>1</v>
      </c>
      <c r="X1477">
        <v>1</v>
      </c>
      <c r="Y1477">
        <f t="shared" si="339"/>
        <v>15000</v>
      </c>
      <c r="Z1477">
        <f t="shared" si="340"/>
        <v>28300.45</v>
      </c>
    </row>
    <row r="1478" spans="1:26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 t="b">
        <v>1</v>
      </c>
      <c r="L1478">
        <v>916</v>
      </c>
      <c r="M1478" t="b">
        <v>1</v>
      </c>
      <c r="N1478" t="s">
        <v>8288</v>
      </c>
      <c r="O1478" s="15">
        <f t="shared" si="341"/>
        <v>661.55466666666666</v>
      </c>
      <c r="P1478" s="15">
        <f t="shared" si="336"/>
        <v>43.333275109170302</v>
      </c>
      <c r="Q1478" t="s">
        <v>8333</v>
      </c>
      <c r="R1478" t="s">
        <v>8345</v>
      </c>
      <c r="S1478" s="8">
        <f t="shared" si="342"/>
        <v>40765.833587962959</v>
      </c>
      <c r="T1478" s="11">
        <f t="shared" si="343"/>
        <v>40795.833587962959</v>
      </c>
      <c r="U1478" t="str">
        <f t="shared" si="344"/>
        <v>TRUE</v>
      </c>
      <c r="V1478" s="18">
        <f t="shared" si="345"/>
        <v>1</v>
      </c>
      <c r="W1478">
        <f t="shared" si="346"/>
        <v>1</v>
      </c>
      <c r="X1478">
        <v>1</v>
      </c>
      <c r="Y1478">
        <f t="shared" si="339"/>
        <v>6000</v>
      </c>
      <c r="Z1478">
        <f t="shared" si="340"/>
        <v>39693.279999999999</v>
      </c>
    </row>
    <row r="1479" spans="1:26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 t="b">
        <v>1</v>
      </c>
      <c r="L1479">
        <v>369</v>
      </c>
      <c r="M1479" t="b">
        <v>1</v>
      </c>
      <c r="N1479" t="s">
        <v>8288</v>
      </c>
      <c r="O1479" s="15">
        <f t="shared" si="341"/>
        <v>111.31</v>
      </c>
      <c r="P1479" s="15">
        <f t="shared" si="336"/>
        <v>90.495934959349597</v>
      </c>
      <c r="Q1479" t="s">
        <v>8333</v>
      </c>
      <c r="R1479" t="s">
        <v>8345</v>
      </c>
      <c r="S1479" s="8">
        <f t="shared" si="342"/>
        <v>40840.407453703701</v>
      </c>
      <c r="T1479" s="11">
        <f t="shared" si="343"/>
        <v>40899.916666666664</v>
      </c>
      <c r="U1479" t="str">
        <f t="shared" si="344"/>
        <v>TRUE</v>
      </c>
      <c r="V1479" s="18">
        <f t="shared" si="345"/>
        <v>1</v>
      </c>
      <c r="W1479">
        <f t="shared" si="346"/>
        <v>1</v>
      </c>
      <c r="X1479">
        <v>1</v>
      </c>
      <c r="Y1479">
        <f t="shared" si="339"/>
        <v>30000</v>
      </c>
      <c r="Z1479">
        <f t="shared" si="340"/>
        <v>33393</v>
      </c>
    </row>
    <row r="1480" spans="1:26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 t="b">
        <v>1</v>
      </c>
      <c r="L1480">
        <v>20242</v>
      </c>
      <c r="M1480" t="b">
        <v>1</v>
      </c>
      <c r="N1480" t="s">
        <v>8288</v>
      </c>
      <c r="O1480" s="15">
        <f t="shared" si="341"/>
        <v>1181.6142199999999</v>
      </c>
      <c r="P1480" s="15">
        <f t="shared" si="336"/>
        <v>29.187190495010373</v>
      </c>
      <c r="Q1480" t="s">
        <v>8333</v>
      </c>
      <c r="R1480" t="s">
        <v>8345</v>
      </c>
      <c r="S1480" s="8">
        <f t="shared" si="342"/>
        <v>41394.663344907407</v>
      </c>
      <c r="T1480" s="11">
        <f t="shared" si="343"/>
        <v>41408.663344907407</v>
      </c>
      <c r="U1480" t="str">
        <f t="shared" si="344"/>
        <v>TRUE</v>
      </c>
      <c r="V1480" s="18">
        <f t="shared" si="345"/>
        <v>1</v>
      </c>
      <c r="W1480">
        <f t="shared" si="346"/>
        <v>1</v>
      </c>
      <c r="X1480">
        <v>1</v>
      </c>
      <c r="Y1480">
        <f t="shared" si="339"/>
        <v>50000</v>
      </c>
      <c r="Z1480">
        <f t="shared" si="340"/>
        <v>590807.11</v>
      </c>
    </row>
    <row r="1481" spans="1:26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 t="b">
        <v>1</v>
      </c>
      <c r="L1481">
        <v>71</v>
      </c>
      <c r="M1481" t="b">
        <v>1</v>
      </c>
      <c r="N1481" t="s">
        <v>8288</v>
      </c>
      <c r="O1481" s="15">
        <f t="shared" si="341"/>
        <v>137.375</v>
      </c>
      <c r="P1481" s="15">
        <f t="shared" si="336"/>
        <v>30.95774647887324</v>
      </c>
      <c r="Q1481" t="s">
        <v>8333</v>
      </c>
      <c r="R1481" t="s">
        <v>8345</v>
      </c>
      <c r="S1481" s="8">
        <f t="shared" si="342"/>
        <v>41754.536909722221</v>
      </c>
      <c r="T1481" s="11">
        <f t="shared" si="343"/>
        <v>41768.957638888889</v>
      </c>
      <c r="U1481" t="str">
        <f t="shared" si="344"/>
        <v>TRUE</v>
      </c>
      <c r="V1481" s="18">
        <f t="shared" si="345"/>
        <v>1</v>
      </c>
      <c r="W1481">
        <f t="shared" si="346"/>
        <v>1</v>
      </c>
      <c r="X1481">
        <v>1</v>
      </c>
      <c r="Y1481">
        <f t="shared" si="339"/>
        <v>1600</v>
      </c>
      <c r="Z1481">
        <f t="shared" si="340"/>
        <v>2198</v>
      </c>
    </row>
    <row r="1482" spans="1:26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 t="b">
        <v>1</v>
      </c>
      <c r="L1482">
        <v>635</v>
      </c>
      <c r="M1482" t="b">
        <v>1</v>
      </c>
      <c r="N1482" t="s">
        <v>8288</v>
      </c>
      <c r="O1482" s="15">
        <f t="shared" si="341"/>
        <v>117.04040000000001</v>
      </c>
      <c r="P1482" s="15">
        <f t="shared" si="336"/>
        <v>92.157795275590544</v>
      </c>
      <c r="Q1482" t="s">
        <v>8333</v>
      </c>
      <c r="R1482" t="s">
        <v>8345</v>
      </c>
      <c r="S1482" s="8">
        <f t="shared" si="342"/>
        <v>41464.725682870368</v>
      </c>
      <c r="T1482" s="11">
        <f t="shared" si="343"/>
        <v>41481.5</v>
      </c>
      <c r="U1482" t="str">
        <f t="shared" si="344"/>
        <v>TRUE</v>
      </c>
      <c r="V1482" s="18">
        <f t="shared" si="345"/>
        <v>1</v>
      </c>
      <c r="W1482">
        <f t="shared" si="346"/>
        <v>1</v>
      </c>
      <c r="X1482">
        <v>1</v>
      </c>
      <c r="Y1482">
        <f t="shared" si="339"/>
        <v>50000</v>
      </c>
      <c r="Z1482">
        <f t="shared" si="340"/>
        <v>58520.2</v>
      </c>
    </row>
    <row r="1483" spans="1:26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 t="b">
        <v>0</v>
      </c>
      <c r="L1483">
        <v>6</v>
      </c>
      <c r="M1483" t="b">
        <v>0</v>
      </c>
      <c r="N1483" t="s">
        <v>8275</v>
      </c>
      <c r="O1483" s="15">
        <f t="shared" si="341"/>
        <v>2.1</v>
      </c>
      <c r="P1483" s="15">
        <f t="shared" si="336"/>
        <v>17.5</v>
      </c>
      <c r="Q1483" t="s">
        <v>8333</v>
      </c>
      <c r="R1483" t="s">
        <v>8335</v>
      </c>
      <c r="S1483" s="8">
        <f t="shared" si="342"/>
        <v>41550.714641203704</v>
      </c>
      <c r="T1483" s="11">
        <f t="shared" si="343"/>
        <v>41580.714641203704</v>
      </c>
      <c r="U1483" t="str">
        <f t="shared" si="344"/>
        <v>FALSE</v>
      </c>
      <c r="V1483" s="18">
        <f t="shared" si="345"/>
        <v>2</v>
      </c>
      <c r="W1483">
        <f t="shared" si="346"/>
        <v>2</v>
      </c>
      <c r="X1483">
        <f>0.76</f>
        <v>0.76</v>
      </c>
      <c r="Y1483">
        <f>D1483*X1483</f>
        <v>3800</v>
      </c>
      <c r="Z1483">
        <f t="shared" ref="Z1483:Z1489" si="347">E1483*$X1483</f>
        <v>79.8</v>
      </c>
    </row>
    <row r="1484" spans="1:26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 t="b">
        <v>0</v>
      </c>
      <c r="L1484">
        <v>1</v>
      </c>
      <c r="M1484" t="b">
        <v>0</v>
      </c>
      <c r="N1484" t="s">
        <v>8275</v>
      </c>
      <c r="O1484" s="15">
        <f t="shared" si="341"/>
        <v>0.1</v>
      </c>
      <c r="P1484" s="15">
        <f t="shared" si="336"/>
        <v>5</v>
      </c>
      <c r="Q1484" t="s">
        <v>8333</v>
      </c>
      <c r="R1484" t="s">
        <v>8335</v>
      </c>
      <c r="S1484" s="8">
        <f t="shared" si="342"/>
        <v>41136.649722222224</v>
      </c>
      <c r="T1484" s="11">
        <f t="shared" si="343"/>
        <v>41159.118750000001</v>
      </c>
      <c r="U1484" t="str">
        <f t="shared" si="344"/>
        <v>FALSE</v>
      </c>
      <c r="V1484" s="18">
        <f t="shared" si="345"/>
        <v>2</v>
      </c>
      <c r="W1484">
        <f t="shared" si="346"/>
        <v>2</v>
      </c>
      <c r="X1484">
        <v>1</v>
      </c>
      <c r="Y1484">
        <f t="shared" ref="Y1484:Y1489" si="348">D1484*$X1484</f>
        <v>5000</v>
      </c>
      <c r="Z1484">
        <f t="shared" si="347"/>
        <v>5</v>
      </c>
    </row>
    <row r="1485" spans="1:26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 t="b">
        <v>0</v>
      </c>
      <c r="L1485">
        <v>2</v>
      </c>
      <c r="M1485" t="b">
        <v>0</v>
      </c>
      <c r="N1485" t="s">
        <v>8275</v>
      </c>
      <c r="O1485" s="15">
        <f t="shared" si="341"/>
        <v>0.7142857142857143</v>
      </c>
      <c r="P1485" s="15">
        <f t="shared" si="336"/>
        <v>25</v>
      </c>
      <c r="Q1485" t="s">
        <v>8333</v>
      </c>
      <c r="R1485" t="s">
        <v>8335</v>
      </c>
      <c r="S1485" s="8">
        <f t="shared" si="342"/>
        <v>42547.984664351847</v>
      </c>
      <c r="T1485" s="11">
        <f t="shared" si="343"/>
        <v>42572.984664351847</v>
      </c>
      <c r="U1485" t="str">
        <f t="shared" si="344"/>
        <v>FALSE</v>
      </c>
      <c r="V1485" s="18">
        <f t="shared" si="345"/>
        <v>2</v>
      </c>
      <c r="W1485">
        <f t="shared" si="346"/>
        <v>2</v>
      </c>
      <c r="X1485">
        <v>1</v>
      </c>
      <c r="Y1485">
        <f t="shared" si="348"/>
        <v>7000</v>
      </c>
      <c r="Z1485">
        <f t="shared" si="347"/>
        <v>50</v>
      </c>
    </row>
    <row r="1486" spans="1:26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 t="b">
        <v>0</v>
      </c>
      <c r="L1486">
        <v>0</v>
      </c>
      <c r="M1486" t="b">
        <v>0</v>
      </c>
      <c r="N1486" t="s">
        <v>8275</v>
      </c>
      <c r="O1486" s="15">
        <f t="shared" si="341"/>
        <v>0</v>
      </c>
      <c r="P1486" s="15">
        <f t="shared" si="336"/>
        <v>0</v>
      </c>
      <c r="Q1486" t="s">
        <v>8333</v>
      </c>
      <c r="R1486" t="s">
        <v>8335</v>
      </c>
      <c r="S1486" s="8">
        <f t="shared" si="342"/>
        <v>41052.992627314808</v>
      </c>
      <c r="T1486" s="11">
        <f t="shared" si="343"/>
        <v>41111.410416666666</v>
      </c>
      <c r="U1486" t="str">
        <f t="shared" si="344"/>
        <v>FALSE</v>
      </c>
      <c r="V1486" s="18">
        <f t="shared" si="345"/>
        <v>2</v>
      </c>
      <c r="W1486">
        <f t="shared" si="346"/>
        <v>2</v>
      </c>
      <c r="X1486">
        <v>1</v>
      </c>
      <c r="Y1486">
        <f t="shared" si="348"/>
        <v>2000</v>
      </c>
      <c r="Z1486">
        <f t="shared" si="347"/>
        <v>0</v>
      </c>
    </row>
    <row r="1487" spans="1:26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 t="b">
        <v>0</v>
      </c>
      <c r="L1487">
        <v>3</v>
      </c>
      <c r="M1487" t="b">
        <v>0</v>
      </c>
      <c r="N1487" t="s">
        <v>8275</v>
      </c>
      <c r="O1487" s="15">
        <f t="shared" si="341"/>
        <v>2.2388059701492535</v>
      </c>
      <c r="P1487" s="15">
        <f t="shared" si="336"/>
        <v>50</v>
      </c>
      <c r="Q1487" t="s">
        <v>8333</v>
      </c>
      <c r="R1487" t="s">
        <v>8335</v>
      </c>
      <c r="S1487" s="8">
        <f t="shared" si="342"/>
        <v>42130.587650462963</v>
      </c>
      <c r="T1487" s="11">
        <f t="shared" si="343"/>
        <v>42175.587650462963</v>
      </c>
      <c r="U1487" t="str">
        <f t="shared" si="344"/>
        <v>FALSE</v>
      </c>
      <c r="V1487" s="18">
        <f t="shared" si="345"/>
        <v>2</v>
      </c>
      <c r="W1487">
        <f t="shared" si="346"/>
        <v>2</v>
      </c>
      <c r="X1487">
        <v>1</v>
      </c>
      <c r="Y1487">
        <f t="shared" si="348"/>
        <v>6700</v>
      </c>
      <c r="Z1487">
        <f t="shared" si="347"/>
        <v>150</v>
      </c>
    </row>
    <row r="1488" spans="1:26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 t="b">
        <v>0</v>
      </c>
      <c r="L1488">
        <v>3</v>
      </c>
      <c r="M1488" t="b">
        <v>0</v>
      </c>
      <c r="N1488" t="s">
        <v>8275</v>
      </c>
      <c r="O1488" s="15">
        <f t="shared" si="341"/>
        <v>0.24</v>
      </c>
      <c r="P1488" s="15">
        <f t="shared" si="336"/>
        <v>16</v>
      </c>
      <c r="Q1488" t="s">
        <v>8333</v>
      </c>
      <c r="R1488" t="s">
        <v>8335</v>
      </c>
      <c r="S1488" s="8">
        <f t="shared" si="342"/>
        <v>42031.960196759253</v>
      </c>
      <c r="T1488" s="11">
        <f t="shared" si="343"/>
        <v>42061.960196759253</v>
      </c>
      <c r="U1488" t="str">
        <f t="shared" si="344"/>
        <v>FALSE</v>
      </c>
      <c r="V1488" s="18">
        <f t="shared" si="345"/>
        <v>2</v>
      </c>
      <c r="W1488">
        <f t="shared" si="346"/>
        <v>2</v>
      </c>
      <c r="X1488">
        <v>1</v>
      </c>
      <c r="Y1488">
        <f t="shared" si="348"/>
        <v>20000</v>
      </c>
      <c r="Z1488">
        <f t="shared" si="347"/>
        <v>48</v>
      </c>
    </row>
    <row r="1489" spans="1:26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 t="b">
        <v>0</v>
      </c>
      <c r="L1489">
        <v>0</v>
      </c>
      <c r="M1489" t="b">
        <v>0</v>
      </c>
      <c r="N1489" t="s">
        <v>8275</v>
      </c>
      <c r="O1489" s="15">
        <f t="shared" si="341"/>
        <v>0</v>
      </c>
      <c r="P1489" s="15">
        <f t="shared" si="336"/>
        <v>0</v>
      </c>
      <c r="Q1489" t="s">
        <v>8333</v>
      </c>
      <c r="R1489" t="s">
        <v>8335</v>
      </c>
      <c r="S1489" s="8">
        <f t="shared" si="342"/>
        <v>42554.709155092591</v>
      </c>
      <c r="T1489" s="11">
        <f t="shared" si="343"/>
        <v>42584.709155092591</v>
      </c>
      <c r="U1489" t="str">
        <f t="shared" si="344"/>
        <v>FALSE</v>
      </c>
      <c r="V1489" s="18">
        <f t="shared" si="345"/>
        <v>2</v>
      </c>
      <c r="W1489">
        <f t="shared" si="346"/>
        <v>2</v>
      </c>
      <c r="X1489">
        <v>1</v>
      </c>
      <c r="Y1489">
        <f t="shared" si="348"/>
        <v>10000</v>
      </c>
      <c r="Z1489">
        <f t="shared" si="347"/>
        <v>0</v>
      </c>
    </row>
    <row r="1490" spans="1:26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 t="b">
        <v>0</v>
      </c>
      <c r="L1490">
        <v>6</v>
      </c>
      <c r="M1490" t="b">
        <v>0</v>
      </c>
      <c r="N1490" t="s">
        <v>8275</v>
      </c>
      <c r="O1490" s="15">
        <f t="shared" si="341"/>
        <v>2.4</v>
      </c>
      <c r="P1490" s="15">
        <f t="shared" si="336"/>
        <v>60</v>
      </c>
      <c r="Q1490" t="s">
        <v>8333</v>
      </c>
      <c r="R1490" t="s">
        <v>8335</v>
      </c>
      <c r="S1490" s="8">
        <f t="shared" si="342"/>
        <v>41614.354861111111</v>
      </c>
      <c r="T1490" s="11">
        <f t="shared" si="343"/>
        <v>41644.354861111111</v>
      </c>
      <c r="U1490" t="str">
        <f t="shared" si="344"/>
        <v>FALSE</v>
      </c>
      <c r="V1490" s="18">
        <f t="shared" si="345"/>
        <v>2</v>
      </c>
      <c r="W1490">
        <f t="shared" si="346"/>
        <v>2</v>
      </c>
      <c r="X1490">
        <v>0.72</v>
      </c>
      <c r="Y1490">
        <f>D1490*X1490</f>
        <v>10800</v>
      </c>
    </row>
    <row r="1491" spans="1:26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 t="b">
        <v>0</v>
      </c>
      <c r="L1491">
        <v>0</v>
      </c>
      <c r="M1491" t="b">
        <v>0</v>
      </c>
      <c r="N1491" t="s">
        <v>8275</v>
      </c>
      <c r="O1491" s="15">
        <f t="shared" si="341"/>
        <v>0</v>
      </c>
      <c r="P1491" s="15">
        <f t="shared" si="336"/>
        <v>0</v>
      </c>
      <c r="Q1491" t="s">
        <v>8333</v>
      </c>
      <c r="R1491" t="s">
        <v>8335</v>
      </c>
      <c r="S1491" s="8">
        <f t="shared" si="342"/>
        <v>41198.403379629628</v>
      </c>
      <c r="T1491" s="11">
        <f t="shared" si="343"/>
        <v>41228.445046296292</v>
      </c>
      <c r="U1491" t="str">
        <f t="shared" si="344"/>
        <v>FALSE</v>
      </c>
      <c r="V1491" s="18">
        <f t="shared" si="345"/>
        <v>2</v>
      </c>
      <c r="W1491">
        <f t="shared" si="346"/>
        <v>2</v>
      </c>
      <c r="X1491">
        <v>1</v>
      </c>
      <c r="Y1491">
        <f t="shared" ref="Y1491:Y1502" si="349">D1491*$X1491</f>
        <v>5000</v>
      </c>
      <c r="Z1491">
        <f t="shared" ref="Z1491:Z1502" si="350">E1491*$X1491</f>
        <v>0</v>
      </c>
    </row>
    <row r="1492" spans="1:26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 t="b">
        <v>0</v>
      </c>
      <c r="L1492">
        <v>19</v>
      </c>
      <c r="M1492" t="b">
        <v>0</v>
      </c>
      <c r="N1492" t="s">
        <v>8275</v>
      </c>
      <c r="O1492" s="15">
        <f t="shared" si="341"/>
        <v>30.862068965517242</v>
      </c>
      <c r="P1492" s="15">
        <f t="shared" si="336"/>
        <v>47.10526315789474</v>
      </c>
      <c r="Q1492" t="s">
        <v>8333</v>
      </c>
      <c r="R1492" t="s">
        <v>8335</v>
      </c>
      <c r="S1492" s="8">
        <f t="shared" si="342"/>
        <v>41520.352708333332</v>
      </c>
      <c r="T1492" s="11">
        <f t="shared" si="343"/>
        <v>41549.352708333332</v>
      </c>
      <c r="U1492" t="str">
        <f t="shared" si="344"/>
        <v>FALSE</v>
      </c>
      <c r="V1492" s="18">
        <f t="shared" si="345"/>
        <v>2</v>
      </c>
      <c r="W1492">
        <f t="shared" si="346"/>
        <v>2</v>
      </c>
      <c r="X1492">
        <v>1</v>
      </c>
      <c r="Y1492">
        <f t="shared" si="349"/>
        <v>2900</v>
      </c>
      <c r="Z1492">
        <f t="shared" si="350"/>
        <v>895</v>
      </c>
    </row>
    <row r="1493" spans="1:26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 t="b">
        <v>0</v>
      </c>
      <c r="L1493">
        <v>1</v>
      </c>
      <c r="M1493" t="b">
        <v>0</v>
      </c>
      <c r="N1493" t="s">
        <v>8275</v>
      </c>
      <c r="O1493" s="15">
        <f t="shared" si="341"/>
        <v>8.3333333333333321</v>
      </c>
      <c r="P1493" s="15">
        <f t="shared" si="336"/>
        <v>100</v>
      </c>
      <c r="Q1493" t="s">
        <v>8333</v>
      </c>
      <c r="R1493" t="s">
        <v>8335</v>
      </c>
      <c r="S1493" s="8">
        <f t="shared" si="342"/>
        <v>41991.505127314813</v>
      </c>
      <c r="T1493" s="11">
        <f t="shared" si="343"/>
        <v>42050.443055555552</v>
      </c>
      <c r="U1493" t="str">
        <f t="shared" si="344"/>
        <v>FALSE</v>
      </c>
      <c r="V1493" s="18">
        <f t="shared" si="345"/>
        <v>2</v>
      </c>
      <c r="W1493">
        <f t="shared" si="346"/>
        <v>2</v>
      </c>
      <c r="X1493">
        <v>1</v>
      </c>
      <c r="Y1493">
        <f t="shared" si="349"/>
        <v>1200</v>
      </c>
      <c r="Z1493">
        <f t="shared" si="350"/>
        <v>100</v>
      </c>
    </row>
    <row r="1494" spans="1:26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 t="b">
        <v>0</v>
      </c>
      <c r="L1494">
        <v>2</v>
      </c>
      <c r="M1494" t="b">
        <v>0</v>
      </c>
      <c r="N1494" t="s">
        <v>8275</v>
      </c>
      <c r="O1494" s="15">
        <f t="shared" si="341"/>
        <v>0.75</v>
      </c>
      <c r="P1494" s="15">
        <f t="shared" si="336"/>
        <v>15</v>
      </c>
      <c r="Q1494" t="s">
        <v>8333</v>
      </c>
      <c r="R1494" t="s">
        <v>8335</v>
      </c>
      <c r="S1494" s="8">
        <f t="shared" si="342"/>
        <v>40682.676458333335</v>
      </c>
      <c r="T1494" s="11">
        <f t="shared" si="343"/>
        <v>40712.676458333335</v>
      </c>
      <c r="U1494" t="str">
        <f t="shared" si="344"/>
        <v>FALSE</v>
      </c>
      <c r="V1494" s="18">
        <f t="shared" si="345"/>
        <v>2</v>
      </c>
      <c r="W1494">
        <f t="shared" si="346"/>
        <v>2</v>
      </c>
      <c r="X1494">
        <v>1</v>
      </c>
      <c r="Y1494">
        <f t="shared" si="349"/>
        <v>4000</v>
      </c>
      <c r="Z1494">
        <f t="shared" si="350"/>
        <v>30</v>
      </c>
    </row>
    <row r="1495" spans="1:26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 t="b">
        <v>0</v>
      </c>
      <c r="L1495">
        <v>0</v>
      </c>
      <c r="M1495" t="b">
        <v>0</v>
      </c>
      <c r="N1495" t="s">
        <v>8275</v>
      </c>
      <c r="O1495" s="15">
        <f t="shared" si="341"/>
        <v>0</v>
      </c>
      <c r="P1495" s="15">
        <f t="shared" si="336"/>
        <v>0</v>
      </c>
      <c r="Q1495" t="s">
        <v>8333</v>
      </c>
      <c r="R1495" t="s">
        <v>8335</v>
      </c>
      <c r="S1495" s="8">
        <f t="shared" si="342"/>
        <v>41411.658275462964</v>
      </c>
      <c r="T1495" s="11">
        <f t="shared" si="343"/>
        <v>41441.658275462956</v>
      </c>
      <c r="U1495" t="str">
        <f t="shared" si="344"/>
        <v>FALSE</v>
      </c>
      <c r="V1495" s="18">
        <f t="shared" si="345"/>
        <v>2</v>
      </c>
      <c r="W1495">
        <f t="shared" si="346"/>
        <v>2</v>
      </c>
      <c r="X1495">
        <v>1</v>
      </c>
      <c r="Y1495">
        <f t="shared" si="349"/>
        <v>2400</v>
      </c>
      <c r="Z1495">
        <f t="shared" si="350"/>
        <v>0</v>
      </c>
    </row>
    <row r="1496" spans="1:26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 t="b">
        <v>0</v>
      </c>
      <c r="L1496">
        <v>11</v>
      </c>
      <c r="M1496" t="b">
        <v>0</v>
      </c>
      <c r="N1496" t="s">
        <v>8275</v>
      </c>
      <c r="O1496" s="15">
        <f t="shared" si="341"/>
        <v>8.9</v>
      </c>
      <c r="P1496" s="15">
        <f t="shared" si="336"/>
        <v>40.454545454545453</v>
      </c>
      <c r="Q1496" t="s">
        <v>8333</v>
      </c>
      <c r="R1496" t="s">
        <v>8335</v>
      </c>
      <c r="S1496" s="8">
        <f t="shared" si="342"/>
        <v>42067.514039351845</v>
      </c>
      <c r="T1496" s="11">
        <f t="shared" si="343"/>
        <v>42097.443055555552</v>
      </c>
      <c r="U1496" t="str">
        <f t="shared" si="344"/>
        <v>FALSE</v>
      </c>
      <c r="V1496" s="18">
        <f t="shared" si="345"/>
        <v>2</v>
      </c>
      <c r="W1496">
        <f t="shared" si="346"/>
        <v>2</v>
      </c>
      <c r="X1496">
        <v>1</v>
      </c>
      <c r="Y1496">
        <f t="shared" si="349"/>
        <v>5000</v>
      </c>
      <c r="Z1496">
        <f t="shared" si="350"/>
        <v>445</v>
      </c>
    </row>
    <row r="1497" spans="1:26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 t="b">
        <v>0</v>
      </c>
      <c r="L1497">
        <v>0</v>
      </c>
      <c r="M1497" t="b">
        <v>0</v>
      </c>
      <c r="N1497" t="s">
        <v>8275</v>
      </c>
      <c r="O1497" s="15">
        <f t="shared" si="341"/>
        <v>0</v>
      </c>
      <c r="P1497" s="15">
        <f t="shared" si="336"/>
        <v>0</v>
      </c>
      <c r="Q1497" t="s">
        <v>8333</v>
      </c>
      <c r="R1497" t="s">
        <v>8335</v>
      </c>
      <c r="S1497" s="8">
        <f t="shared" si="342"/>
        <v>40752.581377314811</v>
      </c>
      <c r="T1497" s="11">
        <f t="shared" si="343"/>
        <v>40782.581377314811</v>
      </c>
      <c r="U1497" t="str">
        <f t="shared" si="344"/>
        <v>FALSE</v>
      </c>
      <c r="V1497" s="18">
        <f t="shared" si="345"/>
        <v>2</v>
      </c>
      <c r="W1497">
        <f t="shared" si="346"/>
        <v>2</v>
      </c>
      <c r="X1497">
        <v>1</v>
      </c>
      <c r="Y1497">
        <f t="shared" si="349"/>
        <v>2000</v>
      </c>
      <c r="Z1497">
        <f t="shared" si="350"/>
        <v>0</v>
      </c>
    </row>
    <row r="1498" spans="1:26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 t="b">
        <v>0</v>
      </c>
      <c r="L1498">
        <v>0</v>
      </c>
      <c r="M1498" t="b">
        <v>0</v>
      </c>
      <c r="N1498" t="s">
        <v>8275</v>
      </c>
      <c r="O1498" s="15">
        <f t="shared" si="341"/>
        <v>0</v>
      </c>
      <c r="P1498" s="15">
        <f t="shared" si="336"/>
        <v>0</v>
      </c>
      <c r="Q1498" t="s">
        <v>8333</v>
      </c>
      <c r="R1498" t="s">
        <v>8335</v>
      </c>
      <c r="S1498" s="8">
        <f t="shared" si="342"/>
        <v>41838.266886574071</v>
      </c>
      <c r="T1498" s="11">
        <f t="shared" si="343"/>
        <v>41898.266886574071</v>
      </c>
      <c r="U1498" t="str">
        <f t="shared" si="344"/>
        <v>FALSE</v>
      </c>
      <c r="V1498" s="18">
        <f t="shared" si="345"/>
        <v>2</v>
      </c>
      <c r="W1498">
        <f t="shared" si="346"/>
        <v>2</v>
      </c>
      <c r="X1498">
        <v>1</v>
      </c>
      <c r="Y1498">
        <f t="shared" si="349"/>
        <v>1500</v>
      </c>
      <c r="Z1498">
        <f t="shared" si="350"/>
        <v>0</v>
      </c>
    </row>
    <row r="1499" spans="1:26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 t="b">
        <v>0</v>
      </c>
      <c r="L1499">
        <v>1</v>
      </c>
      <c r="M1499" t="b">
        <v>0</v>
      </c>
      <c r="N1499" t="s">
        <v>8275</v>
      </c>
      <c r="O1499" s="15">
        <f t="shared" si="341"/>
        <v>6.6666666666666671E-3</v>
      </c>
      <c r="P1499" s="15">
        <f t="shared" si="336"/>
        <v>1</v>
      </c>
      <c r="Q1499" t="s">
        <v>8333</v>
      </c>
      <c r="R1499" t="s">
        <v>8335</v>
      </c>
      <c r="S1499" s="8">
        <f t="shared" si="342"/>
        <v>41444.434282407405</v>
      </c>
      <c r="T1499" s="11">
        <f t="shared" si="343"/>
        <v>41486.613194444442</v>
      </c>
      <c r="U1499" t="str">
        <f t="shared" si="344"/>
        <v>FALSE</v>
      </c>
      <c r="V1499" s="18">
        <f t="shared" si="345"/>
        <v>2</v>
      </c>
      <c r="W1499">
        <f t="shared" si="346"/>
        <v>2</v>
      </c>
      <c r="X1499">
        <v>1</v>
      </c>
      <c r="Y1499">
        <f t="shared" si="349"/>
        <v>15000</v>
      </c>
      <c r="Z1499">
        <f t="shared" si="350"/>
        <v>1</v>
      </c>
    </row>
    <row r="1500" spans="1:26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 t="b">
        <v>0</v>
      </c>
      <c r="L1500">
        <v>3</v>
      </c>
      <c r="M1500" t="b">
        <v>0</v>
      </c>
      <c r="N1500" t="s">
        <v>8275</v>
      </c>
      <c r="O1500" s="15">
        <f t="shared" si="341"/>
        <v>1.9</v>
      </c>
      <c r="P1500" s="15">
        <f t="shared" si="336"/>
        <v>19</v>
      </c>
      <c r="Q1500" t="s">
        <v>8333</v>
      </c>
      <c r="R1500" t="s">
        <v>8335</v>
      </c>
      <c r="S1500" s="8">
        <f t="shared" si="342"/>
        <v>41840.775208333333</v>
      </c>
      <c r="T1500" s="11">
        <f t="shared" si="343"/>
        <v>41885.775208333333</v>
      </c>
      <c r="U1500" t="str">
        <f t="shared" si="344"/>
        <v>FALSE</v>
      </c>
      <c r="V1500" s="18">
        <f t="shared" si="345"/>
        <v>2</v>
      </c>
      <c r="W1500">
        <f t="shared" si="346"/>
        <v>2</v>
      </c>
      <c r="X1500">
        <v>1</v>
      </c>
      <c r="Y1500">
        <f t="shared" si="349"/>
        <v>3000</v>
      </c>
      <c r="Z1500">
        <f t="shared" si="350"/>
        <v>57</v>
      </c>
    </row>
    <row r="1501" spans="1:26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 t="b">
        <v>0</v>
      </c>
      <c r="L1501">
        <v>1</v>
      </c>
      <c r="M1501" t="b">
        <v>0</v>
      </c>
      <c r="N1501" t="s">
        <v>8275</v>
      </c>
      <c r="O1501" s="15">
        <f t="shared" si="341"/>
        <v>0.25</v>
      </c>
      <c r="P1501" s="15">
        <f t="shared" si="336"/>
        <v>5</v>
      </c>
      <c r="Q1501" t="s">
        <v>8333</v>
      </c>
      <c r="R1501" t="s">
        <v>8335</v>
      </c>
      <c r="S1501" s="8">
        <f t="shared" si="342"/>
        <v>42526.798993055556</v>
      </c>
      <c r="T1501" s="11">
        <f t="shared" si="343"/>
        <v>42586.798993055556</v>
      </c>
      <c r="U1501" t="str">
        <f t="shared" si="344"/>
        <v>FALSE</v>
      </c>
      <c r="V1501" s="18">
        <f t="shared" si="345"/>
        <v>2</v>
      </c>
      <c r="W1501">
        <f t="shared" si="346"/>
        <v>2</v>
      </c>
      <c r="X1501">
        <v>1</v>
      </c>
      <c r="Y1501">
        <f t="shared" si="349"/>
        <v>2000</v>
      </c>
      <c r="Z1501">
        <f t="shared" si="350"/>
        <v>5</v>
      </c>
    </row>
    <row r="1502" spans="1:26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 t="b">
        <v>0</v>
      </c>
      <c r="L1502">
        <v>15</v>
      </c>
      <c r="M1502" t="b">
        <v>0</v>
      </c>
      <c r="N1502" t="s">
        <v>8275</v>
      </c>
      <c r="O1502" s="15">
        <f t="shared" si="341"/>
        <v>25.035714285714285</v>
      </c>
      <c r="P1502" s="15">
        <f t="shared" si="336"/>
        <v>46.733333333333334</v>
      </c>
      <c r="Q1502" t="s">
        <v>8333</v>
      </c>
      <c r="R1502" t="s">
        <v>8335</v>
      </c>
      <c r="S1502" s="8">
        <f t="shared" si="342"/>
        <v>41365.69626157407</v>
      </c>
      <c r="T1502" s="11">
        <f t="shared" si="343"/>
        <v>41395.69626157407</v>
      </c>
      <c r="U1502" t="str">
        <f t="shared" si="344"/>
        <v>FALSE</v>
      </c>
      <c r="V1502" s="18">
        <f t="shared" si="345"/>
        <v>2</v>
      </c>
      <c r="W1502">
        <f t="shared" si="346"/>
        <v>2</v>
      </c>
      <c r="X1502">
        <v>1</v>
      </c>
      <c r="Y1502">
        <f t="shared" si="349"/>
        <v>2800</v>
      </c>
      <c r="Z1502">
        <f t="shared" si="350"/>
        <v>701</v>
      </c>
    </row>
    <row r="1503" spans="1:26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 t="b">
        <v>1</v>
      </c>
      <c r="L1503">
        <v>885</v>
      </c>
      <c r="M1503" t="b">
        <v>1</v>
      </c>
      <c r="N1503" t="s">
        <v>8285</v>
      </c>
      <c r="O1503" s="15">
        <f t="shared" si="341"/>
        <v>166.33076923076925</v>
      </c>
      <c r="P1503" s="15">
        <f t="shared" si="336"/>
        <v>97.731073446327684</v>
      </c>
      <c r="Q1503" t="s">
        <v>8341</v>
      </c>
      <c r="R1503" t="s">
        <v>8342</v>
      </c>
      <c r="S1503" s="8">
        <f t="shared" si="342"/>
        <v>42163.3752662037</v>
      </c>
      <c r="T1503" s="11">
        <f t="shared" si="343"/>
        <v>42193.3752662037</v>
      </c>
      <c r="U1503" t="str">
        <f t="shared" si="344"/>
        <v>TRUE</v>
      </c>
      <c r="V1503" s="18">
        <f t="shared" si="345"/>
        <v>1</v>
      </c>
      <c r="W1503">
        <f t="shared" si="346"/>
        <v>1</v>
      </c>
      <c r="X1503">
        <f>0.76</f>
        <v>0.76</v>
      </c>
      <c r="Y1503">
        <f t="shared" ref="Y1503:Y1508" si="351">D1503*X1503</f>
        <v>39520</v>
      </c>
      <c r="Z1503">
        <f t="shared" ref="Z1503:Z1517" si="352">E1503*$X1503</f>
        <v>65733.919999999998</v>
      </c>
    </row>
    <row r="1504" spans="1:26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 t="b">
        <v>1</v>
      </c>
      <c r="L1504">
        <v>329</v>
      </c>
      <c r="M1504" t="b">
        <v>1</v>
      </c>
      <c r="N1504" t="s">
        <v>8285</v>
      </c>
      <c r="O1504" s="15">
        <f t="shared" si="341"/>
        <v>101.44545454545455</v>
      </c>
      <c r="P1504" s="15">
        <f t="shared" si="336"/>
        <v>67.835866261398181</v>
      </c>
      <c r="Q1504" t="s">
        <v>8341</v>
      </c>
      <c r="R1504" t="s">
        <v>8342</v>
      </c>
      <c r="S1504" s="8">
        <f t="shared" si="342"/>
        <v>42426.33425925926</v>
      </c>
      <c r="T1504" s="11">
        <f t="shared" si="343"/>
        <v>42454.708333333336</v>
      </c>
      <c r="U1504" t="str">
        <f t="shared" si="344"/>
        <v>TRUE</v>
      </c>
      <c r="V1504" s="18">
        <f t="shared" si="345"/>
        <v>1</v>
      </c>
      <c r="W1504">
        <f t="shared" si="346"/>
        <v>1</v>
      </c>
      <c r="X1504">
        <v>1.28</v>
      </c>
      <c r="Y1504">
        <f t="shared" si="351"/>
        <v>28160</v>
      </c>
      <c r="Z1504">
        <f t="shared" si="352"/>
        <v>28567.040000000001</v>
      </c>
    </row>
    <row r="1505" spans="1:26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 t="b">
        <v>1</v>
      </c>
      <c r="L1505">
        <v>71</v>
      </c>
      <c r="M1505" t="b">
        <v>1</v>
      </c>
      <c r="N1505" t="s">
        <v>8285</v>
      </c>
      <c r="O1505" s="15">
        <f t="shared" si="341"/>
        <v>107.89146666666667</v>
      </c>
      <c r="P1505" s="15">
        <f t="shared" si="336"/>
        <v>56.98492957746479</v>
      </c>
      <c r="Q1505" t="s">
        <v>8341</v>
      </c>
      <c r="R1505" t="s">
        <v>8342</v>
      </c>
      <c r="S1505" s="8">
        <f t="shared" si="342"/>
        <v>42606.13890046296</v>
      </c>
      <c r="T1505" s="11">
        <f t="shared" si="343"/>
        <v>42666.13890046296</v>
      </c>
      <c r="U1505" t="str">
        <f t="shared" si="344"/>
        <v>TRUE</v>
      </c>
      <c r="V1505" s="18">
        <f t="shared" si="345"/>
        <v>1</v>
      </c>
      <c r="W1505">
        <f t="shared" si="346"/>
        <v>1</v>
      </c>
      <c r="X1505">
        <v>1.1299999999999999</v>
      </c>
      <c r="Y1505">
        <f t="shared" si="351"/>
        <v>4237.5</v>
      </c>
      <c r="Z1505">
        <f t="shared" si="352"/>
        <v>4571.9008999999996</v>
      </c>
    </row>
    <row r="1506" spans="1:26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 t="b">
        <v>1</v>
      </c>
      <c r="L1506">
        <v>269</v>
      </c>
      <c r="M1506" t="b">
        <v>1</v>
      </c>
      <c r="N1506" t="s">
        <v>8285</v>
      </c>
      <c r="O1506" s="15">
        <f t="shared" si="341"/>
        <v>277.93846153846158</v>
      </c>
      <c r="P1506" s="15">
        <f t="shared" si="336"/>
        <v>67.159851301115239</v>
      </c>
      <c r="Q1506" t="s">
        <v>8341</v>
      </c>
      <c r="R1506" t="s">
        <v>8342</v>
      </c>
      <c r="S1506" s="8">
        <f t="shared" si="342"/>
        <v>41772.44935185185</v>
      </c>
      <c r="T1506" s="11">
        <f t="shared" si="343"/>
        <v>41800.147916666661</v>
      </c>
      <c r="U1506" t="str">
        <f t="shared" si="344"/>
        <v>TRUE</v>
      </c>
      <c r="V1506" s="18">
        <f t="shared" si="345"/>
        <v>1</v>
      </c>
      <c r="W1506">
        <f t="shared" si="346"/>
        <v>1</v>
      </c>
      <c r="X1506">
        <v>1.28</v>
      </c>
      <c r="Y1506">
        <f t="shared" si="351"/>
        <v>8320</v>
      </c>
      <c r="Z1506">
        <f t="shared" si="352"/>
        <v>23124.48</v>
      </c>
    </row>
    <row r="1507" spans="1:26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 t="b">
        <v>1</v>
      </c>
      <c r="L1507">
        <v>345</v>
      </c>
      <c r="M1507" t="b">
        <v>1</v>
      </c>
      <c r="N1507" t="s">
        <v>8285</v>
      </c>
      <c r="O1507" s="15">
        <f t="shared" si="341"/>
        <v>103.58125</v>
      </c>
      <c r="P1507" s="15">
        <f t="shared" si="336"/>
        <v>48.037681159420288</v>
      </c>
      <c r="Q1507" t="s">
        <v>8341</v>
      </c>
      <c r="R1507" t="s">
        <v>8342</v>
      </c>
      <c r="S1507" s="8">
        <f t="shared" si="342"/>
        <v>42414.234988425924</v>
      </c>
      <c r="T1507" s="11">
        <f t="shared" si="343"/>
        <v>42451.625694444439</v>
      </c>
      <c r="U1507" t="str">
        <f t="shared" si="344"/>
        <v>TRUE</v>
      </c>
      <c r="V1507" s="18">
        <f t="shared" si="345"/>
        <v>1</v>
      </c>
      <c r="W1507">
        <f t="shared" si="346"/>
        <v>1</v>
      </c>
      <c r="X1507">
        <v>1.1299999999999999</v>
      </c>
      <c r="Y1507">
        <f t="shared" si="351"/>
        <v>18080</v>
      </c>
      <c r="Z1507">
        <f t="shared" si="352"/>
        <v>18727.489999999998</v>
      </c>
    </row>
    <row r="1508" spans="1:26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 t="b">
        <v>1</v>
      </c>
      <c r="L1508">
        <v>43</v>
      </c>
      <c r="M1508" t="b">
        <v>1</v>
      </c>
      <c r="N1508" t="s">
        <v>8285</v>
      </c>
      <c r="O1508" s="15">
        <f t="shared" si="341"/>
        <v>111.4</v>
      </c>
      <c r="P1508" s="15">
        <f t="shared" si="336"/>
        <v>38.860465116279073</v>
      </c>
      <c r="Q1508" t="s">
        <v>8341</v>
      </c>
      <c r="R1508" t="s">
        <v>8342</v>
      </c>
      <c r="S1508" s="8">
        <f t="shared" si="342"/>
        <v>41814.577592592592</v>
      </c>
      <c r="T1508" s="11">
        <f t="shared" si="343"/>
        <v>41844.577592592592</v>
      </c>
      <c r="U1508" t="str">
        <f t="shared" si="344"/>
        <v>TRUE</v>
      </c>
      <c r="V1508" s="18">
        <f t="shared" si="345"/>
        <v>1</v>
      </c>
      <c r="W1508">
        <f t="shared" si="346"/>
        <v>1</v>
      </c>
      <c r="X1508">
        <v>1.28</v>
      </c>
      <c r="Y1508">
        <f t="shared" si="351"/>
        <v>1920</v>
      </c>
      <c r="Z1508">
        <f t="shared" si="352"/>
        <v>2138.88</v>
      </c>
    </row>
    <row r="1509" spans="1:26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 t="b">
        <v>1</v>
      </c>
      <c r="L1509">
        <v>33</v>
      </c>
      <c r="M1509" t="b">
        <v>1</v>
      </c>
      <c r="N1509" t="s">
        <v>8285</v>
      </c>
      <c r="O1509" s="15">
        <f t="shared" si="341"/>
        <v>215</v>
      </c>
      <c r="P1509" s="15">
        <f t="shared" si="336"/>
        <v>78.181818181818187</v>
      </c>
      <c r="Q1509" t="s">
        <v>8341</v>
      </c>
      <c r="R1509" t="s">
        <v>8342</v>
      </c>
      <c r="S1509" s="8">
        <f t="shared" si="342"/>
        <v>40254.242002314815</v>
      </c>
      <c r="T1509" s="11">
        <f t="shared" si="343"/>
        <v>40313.131944444445</v>
      </c>
      <c r="U1509" t="str">
        <f t="shared" si="344"/>
        <v>TRUE</v>
      </c>
      <c r="V1509" s="18">
        <f t="shared" si="345"/>
        <v>1</v>
      </c>
      <c r="W1509">
        <f t="shared" si="346"/>
        <v>1</v>
      </c>
      <c r="X1509">
        <v>1</v>
      </c>
      <c r="Y1509">
        <f>D1509*$X1509</f>
        <v>1200</v>
      </c>
      <c r="Z1509">
        <f t="shared" si="352"/>
        <v>2580</v>
      </c>
    </row>
    <row r="1510" spans="1:26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 t="b">
        <v>1</v>
      </c>
      <c r="L1510">
        <v>211</v>
      </c>
      <c r="M1510" t="b">
        <v>1</v>
      </c>
      <c r="N1510" t="s">
        <v>8285</v>
      </c>
      <c r="O1510" s="15">
        <f t="shared" si="341"/>
        <v>110.76216216216217</v>
      </c>
      <c r="P1510" s="15">
        <f t="shared" si="336"/>
        <v>97.113744075829388</v>
      </c>
      <c r="Q1510" t="s">
        <v>8341</v>
      </c>
      <c r="R1510" t="s">
        <v>8342</v>
      </c>
      <c r="S1510" s="8">
        <f t="shared" si="342"/>
        <v>41786.406030092592</v>
      </c>
      <c r="T1510" s="11">
        <f t="shared" si="343"/>
        <v>41817.406030092592</v>
      </c>
      <c r="U1510" t="str">
        <f t="shared" si="344"/>
        <v>TRUE</v>
      </c>
      <c r="V1510" s="18">
        <f t="shared" si="345"/>
        <v>1</v>
      </c>
      <c r="W1510">
        <f t="shared" si="346"/>
        <v>1</v>
      </c>
      <c r="X1510">
        <v>1</v>
      </c>
      <c r="Y1510">
        <f>D1510*$X1510</f>
        <v>18500</v>
      </c>
      <c r="Z1510">
        <f t="shared" si="352"/>
        <v>20491</v>
      </c>
    </row>
    <row r="1511" spans="1:26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 t="b">
        <v>1</v>
      </c>
      <c r="L1511">
        <v>196</v>
      </c>
      <c r="M1511" t="b">
        <v>1</v>
      </c>
      <c r="N1511" t="s">
        <v>8285</v>
      </c>
      <c r="O1511" s="15">
        <f t="shared" si="341"/>
        <v>123.64125714285714</v>
      </c>
      <c r="P1511" s="15">
        <f t="shared" si="336"/>
        <v>110.39397959183674</v>
      </c>
      <c r="Q1511" t="s">
        <v>8341</v>
      </c>
      <c r="R1511" t="s">
        <v>8342</v>
      </c>
      <c r="S1511" s="8">
        <f t="shared" si="342"/>
        <v>42751.325057870366</v>
      </c>
      <c r="T1511" s="11">
        <f t="shared" si="343"/>
        <v>42780.749305555553</v>
      </c>
      <c r="U1511" t="str">
        <f t="shared" si="344"/>
        <v>TRUE</v>
      </c>
      <c r="V1511" s="18">
        <f t="shared" si="345"/>
        <v>1</v>
      </c>
      <c r="W1511">
        <f t="shared" si="346"/>
        <v>1</v>
      </c>
      <c r="X1511">
        <v>1.1299999999999999</v>
      </c>
      <c r="Y1511">
        <f>D1511*X1511</f>
        <v>19774.999999999996</v>
      </c>
      <c r="Z1511">
        <f t="shared" si="352"/>
        <v>24450.0586</v>
      </c>
    </row>
    <row r="1512" spans="1:26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 t="b">
        <v>1</v>
      </c>
      <c r="L1512">
        <v>405</v>
      </c>
      <c r="M1512" t="b">
        <v>1</v>
      </c>
      <c r="N1512" t="s">
        <v>8285</v>
      </c>
      <c r="O1512" s="15">
        <f t="shared" si="341"/>
        <v>101.03500000000001</v>
      </c>
      <c r="P1512" s="15">
        <f t="shared" ref="P1512:P1575" si="353">IFERROR(E1512/L1512,0)</f>
        <v>39.91506172839506</v>
      </c>
      <c r="Q1512" t="s">
        <v>8341</v>
      </c>
      <c r="R1512" t="s">
        <v>8342</v>
      </c>
      <c r="S1512" s="8">
        <f t="shared" si="342"/>
        <v>41809.176828703698</v>
      </c>
      <c r="T1512" s="11">
        <f t="shared" si="343"/>
        <v>41839.176828703705</v>
      </c>
      <c r="U1512" t="str">
        <f t="shared" si="344"/>
        <v>TRUE</v>
      </c>
      <c r="V1512" s="18">
        <f t="shared" si="345"/>
        <v>1</v>
      </c>
      <c r="W1512">
        <f t="shared" si="346"/>
        <v>1</v>
      </c>
      <c r="X1512">
        <v>1.28</v>
      </c>
      <c r="Y1512">
        <f>D1512*X1512</f>
        <v>20480</v>
      </c>
      <c r="Z1512">
        <f t="shared" si="352"/>
        <v>20691.968000000001</v>
      </c>
    </row>
    <row r="1513" spans="1:26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 t="b">
        <v>1</v>
      </c>
      <c r="L1513">
        <v>206</v>
      </c>
      <c r="M1513" t="b">
        <v>1</v>
      </c>
      <c r="N1513" t="s">
        <v>8285</v>
      </c>
      <c r="O1513" s="15">
        <f t="shared" si="341"/>
        <v>111.79285714285714</v>
      </c>
      <c r="P1513" s="15">
        <f t="shared" si="353"/>
        <v>75.975728155339809</v>
      </c>
      <c r="Q1513" t="s">
        <v>8341</v>
      </c>
      <c r="R1513" t="s">
        <v>8342</v>
      </c>
      <c r="S1513" s="8">
        <f t="shared" si="342"/>
        <v>42296.375046296293</v>
      </c>
      <c r="T1513" s="11">
        <f t="shared" si="343"/>
        <v>42326.416712962957</v>
      </c>
      <c r="U1513" t="str">
        <f t="shared" si="344"/>
        <v>TRUE</v>
      </c>
      <c r="V1513" s="18">
        <f t="shared" si="345"/>
        <v>1</v>
      </c>
      <c r="W1513">
        <f t="shared" si="346"/>
        <v>1</v>
      </c>
      <c r="X1513">
        <v>1</v>
      </c>
      <c r="Y1513">
        <f>D1513*$X1513</f>
        <v>14000</v>
      </c>
      <c r="Z1513">
        <f t="shared" si="352"/>
        <v>15651</v>
      </c>
    </row>
    <row r="1514" spans="1:26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 t="b">
        <v>1</v>
      </c>
      <c r="L1514">
        <v>335</v>
      </c>
      <c r="M1514" t="b">
        <v>1</v>
      </c>
      <c r="N1514" t="s">
        <v>8285</v>
      </c>
      <c r="O1514" s="15">
        <f t="shared" si="341"/>
        <v>558.7714285714286</v>
      </c>
      <c r="P1514" s="15">
        <f t="shared" si="353"/>
        <v>58.379104477611939</v>
      </c>
      <c r="Q1514" t="s">
        <v>8341</v>
      </c>
      <c r="R1514" t="s">
        <v>8342</v>
      </c>
      <c r="S1514" s="8">
        <f t="shared" si="342"/>
        <v>42741.476145833331</v>
      </c>
      <c r="T1514" s="11">
        <f t="shared" si="343"/>
        <v>42771.476145833331</v>
      </c>
      <c r="U1514" t="str">
        <f t="shared" si="344"/>
        <v>TRUE</v>
      </c>
      <c r="V1514" s="18">
        <f t="shared" si="345"/>
        <v>1</v>
      </c>
      <c r="W1514">
        <f t="shared" si="346"/>
        <v>1</v>
      </c>
      <c r="X1514">
        <v>1</v>
      </c>
      <c r="Y1514">
        <f>D1514*$X1514</f>
        <v>3500</v>
      </c>
      <c r="Z1514">
        <f t="shared" si="352"/>
        <v>19557</v>
      </c>
    </row>
    <row r="1515" spans="1:26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 t="b">
        <v>1</v>
      </c>
      <c r="L1515">
        <v>215</v>
      </c>
      <c r="M1515" t="b">
        <v>1</v>
      </c>
      <c r="N1515" t="s">
        <v>8285</v>
      </c>
      <c r="O1515" s="15">
        <f t="shared" si="341"/>
        <v>150.01875000000001</v>
      </c>
      <c r="P1515" s="15">
        <f t="shared" si="353"/>
        <v>55.82093023255814</v>
      </c>
      <c r="Q1515" t="s">
        <v>8341</v>
      </c>
      <c r="R1515" t="s">
        <v>8342</v>
      </c>
      <c r="S1515" s="8">
        <f t="shared" si="342"/>
        <v>41806.42900462963</v>
      </c>
      <c r="T1515" s="11">
        <f t="shared" si="343"/>
        <v>41836.42900462963</v>
      </c>
      <c r="U1515" t="str">
        <f t="shared" si="344"/>
        <v>TRUE</v>
      </c>
      <c r="V1515" s="18">
        <f t="shared" si="345"/>
        <v>1</v>
      </c>
      <c r="W1515">
        <f t="shared" si="346"/>
        <v>1</v>
      </c>
      <c r="X1515">
        <v>1.28</v>
      </c>
      <c r="Y1515">
        <f>D1515*X1515</f>
        <v>10240</v>
      </c>
      <c r="Z1515">
        <f t="shared" si="352"/>
        <v>15361.92</v>
      </c>
    </row>
    <row r="1516" spans="1:26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 t="b">
        <v>1</v>
      </c>
      <c r="L1516">
        <v>176</v>
      </c>
      <c r="M1516" t="b">
        <v>1</v>
      </c>
      <c r="N1516" t="s">
        <v>8285</v>
      </c>
      <c r="O1516" s="15">
        <f t="shared" si="341"/>
        <v>106.476</v>
      </c>
      <c r="P1516" s="15">
        <f t="shared" si="353"/>
        <v>151.24431818181819</v>
      </c>
      <c r="Q1516" t="s">
        <v>8341</v>
      </c>
      <c r="R1516" t="s">
        <v>8342</v>
      </c>
      <c r="S1516" s="8">
        <f t="shared" si="342"/>
        <v>42234.389351851853</v>
      </c>
      <c r="T1516" s="11">
        <f t="shared" si="343"/>
        <v>42274.389351851853</v>
      </c>
      <c r="U1516" t="str">
        <f t="shared" si="344"/>
        <v>TRUE</v>
      </c>
      <c r="V1516" s="18">
        <f t="shared" si="345"/>
        <v>1</v>
      </c>
      <c r="W1516">
        <f t="shared" si="346"/>
        <v>1</v>
      </c>
      <c r="X1516">
        <v>1</v>
      </c>
      <c r="Y1516">
        <f>D1516*$X1516</f>
        <v>25000</v>
      </c>
      <c r="Z1516">
        <f t="shared" si="352"/>
        <v>26619</v>
      </c>
    </row>
    <row r="1517" spans="1:26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 t="b">
        <v>1</v>
      </c>
      <c r="L1517">
        <v>555</v>
      </c>
      <c r="M1517" t="b">
        <v>1</v>
      </c>
      <c r="N1517" t="s">
        <v>8285</v>
      </c>
      <c r="O1517" s="15">
        <f t="shared" si="341"/>
        <v>157.18899999999999</v>
      </c>
      <c r="P1517" s="15">
        <f t="shared" si="353"/>
        <v>849.67027027027029</v>
      </c>
      <c r="Q1517" t="s">
        <v>8341</v>
      </c>
      <c r="R1517" t="s">
        <v>8342</v>
      </c>
      <c r="S1517" s="8">
        <f t="shared" si="342"/>
        <v>42415.04510416666</v>
      </c>
      <c r="T1517" s="11">
        <f t="shared" si="343"/>
        <v>42445.003437499996</v>
      </c>
      <c r="U1517" t="str">
        <f t="shared" si="344"/>
        <v>TRUE</v>
      </c>
      <c r="V1517" s="18">
        <f t="shared" si="345"/>
        <v>1</v>
      </c>
      <c r="W1517">
        <f t="shared" si="346"/>
        <v>1</v>
      </c>
      <c r="X1517">
        <v>0.12</v>
      </c>
      <c r="Y1517">
        <f>D1517*$X1517</f>
        <v>36000</v>
      </c>
      <c r="Z1517">
        <f t="shared" si="352"/>
        <v>56588.04</v>
      </c>
    </row>
    <row r="1518" spans="1:26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 t="b">
        <v>1</v>
      </c>
      <c r="L1518">
        <v>116</v>
      </c>
      <c r="M1518" t="b">
        <v>1</v>
      </c>
      <c r="N1518" t="s">
        <v>8285</v>
      </c>
      <c r="O1518" s="15">
        <f t="shared" si="341"/>
        <v>108.65882352941176</v>
      </c>
      <c r="P1518" s="15">
        <f t="shared" si="353"/>
        <v>159.24137931034483</v>
      </c>
      <c r="Q1518" t="s">
        <v>8341</v>
      </c>
      <c r="R1518" t="s">
        <v>8342</v>
      </c>
      <c r="S1518" s="8">
        <f t="shared" si="342"/>
        <v>42619.258009259262</v>
      </c>
      <c r="T1518" s="11">
        <f t="shared" si="343"/>
        <v>42649.374999999993</v>
      </c>
      <c r="U1518" t="str">
        <f t="shared" si="344"/>
        <v>TRUE</v>
      </c>
      <c r="V1518" s="18">
        <f t="shared" si="345"/>
        <v>1</v>
      </c>
      <c r="W1518">
        <f t="shared" si="346"/>
        <v>1</v>
      </c>
      <c r="X1518">
        <v>1</v>
      </c>
      <c r="Y1518">
        <f t="shared" ref="Y1518:Y1525" si="354">D1518*$X1518</f>
        <v>17000</v>
      </c>
      <c r="Z1518">
        <f t="shared" ref="Z1518:Z1525" si="355">E1518*$X1518</f>
        <v>18472</v>
      </c>
    </row>
    <row r="1519" spans="1:26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 t="b">
        <v>1</v>
      </c>
      <c r="L1519">
        <v>615</v>
      </c>
      <c r="M1519" t="b">
        <v>1</v>
      </c>
      <c r="N1519" t="s">
        <v>8285</v>
      </c>
      <c r="O1519" s="15">
        <f t="shared" si="341"/>
        <v>161.97999999999999</v>
      </c>
      <c r="P1519" s="15">
        <f t="shared" si="353"/>
        <v>39.507317073170732</v>
      </c>
      <c r="Q1519" t="s">
        <v>8341</v>
      </c>
      <c r="R1519" t="s">
        <v>8342</v>
      </c>
      <c r="S1519" s="8">
        <f t="shared" si="342"/>
        <v>41948.358252314814</v>
      </c>
      <c r="T1519" s="11">
        <f t="shared" si="343"/>
        <v>41979.041666666664</v>
      </c>
      <c r="U1519" t="str">
        <f t="shared" si="344"/>
        <v>TRUE</v>
      </c>
      <c r="V1519" s="18">
        <f t="shared" si="345"/>
        <v>1</v>
      </c>
      <c r="W1519">
        <f t="shared" si="346"/>
        <v>1</v>
      </c>
      <c r="X1519">
        <v>1</v>
      </c>
      <c r="Y1519">
        <f t="shared" si="354"/>
        <v>15000</v>
      </c>
      <c r="Z1519">
        <f t="shared" si="355"/>
        <v>24297</v>
      </c>
    </row>
    <row r="1520" spans="1:26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 t="b">
        <v>1</v>
      </c>
      <c r="L1520">
        <v>236</v>
      </c>
      <c r="M1520" t="b">
        <v>1</v>
      </c>
      <c r="N1520" t="s">
        <v>8285</v>
      </c>
      <c r="O1520" s="15">
        <f t="shared" si="341"/>
        <v>205.36666666666665</v>
      </c>
      <c r="P1520" s="15">
        <f t="shared" si="353"/>
        <v>130.52966101694915</v>
      </c>
      <c r="Q1520" t="s">
        <v>8341</v>
      </c>
      <c r="R1520" t="s">
        <v>8342</v>
      </c>
      <c r="S1520" s="8">
        <f t="shared" si="342"/>
        <v>41760.611712962964</v>
      </c>
      <c r="T1520" s="11">
        <f t="shared" si="343"/>
        <v>41790.611712962964</v>
      </c>
      <c r="U1520" t="str">
        <f t="shared" si="344"/>
        <v>TRUE</v>
      </c>
      <c r="V1520" s="18">
        <f t="shared" si="345"/>
        <v>1</v>
      </c>
      <c r="W1520">
        <f t="shared" si="346"/>
        <v>1</v>
      </c>
      <c r="X1520">
        <v>1</v>
      </c>
      <c r="Y1520">
        <f t="shared" si="354"/>
        <v>15000</v>
      </c>
      <c r="Z1520">
        <f t="shared" si="355"/>
        <v>30805</v>
      </c>
    </row>
    <row r="1521" spans="1:26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 t="b">
        <v>1</v>
      </c>
      <c r="L1521">
        <v>145</v>
      </c>
      <c r="M1521" t="b">
        <v>1</v>
      </c>
      <c r="N1521" t="s">
        <v>8285</v>
      </c>
      <c r="O1521" s="15">
        <f t="shared" si="341"/>
        <v>103.36388888888889</v>
      </c>
      <c r="P1521" s="15">
        <f t="shared" si="353"/>
        <v>64.156896551724131</v>
      </c>
      <c r="Q1521" t="s">
        <v>8341</v>
      </c>
      <c r="R1521" t="s">
        <v>8342</v>
      </c>
      <c r="S1521" s="8">
        <f t="shared" si="342"/>
        <v>41782.533368055556</v>
      </c>
      <c r="T1521" s="11">
        <f t="shared" si="343"/>
        <v>41810.707638888889</v>
      </c>
      <c r="U1521" t="str">
        <f t="shared" si="344"/>
        <v>TRUE</v>
      </c>
      <c r="V1521" s="18">
        <f t="shared" si="345"/>
        <v>1</v>
      </c>
      <c r="W1521">
        <f t="shared" si="346"/>
        <v>1</v>
      </c>
      <c r="X1521">
        <v>1</v>
      </c>
      <c r="Y1521">
        <f t="shared" si="354"/>
        <v>9000</v>
      </c>
      <c r="Z1521">
        <f t="shared" si="355"/>
        <v>9302.75</v>
      </c>
    </row>
    <row r="1522" spans="1:26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 t="b">
        <v>1</v>
      </c>
      <c r="L1522">
        <v>167</v>
      </c>
      <c r="M1522" t="b">
        <v>1</v>
      </c>
      <c r="N1522" t="s">
        <v>8285</v>
      </c>
      <c r="O1522" s="15">
        <f t="shared" si="341"/>
        <v>103.47222222222223</v>
      </c>
      <c r="P1522" s="15">
        <f t="shared" si="353"/>
        <v>111.52694610778443</v>
      </c>
      <c r="Q1522" t="s">
        <v>8341</v>
      </c>
      <c r="R1522" t="s">
        <v>8342</v>
      </c>
      <c r="S1522" s="8">
        <f t="shared" si="342"/>
        <v>41955.649456018517</v>
      </c>
      <c r="T1522" s="11">
        <f t="shared" si="343"/>
        <v>41991.958333333336</v>
      </c>
      <c r="U1522" t="str">
        <f t="shared" si="344"/>
        <v>TRUE</v>
      </c>
      <c r="V1522" s="18">
        <f t="shared" si="345"/>
        <v>1</v>
      </c>
      <c r="W1522">
        <f t="shared" si="346"/>
        <v>1</v>
      </c>
      <c r="X1522">
        <v>1</v>
      </c>
      <c r="Y1522">
        <f t="shared" si="354"/>
        <v>18000</v>
      </c>
      <c r="Z1522">
        <f t="shared" si="355"/>
        <v>18625</v>
      </c>
    </row>
    <row r="1523" spans="1:26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 t="b">
        <v>1</v>
      </c>
      <c r="L1523">
        <v>235</v>
      </c>
      <c r="M1523" t="b">
        <v>1</v>
      </c>
      <c r="N1523" t="s">
        <v>8285</v>
      </c>
      <c r="O1523" s="15">
        <f t="shared" si="341"/>
        <v>106.81333333333333</v>
      </c>
      <c r="P1523" s="15">
        <f t="shared" si="353"/>
        <v>170.44680851063831</v>
      </c>
      <c r="Q1523" t="s">
        <v>8341</v>
      </c>
      <c r="R1523" t="s">
        <v>8342</v>
      </c>
      <c r="S1523" s="8">
        <f t="shared" si="342"/>
        <v>42492.959386574068</v>
      </c>
      <c r="T1523" s="11">
        <f t="shared" si="343"/>
        <v>42527.959386574068</v>
      </c>
      <c r="U1523" t="str">
        <f t="shared" si="344"/>
        <v>TRUE</v>
      </c>
      <c r="V1523" s="18">
        <f t="shared" si="345"/>
        <v>1</v>
      </c>
      <c r="W1523">
        <f t="shared" si="346"/>
        <v>1</v>
      </c>
      <c r="X1523">
        <v>1</v>
      </c>
      <c r="Y1523">
        <f t="shared" si="354"/>
        <v>37500</v>
      </c>
      <c r="Z1523">
        <f t="shared" si="355"/>
        <v>40055</v>
      </c>
    </row>
    <row r="1524" spans="1:26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 t="b">
        <v>1</v>
      </c>
      <c r="L1524">
        <v>452</v>
      </c>
      <c r="M1524" t="b">
        <v>1</v>
      </c>
      <c r="N1524" t="s">
        <v>8285</v>
      </c>
      <c r="O1524" s="15">
        <f t="shared" si="341"/>
        <v>138.96574712643678</v>
      </c>
      <c r="P1524" s="15">
        <f t="shared" si="353"/>
        <v>133.7391592920354</v>
      </c>
      <c r="Q1524" t="s">
        <v>8341</v>
      </c>
      <c r="R1524" t="s">
        <v>8342</v>
      </c>
      <c r="S1524" s="8">
        <f t="shared" si="342"/>
        <v>41899.621979166666</v>
      </c>
      <c r="T1524" s="11">
        <f t="shared" si="343"/>
        <v>41929.621979166666</v>
      </c>
      <c r="U1524" t="str">
        <f t="shared" si="344"/>
        <v>TRUE</v>
      </c>
      <c r="V1524" s="18">
        <f t="shared" si="345"/>
        <v>1</v>
      </c>
      <c r="W1524">
        <f t="shared" si="346"/>
        <v>1</v>
      </c>
      <c r="X1524">
        <v>1</v>
      </c>
      <c r="Y1524">
        <f t="shared" si="354"/>
        <v>43500</v>
      </c>
      <c r="Z1524">
        <f t="shared" si="355"/>
        <v>60450.1</v>
      </c>
    </row>
    <row r="1525" spans="1:26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 t="b">
        <v>1</v>
      </c>
      <c r="L1525">
        <v>241</v>
      </c>
      <c r="M1525" t="b">
        <v>1</v>
      </c>
      <c r="N1525" t="s">
        <v>8285</v>
      </c>
      <c r="O1525" s="15">
        <f t="shared" si="341"/>
        <v>124.84324324324325</v>
      </c>
      <c r="P1525" s="15">
        <f t="shared" si="353"/>
        <v>95.834024896265561</v>
      </c>
      <c r="Q1525" t="s">
        <v>8341</v>
      </c>
      <c r="R1525" t="s">
        <v>8342</v>
      </c>
      <c r="S1525" s="8">
        <f t="shared" si="342"/>
        <v>41964.543009259258</v>
      </c>
      <c r="T1525" s="11">
        <f t="shared" si="343"/>
        <v>41995.791666666664</v>
      </c>
      <c r="U1525" t="str">
        <f t="shared" si="344"/>
        <v>TRUE</v>
      </c>
      <c r="V1525" s="18">
        <f t="shared" si="345"/>
        <v>1</v>
      </c>
      <c r="W1525">
        <f t="shared" si="346"/>
        <v>1</v>
      </c>
      <c r="X1525">
        <v>1</v>
      </c>
      <c r="Y1525">
        <f t="shared" si="354"/>
        <v>18500</v>
      </c>
      <c r="Z1525">
        <f t="shared" si="355"/>
        <v>23096</v>
      </c>
    </row>
    <row r="1526" spans="1:26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 t="b">
        <v>1</v>
      </c>
      <c r="L1526">
        <v>28</v>
      </c>
      <c r="M1526" t="b">
        <v>1</v>
      </c>
      <c r="N1526" t="s">
        <v>8285</v>
      </c>
      <c r="O1526" s="15">
        <f t="shared" si="341"/>
        <v>206.99999999999997</v>
      </c>
      <c r="P1526" s="15">
        <f t="shared" si="353"/>
        <v>221.78571428571428</v>
      </c>
      <c r="Q1526" t="s">
        <v>8341</v>
      </c>
      <c r="R1526" t="s">
        <v>8342</v>
      </c>
      <c r="S1526" s="8">
        <f t="shared" si="342"/>
        <v>42756.292708333327</v>
      </c>
      <c r="T1526" s="11">
        <f t="shared" si="343"/>
        <v>42786.292708333327</v>
      </c>
      <c r="U1526" t="str">
        <f t="shared" si="344"/>
        <v>TRUE</v>
      </c>
      <c r="V1526" s="18">
        <f t="shared" si="345"/>
        <v>1</v>
      </c>
      <c r="W1526">
        <f t="shared" si="346"/>
        <v>1</v>
      </c>
      <c r="X1526">
        <v>0.11</v>
      </c>
      <c r="Y1526">
        <f>D1526*$X1526</f>
        <v>330</v>
      </c>
      <c r="Z1526">
        <f>E1526*$X1526</f>
        <v>683.1</v>
      </c>
    </row>
    <row r="1527" spans="1:26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 t="b">
        <v>1</v>
      </c>
      <c r="L1527">
        <v>140</v>
      </c>
      <c r="M1527" t="b">
        <v>1</v>
      </c>
      <c r="N1527" t="s">
        <v>8285</v>
      </c>
      <c r="O1527" s="15">
        <f t="shared" si="341"/>
        <v>174.00576923076923</v>
      </c>
      <c r="P1527" s="15">
        <f t="shared" si="353"/>
        <v>32.315357142857138</v>
      </c>
      <c r="Q1527" t="s">
        <v>8341</v>
      </c>
      <c r="R1527" t="s">
        <v>8342</v>
      </c>
      <c r="S1527" s="8">
        <f t="shared" si="342"/>
        <v>42570.494652777772</v>
      </c>
      <c r="T1527" s="11">
        <f t="shared" si="343"/>
        <v>42600.494652777772</v>
      </c>
      <c r="U1527" t="str">
        <f t="shared" si="344"/>
        <v>TRUE</v>
      </c>
      <c r="V1527" s="18">
        <f t="shared" si="345"/>
        <v>1</v>
      </c>
      <c r="W1527">
        <f t="shared" si="346"/>
        <v>1</v>
      </c>
      <c r="X1527">
        <v>1</v>
      </c>
      <c r="Y1527">
        <f t="shared" ref="Y1527:Y1533" si="356">D1527*$X1527</f>
        <v>2600</v>
      </c>
      <c r="Z1527">
        <f t="shared" ref="Z1527:Z1533" si="357">E1527*$X1527</f>
        <v>4524.1499999999996</v>
      </c>
    </row>
    <row r="1528" spans="1:26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 t="b">
        <v>1</v>
      </c>
      <c r="L1528">
        <v>280</v>
      </c>
      <c r="M1528" t="b">
        <v>1</v>
      </c>
      <c r="N1528" t="s">
        <v>8285</v>
      </c>
      <c r="O1528" s="15">
        <f t="shared" si="341"/>
        <v>120.32608695652173</v>
      </c>
      <c r="P1528" s="15">
        <f t="shared" si="353"/>
        <v>98.839285714285708</v>
      </c>
      <c r="Q1528" t="s">
        <v>8341</v>
      </c>
      <c r="R1528" t="s">
        <v>8342</v>
      </c>
      <c r="S1528" s="8">
        <f t="shared" si="342"/>
        <v>42339.067673611113</v>
      </c>
      <c r="T1528" s="11">
        <f t="shared" si="343"/>
        <v>42388.067673611113</v>
      </c>
      <c r="U1528" t="str">
        <f t="shared" si="344"/>
        <v>TRUE</v>
      </c>
      <c r="V1528" s="18">
        <f t="shared" si="345"/>
        <v>1</v>
      </c>
      <c r="W1528">
        <f t="shared" si="346"/>
        <v>1</v>
      </c>
      <c r="X1528">
        <v>1</v>
      </c>
      <c r="Y1528">
        <f t="shared" si="356"/>
        <v>23000</v>
      </c>
      <c r="Z1528">
        <f t="shared" si="357"/>
        <v>27675</v>
      </c>
    </row>
    <row r="1529" spans="1:26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 t="b">
        <v>1</v>
      </c>
      <c r="L1529">
        <v>70</v>
      </c>
      <c r="M1529" t="b">
        <v>1</v>
      </c>
      <c r="N1529" t="s">
        <v>8285</v>
      </c>
      <c r="O1529" s="15">
        <f t="shared" si="341"/>
        <v>110.44428571428573</v>
      </c>
      <c r="P1529" s="15">
        <f t="shared" si="353"/>
        <v>55.222142857142863</v>
      </c>
      <c r="Q1529" t="s">
        <v>8341</v>
      </c>
      <c r="R1529" t="s">
        <v>8342</v>
      </c>
      <c r="S1529" s="8">
        <f t="shared" si="342"/>
        <v>42780.392199074071</v>
      </c>
      <c r="T1529" s="11">
        <f t="shared" si="343"/>
        <v>42808.350532407407</v>
      </c>
      <c r="U1529" t="str">
        <f t="shared" si="344"/>
        <v>TRUE</v>
      </c>
      <c r="V1529" s="18">
        <f t="shared" si="345"/>
        <v>1</v>
      </c>
      <c r="W1529">
        <f t="shared" si="346"/>
        <v>1</v>
      </c>
      <c r="X1529">
        <v>1</v>
      </c>
      <c r="Y1529">
        <f t="shared" si="356"/>
        <v>3500</v>
      </c>
      <c r="Z1529">
        <f t="shared" si="357"/>
        <v>3865.55</v>
      </c>
    </row>
    <row r="1530" spans="1:26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 t="b">
        <v>1</v>
      </c>
      <c r="L1530">
        <v>160</v>
      </c>
      <c r="M1530" t="b">
        <v>1</v>
      </c>
      <c r="N1530" t="s">
        <v>8285</v>
      </c>
      <c r="O1530" s="15">
        <f t="shared" si="341"/>
        <v>281.56666666666666</v>
      </c>
      <c r="P1530" s="15">
        <f t="shared" si="353"/>
        <v>52.793750000000003</v>
      </c>
      <c r="Q1530" t="s">
        <v>8341</v>
      </c>
      <c r="R1530" t="s">
        <v>8342</v>
      </c>
      <c r="S1530" s="8">
        <f t="shared" si="342"/>
        <v>42736.524560185186</v>
      </c>
      <c r="T1530" s="11">
        <f t="shared" si="343"/>
        <v>42766.791666666664</v>
      </c>
      <c r="U1530" t="str">
        <f t="shared" si="344"/>
        <v>TRUE</v>
      </c>
      <c r="V1530" s="18">
        <f t="shared" si="345"/>
        <v>1</v>
      </c>
      <c r="W1530">
        <f t="shared" si="346"/>
        <v>1</v>
      </c>
      <c r="X1530">
        <v>1</v>
      </c>
      <c r="Y1530">
        <f t="shared" si="356"/>
        <v>3000</v>
      </c>
      <c r="Z1530">
        <f t="shared" si="357"/>
        <v>8447</v>
      </c>
    </row>
    <row r="1531" spans="1:26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 t="b">
        <v>1</v>
      </c>
      <c r="L1531">
        <v>141</v>
      </c>
      <c r="M1531" t="b">
        <v>1</v>
      </c>
      <c r="N1531" t="s">
        <v>8285</v>
      </c>
      <c r="O1531" s="15">
        <f t="shared" si="341"/>
        <v>100.67894736842105</v>
      </c>
      <c r="P1531" s="15">
        <f t="shared" si="353"/>
        <v>135.66666666666666</v>
      </c>
      <c r="Q1531" t="s">
        <v>8341</v>
      </c>
      <c r="R1531" t="s">
        <v>8342</v>
      </c>
      <c r="S1531" s="8">
        <f t="shared" si="342"/>
        <v>42052.420370370368</v>
      </c>
      <c r="T1531" s="11">
        <f t="shared" si="343"/>
        <v>42082.378703703704</v>
      </c>
      <c r="U1531" t="str">
        <f t="shared" si="344"/>
        <v>TRUE</v>
      </c>
      <c r="V1531" s="18">
        <f t="shared" si="345"/>
        <v>1</v>
      </c>
      <c r="W1531">
        <f t="shared" si="346"/>
        <v>1</v>
      </c>
      <c r="X1531">
        <v>1</v>
      </c>
      <c r="Y1531">
        <f t="shared" si="356"/>
        <v>19000</v>
      </c>
      <c r="Z1531">
        <f t="shared" si="357"/>
        <v>19129</v>
      </c>
    </row>
    <row r="1532" spans="1:26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 t="b">
        <v>1</v>
      </c>
      <c r="L1532">
        <v>874</v>
      </c>
      <c r="M1532" t="b">
        <v>1</v>
      </c>
      <c r="N1532" t="s">
        <v>8285</v>
      </c>
      <c r="O1532" s="15">
        <f t="shared" si="341"/>
        <v>134.82571428571427</v>
      </c>
      <c r="P1532" s="15">
        <f t="shared" si="353"/>
        <v>53.991990846681922</v>
      </c>
      <c r="Q1532" t="s">
        <v>8341</v>
      </c>
      <c r="R1532" t="s">
        <v>8342</v>
      </c>
      <c r="S1532" s="8">
        <f t="shared" si="342"/>
        <v>42275.558969907412</v>
      </c>
      <c r="T1532" s="11">
        <f t="shared" si="343"/>
        <v>42300.558969907404</v>
      </c>
      <c r="U1532" t="str">
        <f t="shared" si="344"/>
        <v>TRUE</v>
      </c>
      <c r="V1532" s="18">
        <f t="shared" si="345"/>
        <v>1</v>
      </c>
      <c r="W1532">
        <f t="shared" si="346"/>
        <v>1</v>
      </c>
      <c r="X1532">
        <v>1</v>
      </c>
      <c r="Y1532">
        <f t="shared" si="356"/>
        <v>35000</v>
      </c>
      <c r="Z1532">
        <f t="shared" si="357"/>
        <v>47189</v>
      </c>
    </row>
    <row r="1533" spans="1:26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 t="b">
        <v>1</v>
      </c>
      <c r="L1533">
        <v>73</v>
      </c>
      <c r="M1533" t="b">
        <v>1</v>
      </c>
      <c r="N1533" t="s">
        <v>8285</v>
      </c>
      <c r="O1533" s="15">
        <f t="shared" si="341"/>
        <v>175.95744680851064</v>
      </c>
      <c r="P1533" s="15">
        <f t="shared" si="353"/>
        <v>56.643835616438359</v>
      </c>
      <c r="Q1533" t="s">
        <v>8341</v>
      </c>
      <c r="R1533" t="s">
        <v>8342</v>
      </c>
      <c r="S1533" s="8">
        <f t="shared" si="342"/>
        <v>41941.594050925924</v>
      </c>
      <c r="T1533" s="11">
        <f t="shared" si="343"/>
        <v>41973.916666666664</v>
      </c>
      <c r="U1533" t="str">
        <f t="shared" si="344"/>
        <v>TRUE</v>
      </c>
      <c r="V1533" s="18">
        <f t="shared" si="345"/>
        <v>1</v>
      </c>
      <c r="W1533">
        <f t="shared" si="346"/>
        <v>1</v>
      </c>
      <c r="X1533">
        <v>1</v>
      </c>
      <c r="Y1533">
        <f t="shared" si="356"/>
        <v>2350</v>
      </c>
      <c r="Z1533">
        <f t="shared" si="357"/>
        <v>4135</v>
      </c>
    </row>
    <row r="1534" spans="1:26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 t="b">
        <v>1</v>
      </c>
      <c r="L1534">
        <v>294</v>
      </c>
      <c r="M1534" t="b">
        <v>1</v>
      </c>
      <c r="N1534" t="s">
        <v>8285</v>
      </c>
      <c r="O1534" s="15">
        <f t="shared" si="341"/>
        <v>484.02000000000004</v>
      </c>
      <c r="P1534" s="15">
        <f t="shared" si="353"/>
        <v>82.316326530612244</v>
      </c>
      <c r="Q1534" t="s">
        <v>8341</v>
      </c>
      <c r="R1534" t="s">
        <v>8342</v>
      </c>
      <c r="S1534" s="8">
        <f t="shared" si="342"/>
        <v>42391.266956018517</v>
      </c>
      <c r="T1534" s="11">
        <f t="shared" si="343"/>
        <v>42415.416666666664</v>
      </c>
      <c r="U1534" t="str">
        <f t="shared" si="344"/>
        <v>TRUE</v>
      </c>
      <c r="V1534" s="18">
        <f t="shared" si="345"/>
        <v>1</v>
      </c>
      <c r="W1534">
        <f t="shared" si="346"/>
        <v>1</v>
      </c>
      <c r="X1534">
        <v>0.72</v>
      </c>
      <c r="Y1534">
        <f>D1534*X1534</f>
        <v>3600</v>
      </c>
    </row>
    <row r="1535" spans="1:26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 t="b">
        <v>1</v>
      </c>
      <c r="L1535">
        <v>740</v>
      </c>
      <c r="M1535" t="b">
        <v>1</v>
      </c>
      <c r="N1535" t="s">
        <v>8285</v>
      </c>
      <c r="O1535" s="15">
        <f t="shared" si="341"/>
        <v>145.14000000000001</v>
      </c>
      <c r="P1535" s="15">
        <f t="shared" si="353"/>
        <v>88.26081081081081</v>
      </c>
      <c r="Q1535" t="s">
        <v>8341</v>
      </c>
      <c r="R1535" t="s">
        <v>8342</v>
      </c>
      <c r="S1535" s="8">
        <f t="shared" si="342"/>
        <v>42442.793715277774</v>
      </c>
      <c r="T1535" s="11">
        <f t="shared" si="343"/>
        <v>42491.957638888889</v>
      </c>
      <c r="U1535" t="str">
        <f t="shared" si="344"/>
        <v>TRUE</v>
      </c>
      <c r="V1535" s="18">
        <f t="shared" si="345"/>
        <v>1</v>
      </c>
      <c r="W1535">
        <f t="shared" si="346"/>
        <v>1</v>
      </c>
      <c r="X1535">
        <v>1</v>
      </c>
      <c r="Y1535">
        <f t="shared" ref="Y1535:Z1538" si="358">D1535*$X1535</f>
        <v>45000</v>
      </c>
      <c r="Z1535">
        <f t="shared" si="358"/>
        <v>65313</v>
      </c>
    </row>
    <row r="1536" spans="1:26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 t="b">
        <v>1</v>
      </c>
      <c r="L1536">
        <v>369</v>
      </c>
      <c r="M1536" t="b">
        <v>1</v>
      </c>
      <c r="N1536" t="s">
        <v>8285</v>
      </c>
      <c r="O1536" s="15">
        <f t="shared" si="341"/>
        <v>417.73333333333335</v>
      </c>
      <c r="P1536" s="15">
        <f t="shared" si="353"/>
        <v>84.905149051490511</v>
      </c>
      <c r="Q1536" t="s">
        <v>8341</v>
      </c>
      <c r="R1536" t="s">
        <v>8342</v>
      </c>
      <c r="S1536" s="8">
        <f t="shared" si="342"/>
        <v>42221.465995370374</v>
      </c>
      <c r="T1536" s="11">
        <f t="shared" si="343"/>
        <v>42251.465995370367</v>
      </c>
      <c r="U1536" t="str">
        <f t="shared" si="344"/>
        <v>TRUE</v>
      </c>
      <c r="V1536" s="18">
        <f t="shared" si="345"/>
        <v>1</v>
      </c>
      <c r="W1536">
        <f t="shared" si="346"/>
        <v>1</v>
      </c>
      <c r="X1536">
        <v>1</v>
      </c>
      <c r="Y1536">
        <f t="shared" si="358"/>
        <v>7500</v>
      </c>
      <c r="Z1536">
        <f t="shared" si="358"/>
        <v>31330</v>
      </c>
    </row>
    <row r="1537" spans="1:26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 t="b">
        <v>1</v>
      </c>
      <c r="L1537">
        <v>110</v>
      </c>
      <c r="M1537" t="b">
        <v>1</v>
      </c>
      <c r="N1537" t="s">
        <v>8285</v>
      </c>
      <c r="O1537" s="15">
        <f t="shared" si="341"/>
        <v>132.42499999999998</v>
      </c>
      <c r="P1537" s="15">
        <f t="shared" si="353"/>
        <v>48.154545454545456</v>
      </c>
      <c r="Q1537" t="s">
        <v>8341</v>
      </c>
      <c r="R1537" t="s">
        <v>8342</v>
      </c>
      <c r="S1537" s="8">
        <f t="shared" si="342"/>
        <v>42484.620729166665</v>
      </c>
      <c r="T1537" s="11">
        <f t="shared" si="343"/>
        <v>42513.708333333336</v>
      </c>
      <c r="U1537" t="str">
        <f t="shared" si="344"/>
        <v>TRUE</v>
      </c>
      <c r="V1537" s="18">
        <f t="shared" si="345"/>
        <v>1</v>
      </c>
      <c r="W1537">
        <f t="shared" si="346"/>
        <v>1</v>
      </c>
      <c r="X1537">
        <v>1</v>
      </c>
      <c r="Y1537">
        <f t="shared" si="358"/>
        <v>4000</v>
      </c>
      <c r="Z1537">
        <f t="shared" si="358"/>
        <v>5297</v>
      </c>
    </row>
    <row r="1538" spans="1:26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 t="b">
        <v>1</v>
      </c>
      <c r="L1538">
        <v>455</v>
      </c>
      <c r="M1538" t="b">
        <v>1</v>
      </c>
      <c r="N1538" t="s">
        <v>8285</v>
      </c>
      <c r="O1538" s="15">
        <f t="shared" si="341"/>
        <v>250.30841666666666</v>
      </c>
      <c r="P1538" s="15">
        <f t="shared" si="353"/>
        <v>66.015406593406595</v>
      </c>
      <c r="Q1538" t="s">
        <v>8341</v>
      </c>
      <c r="R1538" t="s">
        <v>8342</v>
      </c>
      <c r="S1538" s="8">
        <f t="shared" si="342"/>
        <v>42213.593865740739</v>
      </c>
      <c r="T1538" s="11">
        <f t="shared" si="343"/>
        <v>42243.593865740739</v>
      </c>
      <c r="U1538" t="str">
        <f t="shared" si="344"/>
        <v>TRUE</v>
      </c>
      <c r="V1538" s="18">
        <f t="shared" si="345"/>
        <v>1</v>
      </c>
      <c r="W1538">
        <f t="shared" si="346"/>
        <v>1</v>
      </c>
      <c r="X1538">
        <v>1</v>
      </c>
      <c r="Y1538">
        <f t="shared" si="358"/>
        <v>12000</v>
      </c>
      <c r="Z1538">
        <f t="shared" si="358"/>
        <v>30037.01</v>
      </c>
    </row>
    <row r="1539" spans="1:26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 t="b">
        <v>1</v>
      </c>
      <c r="L1539">
        <v>224</v>
      </c>
      <c r="M1539" t="b">
        <v>1</v>
      </c>
      <c r="N1539" t="s">
        <v>8285</v>
      </c>
      <c r="O1539" s="15">
        <f t="shared" ref="O1539:O1602" si="359">(E1539/D1539)*100</f>
        <v>179.9</v>
      </c>
      <c r="P1539" s="15">
        <f t="shared" si="353"/>
        <v>96.375</v>
      </c>
      <c r="Q1539" t="s">
        <v>8341</v>
      </c>
      <c r="R1539" t="s">
        <v>8342</v>
      </c>
      <c r="S1539" s="8">
        <f t="shared" ref="S1539:S1602" si="360">(((J1539/60)/60)/24)+DATE(1970,1,1)+(-5/24)</f>
        <v>42552.106793981475</v>
      </c>
      <c r="T1539" s="11">
        <f t="shared" ref="T1539:T1602" si="361">(I1539/86400)+25569+(-5/24)</f>
        <v>42588.541666666664</v>
      </c>
      <c r="U1539" t="str">
        <f t="shared" ref="U1539:U1602" si="362">TRIM(K1539)</f>
        <v>TRUE</v>
      </c>
      <c r="V1539" s="18">
        <f t="shared" ref="V1539:V1602" si="363">IF(U1539="TRUE", 1, 2)</f>
        <v>1</v>
      </c>
      <c r="W1539">
        <f t="shared" ref="W1539:W1602" si="364">IF(F1539="successful", 1,  IF(F1539= "failed", 2, IF(F1539="canceled", 3, 4)))</f>
        <v>1</v>
      </c>
      <c r="X1539">
        <v>1.1299999999999999</v>
      </c>
      <c r="Y1539">
        <f>D1539*X1539</f>
        <v>13559.999999999998</v>
      </c>
      <c r="Z1539">
        <f t="shared" ref="Z1539:Z1555" si="365">E1539*$X1539</f>
        <v>24394.44</v>
      </c>
    </row>
    <row r="1540" spans="1:26" ht="100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 t="b">
        <v>1</v>
      </c>
      <c r="L1540">
        <v>46</v>
      </c>
      <c r="M1540" t="b">
        <v>1</v>
      </c>
      <c r="N1540" t="s">
        <v>8285</v>
      </c>
      <c r="O1540" s="15">
        <f t="shared" si="359"/>
        <v>102.62857142857142</v>
      </c>
      <c r="P1540" s="15">
        <f t="shared" si="353"/>
        <v>156.17391304347825</v>
      </c>
      <c r="Q1540" t="s">
        <v>8341</v>
      </c>
      <c r="R1540" t="s">
        <v>8342</v>
      </c>
      <c r="S1540" s="8">
        <f t="shared" si="360"/>
        <v>41981.57372685185</v>
      </c>
      <c r="T1540" s="11">
        <f t="shared" si="361"/>
        <v>42026.57372685185</v>
      </c>
      <c r="U1540" t="str">
        <f t="shared" si="362"/>
        <v>TRUE</v>
      </c>
      <c r="V1540" s="18">
        <f t="shared" si="363"/>
        <v>1</v>
      </c>
      <c r="W1540">
        <f t="shared" si="364"/>
        <v>1</v>
      </c>
      <c r="X1540">
        <v>1</v>
      </c>
      <c r="Y1540">
        <f>D1540*$X1540</f>
        <v>7000</v>
      </c>
      <c r="Z1540">
        <f t="shared" si="365"/>
        <v>7184</v>
      </c>
    </row>
    <row r="1541" spans="1:26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 t="b">
        <v>0</v>
      </c>
      <c r="L1541">
        <v>284</v>
      </c>
      <c r="M1541" t="b">
        <v>1</v>
      </c>
      <c r="N1541" t="s">
        <v>8285</v>
      </c>
      <c r="O1541" s="15">
        <f t="shared" si="359"/>
        <v>135.98609999999999</v>
      </c>
      <c r="P1541" s="15">
        <f t="shared" si="353"/>
        <v>95.764859154929582</v>
      </c>
      <c r="Q1541" t="s">
        <v>8341</v>
      </c>
      <c r="R1541" t="s">
        <v>8342</v>
      </c>
      <c r="S1541" s="8">
        <f t="shared" si="360"/>
        <v>42705.710868055547</v>
      </c>
      <c r="T1541" s="11">
        <f t="shared" si="361"/>
        <v>42738.710868055554</v>
      </c>
      <c r="U1541" t="str">
        <f t="shared" si="362"/>
        <v>FALSE</v>
      </c>
      <c r="V1541" s="18">
        <f t="shared" si="363"/>
        <v>2</v>
      </c>
      <c r="W1541">
        <f t="shared" si="364"/>
        <v>1</v>
      </c>
      <c r="X1541">
        <v>1</v>
      </c>
      <c r="Y1541">
        <f>D1541*$X1541</f>
        <v>20000</v>
      </c>
      <c r="Z1541">
        <f t="shared" si="365"/>
        <v>27197.22</v>
      </c>
    </row>
    <row r="1542" spans="1:26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 t="b">
        <v>1</v>
      </c>
      <c r="L1542">
        <v>98</v>
      </c>
      <c r="M1542" t="b">
        <v>1</v>
      </c>
      <c r="N1542" t="s">
        <v>8285</v>
      </c>
      <c r="O1542" s="15">
        <f t="shared" si="359"/>
        <v>117.86666666666667</v>
      </c>
      <c r="P1542" s="15">
        <f t="shared" si="353"/>
        <v>180.40816326530611</v>
      </c>
      <c r="Q1542" t="s">
        <v>8341</v>
      </c>
      <c r="R1542" t="s">
        <v>8342</v>
      </c>
      <c r="S1542" s="8">
        <f t="shared" si="360"/>
        <v>41938.798796296294</v>
      </c>
      <c r="T1542" s="11">
        <f t="shared" si="361"/>
        <v>41968.843749999993</v>
      </c>
      <c r="U1542" t="str">
        <f t="shared" si="362"/>
        <v>TRUE</v>
      </c>
      <c r="V1542" s="18">
        <f t="shared" si="363"/>
        <v>1</v>
      </c>
      <c r="W1542">
        <f t="shared" si="364"/>
        <v>1</v>
      </c>
      <c r="X1542">
        <v>1</v>
      </c>
      <c r="Y1542">
        <f>D1542*$X1542</f>
        <v>15000</v>
      </c>
      <c r="Z1542">
        <f t="shared" si="365"/>
        <v>17680</v>
      </c>
    </row>
    <row r="1543" spans="1:26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 t="b">
        <v>0</v>
      </c>
      <c r="L1543">
        <v>2</v>
      </c>
      <c r="M1543" t="b">
        <v>0</v>
      </c>
      <c r="N1543" t="s">
        <v>8289</v>
      </c>
      <c r="O1543" s="15">
        <f t="shared" si="359"/>
        <v>3.3333333333333333E-2</v>
      </c>
      <c r="P1543" s="15">
        <f t="shared" si="353"/>
        <v>3</v>
      </c>
      <c r="Q1543" t="s">
        <v>8341</v>
      </c>
      <c r="R1543" t="s">
        <v>8346</v>
      </c>
      <c r="S1543" s="8">
        <f t="shared" si="360"/>
        <v>41974.503912037035</v>
      </c>
      <c r="T1543" s="11">
        <f t="shared" si="361"/>
        <v>42004.503912037035</v>
      </c>
      <c r="U1543" t="str">
        <f t="shared" si="362"/>
        <v>FALSE</v>
      </c>
      <c r="V1543" s="18">
        <f t="shared" si="363"/>
        <v>2</v>
      </c>
      <c r="W1543">
        <f t="shared" si="364"/>
        <v>2</v>
      </c>
      <c r="X1543">
        <v>1</v>
      </c>
      <c r="Y1543">
        <f>D1543*$X1543</f>
        <v>18000</v>
      </c>
      <c r="Z1543">
        <f t="shared" si="365"/>
        <v>6</v>
      </c>
    </row>
    <row r="1544" spans="1:26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 t="b">
        <v>0</v>
      </c>
      <c r="L1544">
        <v>1</v>
      </c>
      <c r="M1544" t="b">
        <v>0</v>
      </c>
      <c r="N1544" t="s">
        <v>8289</v>
      </c>
      <c r="O1544" s="15">
        <f t="shared" si="359"/>
        <v>4</v>
      </c>
      <c r="P1544" s="15">
        <f t="shared" si="353"/>
        <v>20</v>
      </c>
      <c r="Q1544" t="s">
        <v>8341</v>
      </c>
      <c r="R1544" t="s">
        <v>8346</v>
      </c>
      <c r="S1544" s="8">
        <f t="shared" si="360"/>
        <v>42170.788194444445</v>
      </c>
      <c r="T1544" s="11">
        <f t="shared" si="361"/>
        <v>42185.788194444445</v>
      </c>
      <c r="U1544" t="str">
        <f t="shared" si="362"/>
        <v>FALSE</v>
      </c>
      <c r="V1544" s="18">
        <f t="shared" si="363"/>
        <v>2</v>
      </c>
      <c r="W1544">
        <f t="shared" si="364"/>
        <v>2</v>
      </c>
      <c r="X1544">
        <f>0.76</f>
        <v>0.76</v>
      </c>
      <c r="Y1544">
        <f>D1544*X1544</f>
        <v>380</v>
      </c>
      <c r="Z1544">
        <f t="shared" si="365"/>
        <v>15.2</v>
      </c>
    </row>
    <row r="1545" spans="1:26" ht="100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 t="b">
        <v>0</v>
      </c>
      <c r="L1545">
        <v>1</v>
      </c>
      <c r="M1545" t="b">
        <v>0</v>
      </c>
      <c r="N1545" t="s">
        <v>8289</v>
      </c>
      <c r="O1545" s="15">
        <f t="shared" si="359"/>
        <v>0.44444444444444442</v>
      </c>
      <c r="P1545" s="15">
        <f t="shared" si="353"/>
        <v>10</v>
      </c>
      <c r="Q1545" t="s">
        <v>8341</v>
      </c>
      <c r="R1545" t="s">
        <v>8346</v>
      </c>
      <c r="S1545" s="8">
        <f t="shared" si="360"/>
        <v>41935.301319444443</v>
      </c>
      <c r="T1545" s="11">
        <f t="shared" si="361"/>
        <v>41965.342986111107</v>
      </c>
      <c r="U1545" t="str">
        <f t="shared" si="362"/>
        <v>FALSE</v>
      </c>
      <c r="V1545" s="18">
        <f t="shared" si="363"/>
        <v>2</v>
      </c>
      <c r="W1545">
        <f t="shared" si="364"/>
        <v>2</v>
      </c>
      <c r="X1545">
        <v>1</v>
      </c>
      <c r="Y1545">
        <f>D1545*$X1545</f>
        <v>2250</v>
      </c>
      <c r="Z1545">
        <f t="shared" si="365"/>
        <v>10</v>
      </c>
    </row>
    <row r="1546" spans="1:26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 t="b">
        <v>0</v>
      </c>
      <c r="L1546">
        <v>0</v>
      </c>
      <c r="M1546" t="b">
        <v>0</v>
      </c>
      <c r="N1546" t="s">
        <v>8289</v>
      </c>
      <c r="O1546" s="15">
        <f t="shared" si="359"/>
        <v>0</v>
      </c>
      <c r="P1546" s="15">
        <f t="shared" si="353"/>
        <v>0</v>
      </c>
      <c r="Q1546" t="s">
        <v>8341</v>
      </c>
      <c r="R1546" t="s">
        <v>8346</v>
      </c>
      <c r="S1546" s="8">
        <f t="shared" si="360"/>
        <v>42052.842870370368</v>
      </c>
      <c r="T1546" s="11">
        <f t="shared" si="361"/>
        <v>42094.804166666661</v>
      </c>
      <c r="U1546" t="str">
        <f t="shared" si="362"/>
        <v>FALSE</v>
      </c>
      <c r="V1546" s="18">
        <f t="shared" si="363"/>
        <v>2</v>
      </c>
      <c r="W1546">
        <f t="shared" si="364"/>
        <v>2</v>
      </c>
      <c r="X1546">
        <v>1</v>
      </c>
      <c r="Y1546">
        <f>D1546*$X1546</f>
        <v>1000</v>
      </c>
      <c r="Z1546">
        <f t="shared" si="365"/>
        <v>0</v>
      </c>
    </row>
    <row r="1547" spans="1:26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 t="b">
        <v>0</v>
      </c>
      <c r="L1547">
        <v>1</v>
      </c>
      <c r="M1547" t="b">
        <v>0</v>
      </c>
      <c r="N1547" t="s">
        <v>8289</v>
      </c>
      <c r="O1547" s="15">
        <f t="shared" si="359"/>
        <v>3.3333333333333333E-2</v>
      </c>
      <c r="P1547" s="15">
        <f t="shared" si="353"/>
        <v>1</v>
      </c>
      <c r="Q1547" t="s">
        <v>8341</v>
      </c>
      <c r="R1547" t="s">
        <v>8346</v>
      </c>
      <c r="S1547" s="8">
        <f t="shared" si="360"/>
        <v>42031.676319444443</v>
      </c>
      <c r="T1547" s="11">
        <f t="shared" si="361"/>
        <v>42065.677777777775</v>
      </c>
      <c r="U1547" t="str">
        <f t="shared" si="362"/>
        <v>FALSE</v>
      </c>
      <c r="V1547" s="18">
        <f t="shared" si="363"/>
        <v>2</v>
      </c>
      <c r="W1547">
        <f t="shared" si="364"/>
        <v>2</v>
      </c>
      <c r="X1547">
        <v>1</v>
      </c>
      <c r="Y1547">
        <f>D1547*$X1547</f>
        <v>3000</v>
      </c>
      <c r="Z1547">
        <f t="shared" si="365"/>
        <v>1</v>
      </c>
    </row>
    <row r="1548" spans="1:26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 t="b">
        <v>0</v>
      </c>
      <c r="L1548">
        <v>11</v>
      </c>
      <c r="M1548" t="b">
        <v>0</v>
      </c>
      <c r="N1548" t="s">
        <v>8289</v>
      </c>
      <c r="O1548" s="15">
        <f t="shared" si="359"/>
        <v>28.9</v>
      </c>
      <c r="P1548" s="15">
        <f t="shared" si="353"/>
        <v>26.272727272727273</v>
      </c>
      <c r="Q1548" t="s">
        <v>8341</v>
      </c>
      <c r="R1548" t="s">
        <v>8346</v>
      </c>
      <c r="S1548" s="8">
        <f t="shared" si="360"/>
        <v>41839.004618055551</v>
      </c>
      <c r="T1548" s="11">
        <f t="shared" si="361"/>
        <v>41899.004618055551</v>
      </c>
      <c r="U1548" t="str">
        <f t="shared" si="362"/>
        <v>FALSE</v>
      </c>
      <c r="V1548" s="18">
        <f t="shared" si="363"/>
        <v>2</v>
      </c>
      <c r="W1548">
        <f t="shared" si="364"/>
        <v>2</v>
      </c>
      <c r="X1548">
        <v>1.28</v>
      </c>
      <c r="Y1548">
        <f>D1548*X1548</f>
        <v>1280</v>
      </c>
      <c r="Z1548">
        <f t="shared" si="365"/>
        <v>369.92</v>
      </c>
    </row>
    <row r="1549" spans="1:26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 t="b">
        <v>0</v>
      </c>
      <c r="L1549">
        <v>0</v>
      </c>
      <c r="M1549" t="b">
        <v>0</v>
      </c>
      <c r="N1549" t="s">
        <v>8289</v>
      </c>
      <c r="O1549" s="15">
        <f t="shared" si="359"/>
        <v>0</v>
      </c>
      <c r="P1549" s="15">
        <f t="shared" si="353"/>
        <v>0</v>
      </c>
      <c r="Q1549" t="s">
        <v>8341</v>
      </c>
      <c r="R1549" t="s">
        <v>8346</v>
      </c>
      <c r="S1549" s="8">
        <f t="shared" si="360"/>
        <v>42782.218541666669</v>
      </c>
      <c r="T1549" s="11">
        <f t="shared" si="361"/>
        <v>42789.218541666669</v>
      </c>
      <c r="U1549" t="str">
        <f t="shared" si="362"/>
        <v>FALSE</v>
      </c>
      <c r="V1549" s="18">
        <f t="shared" si="363"/>
        <v>2</v>
      </c>
      <c r="W1549">
        <f t="shared" si="364"/>
        <v>2</v>
      </c>
      <c r="X1549">
        <v>1</v>
      </c>
      <c r="Y1549">
        <f>D1549*$X1549</f>
        <v>20</v>
      </c>
      <c r="Z1549">
        <f t="shared" si="365"/>
        <v>0</v>
      </c>
    </row>
    <row r="1550" spans="1:26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 t="b">
        <v>0</v>
      </c>
      <c r="L1550">
        <v>1</v>
      </c>
      <c r="M1550" t="b">
        <v>0</v>
      </c>
      <c r="N1550" t="s">
        <v>8289</v>
      </c>
      <c r="O1550" s="15">
        <f t="shared" si="359"/>
        <v>8.5714285714285712</v>
      </c>
      <c r="P1550" s="15">
        <f t="shared" si="353"/>
        <v>60</v>
      </c>
      <c r="Q1550" t="s">
        <v>8341</v>
      </c>
      <c r="R1550" t="s">
        <v>8346</v>
      </c>
      <c r="S1550" s="8">
        <f t="shared" si="360"/>
        <v>42286.673842592594</v>
      </c>
      <c r="T1550" s="11">
        <f t="shared" si="361"/>
        <v>42316.715509259258</v>
      </c>
      <c r="U1550" t="str">
        <f t="shared" si="362"/>
        <v>FALSE</v>
      </c>
      <c r="V1550" s="18">
        <f t="shared" si="363"/>
        <v>2</v>
      </c>
      <c r="W1550">
        <f t="shared" si="364"/>
        <v>2</v>
      </c>
      <c r="X1550">
        <v>1</v>
      </c>
      <c r="Y1550">
        <f>D1550*$X1550</f>
        <v>700</v>
      </c>
      <c r="Z1550">
        <f t="shared" si="365"/>
        <v>60</v>
      </c>
    </row>
    <row r="1551" spans="1:26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 t="b">
        <v>0</v>
      </c>
      <c r="L1551">
        <v>6</v>
      </c>
      <c r="M1551" t="b">
        <v>0</v>
      </c>
      <c r="N1551" t="s">
        <v>8289</v>
      </c>
      <c r="O1551" s="15">
        <f t="shared" si="359"/>
        <v>34</v>
      </c>
      <c r="P1551" s="15">
        <f t="shared" si="353"/>
        <v>28.333333333333332</v>
      </c>
      <c r="Q1551" t="s">
        <v>8341</v>
      </c>
      <c r="R1551" t="s">
        <v>8346</v>
      </c>
      <c r="S1551" s="8">
        <f t="shared" si="360"/>
        <v>42280.927766203698</v>
      </c>
      <c r="T1551" s="11">
        <f t="shared" si="361"/>
        <v>42310.96943287037</v>
      </c>
      <c r="U1551" t="str">
        <f t="shared" si="362"/>
        <v>FALSE</v>
      </c>
      <c r="V1551" s="18">
        <f t="shared" si="363"/>
        <v>2</v>
      </c>
      <c r="W1551">
        <f t="shared" si="364"/>
        <v>2</v>
      </c>
      <c r="X1551">
        <v>1</v>
      </c>
      <c r="Y1551">
        <f>D1551*$X1551</f>
        <v>500</v>
      </c>
      <c r="Z1551">
        <f t="shared" si="365"/>
        <v>170</v>
      </c>
    </row>
    <row r="1552" spans="1:26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 t="b">
        <v>0</v>
      </c>
      <c r="L1552">
        <v>7</v>
      </c>
      <c r="M1552" t="b">
        <v>0</v>
      </c>
      <c r="N1552" t="s">
        <v>8289</v>
      </c>
      <c r="O1552" s="15">
        <f t="shared" si="359"/>
        <v>13.466666666666665</v>
      </c>
      <c r="P1552" s="15">
        <f t="shared" si="353"/>
        <v>14.428571428571429</v>
      </c>
      <c r="Q1552" t="s">
        <v>8341</v>
      </c>
      <c r="R1552" t="s">
        <v>8346</v>
      </c>
      <c r="S1552" s="8">
        <f t="shared" si="360"/>
        <v>42472.24113425926</v>
      </c>
      <c r="T1552" s="11">
        <f t="shared" si="361"/>
        <v>42502.24113425926</v>
      </c>
      <c r="U1552" t="str">
        <f t="shared" si="362"/>
        <v>FALSE</v>
      </c>
      <c r="V1552" s="18">
        <f t="shared" si="363"/>
        <v>2</v>
      </c>
      <c r="W1552">
        <f t="shared" si="364"/>
        <v>2</v>
      </c>
      <c r="X1552">
        <v>1.28</v>
      </c>
      <c r="Y1552">
        <f>D1552*X1552</f>
        <v>960</v>
      </c>
      <c r="Z1552">
        <f t="shared" si="365"/>
        <v>129.28</v>
      </c>
    </row>
    <row r="1553" spans="1:26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 t="b">
        <v>0</v>
      </c>
      <c r="L1553">
        <v>0</v>
      </c>
      <c r="M1553" t="b">
        <v>0</v>
      </c>
      <c r="N1553" t="s">
        <v>8289</v>
      </c>
      <c r="O1553" s="15">
        <f t="shared" si="359"/>
        <v>0</v>
      </c>
      <c r="P1553" s="15">
        <f t="shared" si="353"/>
        <v>0</v>
      </c>
      <c r="Q1553" t="s">
        <v>8341</v>
      </c>
      <c r="R1553" t="s">
        <v>8346</v>
      </c>
      <c r="S1553" s="8">
        <f t="shared" si="360"/>
        <v>42121.616192129623</v>
      </c>
      <c r="T1553" s="11">
        <f t="shared" si="361"/>
        <v>42151.616192129623</v>
      </c>
      <c r="U1553" t="str">
        <f t="shared" si="362"/>
        <v>FALSE</v>
      </c>
      <c r="V1553" s="18">
        <f t="shared" si="363"/>
        <v>2</v>
      </c>
      <c r="W1553">
        <f t="shared" si="364"/>
        <v>2</v>
      </c>
      <c r="X1553">
        <v>1</v>
      </c>
      <c r="Y1553">
        <f>D1553*$X1553</f>
        <v>3500</v>
      </c>
      <c r="Z1553">
        <f t="shared" si="365"/>
        <v>0</v>
      </c>
    </row>
    <row r="1554" spans="1:26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 t="b">
        <v>0</v>
      </c>
      <c r="L1554">
        <v>16</v>
      </c>
      <c r="M1554" t="b">
        <v>0</v>
      </c>
      <c r="N1554" t="s">
        <v>8289</v>
      </c>
      <c r="O1554" s="15">
        <f t="shared" si="359"/>
        <v>49.186046511627907</v>
      </c>
      <c r="P1554" s="15">
        <f t="shared" si="353"/>
        <v>132.1875</v>
      </c>
      <c r="Q1554" t="s">
        <v>8341</v>
      </c>
      <c r="R1554" t="s">
        <v>8346</v>
      </c>
      <c r="S1554" s="8">
        <f t="shared" si="360"/>
        <v>41892.480416666665</v>
      </c>
      <c r="T1554" s="11">
        <f t="shared" si="361"/>
        <v>41912.957638888889</v>
      </c>
      <c r="U1554" t="str">
        <f t="shared" si="362"/>
        <v>FALSE</v>
      </c>
      <c r="V1554" s="18">
        <f t="shared" si="363"/>
        <v>2</v>
      </c>
      <c r="W1554">
        <f t="shared" si="364"/>
        <v>2</v>
      </c>
      <c r="X1554">
        <v>1</v>
      </c>
      <c r="Y1554">
        <f>D1554*$X1554</f>
        <v>4300</v>
      </c>
      <c r="Z1554">
        <f t="shared" si="365"/>
        <v>2115</v>
      </c>
    </row>
    <row r="1555" spans="1:26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 t="b">
        <v>0</v>
      </c>
      <c r="L1555">
        <v>0</v>
      </c>
      <c r="M1555" t="b">
        <v>0</v>
      </c>
      <c r="N1555" t="s">
        <v>8289</v>
      </c>
      <c r="O1555" s="15">
        <f t="shared" si="359"/>
        <v>0</v>
      </c>
      <c r="P1555" s="15">
        <f t="shared" si="353"/>
        <v>0</v>
      </c>
      <c r="Q1555" t="s">
        <v>8341</v>
      </c>
      <c r="R1555" t="s">
        <v>8346</v>
      </c>
      <c r="S1555" s="8">
        <f t="shared" si="360"/>
        <v>42219.074618055551</v>
      </c>
      <c r="T1555" s="11">
        <f t="shared" si="361"/>
        <v>42249.074618055551</v>
      </c>
      <c r="U1555" t="str">
        <f t="shared" si="362"/>
        <v>FALSE</v>
      </c>
      <c r="V1555" s="18">
        <f t="shared" si="363"/>
        <v>2</v>
      </c>
      <c r="W1555">
        <f t="shared" si="364"/>
        <v>2</v>
      </c>
      <c r="X1555">
        <v>1</v>
      </c>
      <c r="Y1555">
        <f>D1555*$X1555</f>
        <v>6000</v>
      </c>
      <c r="Z1555">
        <f t="shared" si="365"/>
        <v>0</v>
      </c>
    </row>
    <row r="1556" spans="1:26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 t="b">
        <v>0</v>
      </c>
      <c r="L1556">
        <v>0</v>
      </c>
      <c r="M1556" t="b">
        <v>0</v>
      </c>
      <c r="N1556" t="s">
        <v>8289</v>
      </c>
      <c r="O1556" s="15">
        <f t="shared" si="359"/>
        <v>0</v>
      </c>
      <c r="P1556" s="15">
        <f t="shared" si="353"/>
        <v>0</v>
      </c>
      <c r="Q1556" t="s">
        <v>8341</v>
      </c>
      <c r="R1556" t="s">
        <v>8346</v>
      </c>
      <c r="S1556" s="8">
        <f t="shared" si="360"/>
        <v>42188.043865740743</v>
      </c>
      <c r="T1556" s="11">
        <f t="shared" si="361"/>
        <v>42218.043865740743</v>
      </c>
      <c r="U1556" t="str">
        <f t="shared" si="362"/>
        <v>FALSE</v>
      </c>
      <c r="V1556" s="18">
        <f t="shared" si="363"/>
        <v>2</v>
      </c>
      <c r="W1556">
        <f t="shared" si="364"/>
        <v>2</v>
      </c>
      <c r="X1556">
        <v>0.72</v>
      </c>
      <c r="Y1556">
        <f>D1556*X1556</f>
        <v>14400</v>
      </c>
    </row>
    <row r="1557" spans="1:26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 t="b">
        <v>0</v>
      </c>
      <c r="L1557">
        <v>0</v>
      </c>
      <c r="M1557" t="b">
        <v>0</v>
      </c>
      <c r="N1557" t="s">
        <v>8289</v>
      </c>
      <c r="O1557" s="15">
        <f t="shared" si="359"/>
        <v>0</v>
      </c>
      <c r="P1557" s="15">
        <f t="shared" si="353"/>
        <v>0</v>
      </c>
      <c r="Q1557" t="s">
        <v>8341</v>
      </c>
      <c r="R1557" t="s">
        <v>8346</v>
      </c>
      <c r="S1557" s="8">
        <f t="shared" si="360"/>
        <v>42241.405462962961</v>
      </c>
      <c r="T1557" s="11">
        <f t="shared" si="361"/>
        <v>42264.499999999993</v>
      </c>
      <c r="U1557" t="str">
        <f t="shared" si="362"/>
        <v>FALSE</v>
      </c>
      <c r="V1557" s="18">
        <f t="shared" si="363"/>
        <v>2</v>
      </c>
      <c r="W1557">
        <f t="shared" si="364"/>
        <v>2</v>
      </c>
      <c r="X1557">
        <v>1</v>
      </c>
      <c r="Y1557">
        <f>D1557*$X1557</f>
        <v>750</v>
      </c>
      <c r="Z1557">
        <f>E1557*$X1557</f>
        <v>0</v>
      </c>
    </row>
    <row r="1558" spans="1:26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 t="b">
        <v>0</v>
      </c>
      <c r="L1558">
        <v>12</v>
      </c>
      <c r="M1558" t="b">
        <v>0</v>
      </c>
      <c r="N1558" t="s">
        <v>8289</v>
      </c>
      <c r="O1558" s="15">
        <f t="shared" si="359"/>
        <v>45.133333333333333</v>
      </c>
      <c r="P1558" s="15">
        <f t="shared" si="353"/>
        <v>56.416666666666664</v>
      </c>
      <c r="Q1558" t="s">
        <v>8341</v>
      </c>
      <c r="R1558" t="s">
        <v>8346</v>
      </c>
      <c r="S1558" s="8">
        <f t="shared" si="360"/>
        <v>42524.944722222215</v>
      </c>
      <c r="T1558" s="11">
        <f t="shared" si="361"/>
        <v>42554.944722222215</v>
      </c>
      <c r="U1558" t="str">
        <f t="shared" si="362"/>
        <v>FALSE</v>
      </c>
      <c r="V1558" s="18">
        <f t="shared" si="363"/>
        <v>2</v>
      </c>
      <c r="W1558">
        <f t="shared" si="364"/>
        <v>2</v>
      </c>
      <c r="X1558">
        <f>0.76</f>
        <v>0.76</v>
      </c>
      <c r="Y1558">
        <f>D1558*X1558</f>
        <v>1140</v>
      </c>
      <c r="Z1558">
        <f t="shared" ref="Z1558:Z1565" si="366">E1558*$X1558</f>
        <v>514.52</v>
      </c>
    </row>
    <row r="1559" spans="1:26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 t="b">
        <v>0</v>
      </c>
      <c r="L1559">
        <v>1</v>
      </c>
      <c r="M1559" t="b">
        <v>0</v>
      </c>
      <c r="N1559" t="s">
        <v>8289</v>
      </c>
      <c r="O1559" s="15">
        <f t="shared" si="359"/>
        <v>4</v>
      </c>
      <c r="P1559" s="15">
        <f t="shared" si="353"/>
        <v>100</v>
      </c>
      <c r="Q1559" t="s">
        <v>8341</v>
      </c>
      <c r="R1559" t="s">
        <v>8346</v>
      </c>
      <c r="S1559" s="8">
        <f t="shared" si="360"/>
        <v>41871.444826388884</v>
      </c>
      <c r="T1559" s="11">
        <f t="shared" si="361"/>
        <v>41902.444826388884</v>
      </c>
      <c r="U1559" t="str">
        <f t="shared" si="362"/>
        <v>FALSE</v>
      </c>
      <c r="V1559" s="18">
        <f t="shared" si="363"/>
        <v>2</v>
      </c>
      <c r="W1559">
        <f t="shared" si="364"/>
        <v>2</v>
      </c>
      <c r="X1559">
        <v>1</v>
      </c>
      <c r="Y1559">
        <f>D1559*$X1559</f>
        <v>2500</v>
      </c>
      <c r="Z1559">
        <f t="shared" si="366"/>
        <v>100</v>
      </c>
    </row>
    <row r="1560" spans="1:26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 t="b">
        <v>0</v>
      </c>
      <c r="L1560">
        <v>3</v>
      </c>
      <c r="M1560" t="b">
        <v>0</v>
      </c>
      <c r="N1560" t="s">
        <v>8289</v>
      </c>
      <c r="O1560" s="15">
        <f t="shared" si="359"/>
        <v>4.666666666666667</v>
      </c>
      <c r="P1560" s="15">
        <f t="shared" si="353"/>
        <v>11.666666666666666</v>
      </c>
      <c r="Q1560" t="s">
        <v>8341</v>
      </c>
      <c r="R1560" t="s">
        <v>8346</v>
      </c>
      <c r="S1560" s="8">
        <f t="shared" si="360"/>
        <v>42185.189340277771</v>
      </c>
      <c r="T1560" s="11">
        <f t="shared" si="361"/>
        <v>42244.299999999996</v>
      </c>
      <c r="U1560" t="str">
        <f t="shared" si="362"/>
        <v>FALSE</v>
      </c>
      <c r="V1560" s="18">
        <f t="shared" si="363"/>
        <v>2</v>
      </c>
      <c r="W1560">
        <f t="shared" si="364"/>
        <v>2</v>
      </c>
      <c r="X1560">
        <v>1.28</v>
      </c>
      <c r="Y1560">
        <f>D1560*X1560</f>
        <v>960</v>
      </c>
      <c r="Z1560">
        <f t="shared" si="366"/>
        <v>44.800000000000004</v>
      </c>
    </row>
    <row r="1561" spans="1:26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 t="b">
        <v>0</v>
      </c>
      <c r="L1561">
        <v>1</v>
      </c>
      <c r="M1561" t="b">
        <v>0</v>
      </c>
      <c r="N1561" t="s">
        <v>8289</v>
      </c>
      <c r="O1561" s="15">
        <f t="shared" si="359"/>
        <v>0.33333333333333337</v>
      </c>
      <c r="P1561" s="15">
        <f t="shared" si="353"/>
        <v>50</v>
      </c>
      <c r="Q1561" t="s">
        <v>8341</v>
      </c>
      <c r="R1561" t="s">
        <v>8346</v>
      </c>
      <c r="S1561" s="8">
        <f t="shared" si="360"/>
        <v>42107.844895833325</v>
      </c>
      <c r="T1561" s="11">
        <f t="shared" si="361"/>
        <v>42122.844895833332</v>
      </c>
      <c r="U1561" t="str">
        <f t="shared" si="362"/>
        <v>FALSE</v>
      </c>
      <c r="V1561" s="18">
        <f t="shared" si="363"/>
        <v>2</v>
      </c>
      <c r="W1561">
        <f t="shared" si="364"/>
        <v>2</v>
      </c>
      <c r="X1561">
        <v>1</v>
      </c>
      <c r="Y1561">
        <f>D1561*$X1561</f>
        <v>15000</v>
      </c>
      <c r="Z1561">
        <f t="shared" si="366"/>
        <v>50</v>
      </c>
    </row>
    <row r="1562" spans="1:26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 t="b">
        <v>0</v>
      </c>
      <c r="L1562">
        <v>4</v>
      </c>
      <c r="M1562" t="b">
        <v>0</v>
      </c>
      <c r="N1562" t="s">
        <v>8289</v>
      </c>
      <c r="O1562" s="15">
        <f t="shared" si="359"/>
        <v>3.7600000000000002</v>
      </c>
      <c r="P1562" s="15">
        <f t="shared" si="353"/>
        <v>23.5</v>
      </c>
      <c r="Q1562" t="s">
        <v>8341</v>
      </c>
      <c r="R1562" t="s">
        <v>8346</v>
      </c>
      <c r="S1562" s="8">
        <f t="shared" si="360"/>
        <v>41935.812418981477</v>
      </c>
      <c r="T1562" s="11">
        <f t="shared" si="361"/>
        <v>41955.854085648149</v>
      </c>
      <c r="U1562" t="str">
        <f t="shared" si="362"/>
        <v>FALSE</v>
      </c>
      <c r="V1562" s="18">
        <f t="shared" si="363"/>
        <v>2</v>
      </c>
      <c r="W1562">
        <f t="shared" si="364"/>
        <v>2</v>
      </c>
      <c r="X1562">
        <v>1</v>
      </c>
      <c r="Y1562">
        <f>D1562*$X1562</f>
        <v>2500</v>
      </c>
      <c r="Z1562">
        <f t="shared" si="366"/>
        <v>94</v>
      </c>
    </row>
    <row r="1563" spans="1:26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 t="b">
        <v>0</v>
      </c>
      <c r="L1563">
        <v>1</v>
      </c>
      <c r="M1563" t="b">
        <v>0</v>
      </c>
      <c r="N1563" t="s">
        <v>8290</v>
      </c>
      <c r="O1563" s="15">
        <f t="shared" si="359"/>
        <v>0.67</v>
      </c>
      <c r="P1563" s="15">
        <f t="shared" si="353"/>
        <v>67</v>
      </c>
      <c r="Q1563" t="s">
        <v>8333</v>
      </c>
      <c r="R1563" t="s">
        <v>8347</v>
      </c>
      <c r="S1563" s="8">
        <f t="shared" si="360"/>
        <v>41554.833368055552</v>
      </c>
      <c r="T1563" s="11">
        <f t="shared" si="361"/>
        <v>41584.875034722216</v>
      </c>
      <c r="U1563" t="str">
        <f t="shared" si="362"/>
        <v>FALSE</v>
      </c>
      <c r="V1563" s="18">
        <f t="shared" si="363"/>
        <v>2</v>
      </c>
      <c r="W1563">
        <f t="shared" si="364"/>
        <v>3</v>
      </c>
      <c r="X1563">
        <v>1</v>
      </c>
      <c r="Y1563">
        <f>D1563*$X1563</f>
        <v>10000</v>
      </c>
      <c r="Z1563">
        <f t="shared" si="366"/>
        <v>67</v>
      </c>
    </row>
    <row r="1564" spans="1:26" ht="115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 t="b">
        <v>0</v>
      </c>
      <c r="L1564">
        <v>0</v>
      </c>
      <c r="M1564" t="b">
        <v>0</v>
      </c>
      <c r="N1564" t="s">
        <v>8290</v>
      </c>
      <c r="O1564" s="15">
        <f t="shared" si="359"/>
        <v>0</v>
      </c>
      <c r="P1564" s="15">
        <f t="shared" si="353"/>
        <v>0</v>
      </c>
      <c r="Q1564" t="s">
        <v>8333</v>
      </c>
      <c r="R1564" t="s">
        <v>8347</v>
      </c>
      <c r="S1564" s="8">
        <f t="shared" si="360"/>
        <v>40079.357824074068</v>
      </c>
      <c r="T1564" s="11">
        <f t="shared" si="361"/>
        <v>40148.826388888883</v>
      </c>
      <c r="U1564" t="str">
        <f t="shared" si="362"/>
        <v>FALSE</v>
      </c>
      <c r="V1564" s="18">
        <f t="shared" si="363"/>
        <v>2</v>
      </c>
      <c r="W1564">
        <f t="shared" si="364"/>
        <v>3</v>
      </c>
      <c r="X1564">
        <v>1</v>
      </c>
      <c r="Y1564">
        <f>D1564*$X1564</f>
        <v>4000</v>
      </c>
      <c r="Z1564">
        <f t="shared" si="366"/>
        <v>0</v>
      </c>
    </row>
    <row r="1565" spans="1:26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 t="b">
        <v>0</v>
      </c>
      <c r="L1565">
        <v>2</v>
      </c>
      <c r="M1565" t="b">
        <v>0</v>
      </c>
      <c r="N1565" t="s">
        <v>8290</v>
      </c>
      <c r="O1565" s="15">
        <f t="shared" si="359"/>
        <v>1.4166666666666665</v>
      </c>
      <c r="P1565" s="15">
        <f t="shared" si="353"/>
        <v>42.5</v>
      </c>
      <c r="Q1565" t="s">
        <v>8333</v>
      </c>
      <c r="R1565" t="s">
        <v>8347</v>
      </c>
      <c r="S1565" s="8">
        <f t="shared" si="360"/>
        <v>41652.534155092588</v>
      </c>
      <c r="T1565" s="11">
        <f t="shared" si="361"/>
        <v>41712.492488425924</v>
      </c>
      <c r="U1565" t="str">
        <f t="shared" si="362"/>
        <v>FALSE</v>
      </c>
      <c r="V1565" s="18">
        <f t="shared" si="363"/>
        <v>2</v>
      </c>
      <c r="W1565">
        <f t="shared" si="364"/>
        <v>3</v>
      </c>
      <c r="X1565">
        <v>1.28</v>
      </c>
      <c r="Y1565">
        <f>D1565*X1565</f>
        <v>7680</v>
      </c>
      <c r="Z1565">
        <f t="shared" si="366"/>
        <v>108.8</v>
      </c>
    </row>
    <row r="1566" spans="1:26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 t="b">
        <v>0</v>
      </c>
      <c r="L1566">
        <v>1</v>
      </c>
      <c r="M1566" t="b">
        <v>0</v>
      </c>
      <c r="N1566" t="s">
        <v>8290</v>
      </c>
      <c r="O1566" s="15">
        <f t="shared" si="359"/>
        <v>0.1</v>
      </c>
      <c r="P1566" s="15">
        <f t="shared" si="353"/>
        <v>10</v>
      </c>
      <c r="Q1566" t="s">
        <v>8333</v>
      </c>
      <c r="R1566" t="s">
        <v>8347</v>
      </c>
      <c r="S1566" s="8">
        <f t="shared" si="360"/>
        <v>42121.158668981479</v>
      </c>
      <c r="T1566" s="11">
        <f t="shared" si="361"/>
        <v>42152.628472222219</v>
      </c>
      <c r="U1566" t="str">
        <f t="shared" si="362"/>
        <v>FALSE</v>
      </c>
      <c r="V1566" s="18">
        <f t="shared" si="363"/>
        <v>2</v>
      </c>
      <c r="W1566">
        <f t="shared" si="364"/>
        <v>3</v>
      </c>
      <c r="X1566">
        <v>1</v>
      </c>
      <c r="Y1566">
        <f t="shared" ref="Y1566:Y1572" si="367">D1566*$X1566</f>
        <v>10000</v>
      </c>
      <c r="Z1566">
        <f t="shared" ref="Z1566:Z1572" si="368">E1566*$X1566</f>
        <v>10</v>
      </c>
    </row>
    <row r="1567" spans="1:26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 t="b">
        <v>0</v>
      </c>
      <c r="L1567">
        <v>1</v>
      </c>
      <c r="M1567" t="b">
        <v>0</v>
      </c>
      <c r="N1567" t="s">
        <v>8290</v>
      </c>
      <c r="O1567" s="15">
        <f t="shared" si="359"/>
        <v>2.5</v>
      </c>
      <c r="P1567" s="15">
        <f t="shared" si="353"/>
        <v>100</v>
      </c>
      <c r="Q1567" t="s">
        <v>8333</v>
      </c>
      <c r="R1567" t="s">
        <v>8347</v>
      </c>
      <c r="S1567" s="8">
        <f t="shared" si="360"/>
        <v>40672.521539351852</v>
      </c>
      <c r="T1567" s="11">
        <f t="shared" si="361"/>
        <v>40702.521539351852</v>
      </c>
      <c r="U1567" t="str">
        <f t="shared" si="362"/>
        <v>FALSE</v>
      </c>
      <c r="V1567" s="18">
        <f t="shared" si="363"/>
        <v>2</v>
      </c>
      <c r="W1567">
        <f t="shared" si="364"/>
        <v>3</v>
      </c>
      <c r="X1567">
        <v>1</v>
      </c>
      <c r="Y1567">
        <f t="shared" si="367"/>
        <v>4000</v>
      </c>
      <c r="Z1567">
        <f t="shared" si="368"/>
        <v>100</v>
      </c>
    </row>
    <row r="1568" spans="1:26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 t="b">
        <v>0</v>
      </c>
      <c r="L1568">
        <v>59</v>
      </c>
      <c r="M1568" t="b">
        <v>0</v>
      </c>
      <c r="N1568" t="s">
        <v>8290</v>
      </c>
      <c r="O1568" s="15">
        <f t="shared" si="359"/>
        <v>21.25</v>
      </c>
      <c r="P1568" s="15">
        <f t="shared" si="353"/>
        <v>108.05084745762711</v>
      </c>
      <c r="Q1568" t="s">
        <v>8333</v>
      </c>
      <c r="R1568" t="s">
        <v>8347</v>
      </c>
      <c r="S1568" s="8">
        <f t="shared" si="360"/>
        <v>42549.708379629628</v>
      </c>
      <c r="T1568" s="11">
        <f t="shared" si="361"/>
        <v>42578.708333333336</v>
      </c>
      <c r="U1568" t="str">
        <f t="shared" si="362"/>
        <v>FALSE</v>
      </c>
      <c r="V1568" s="18">
        <f t="shared" si="363"/>
        <v>2</v>
      </c>
      <c r="W1568">
        <f t="shared" si="364"/>
        <v>3</v>
      </c>
      <c r="X1568">
        <v>1</v>
      </c>
      <c r="Y1568">
        <f t="shared" si="367"/>
        <v>30000</v>
      </c>
      <c r="Z1568">
        <f t="shared" si="368"/>
        <v>6375</v>
      </c>
    </row>
    <row r="1569" spans="1:26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 t="b">
        <v>0</v>
      </c>
      <c r="L1569">
        <v>13</v>
      </c>
      <c r="M1569" t="b">
        <v>0</v>
      </c>
      <c r="N1569" t="s">
        <v>8290</v>
      </c>
      <c r="O1569" s="15">
        <f t="shared" si="359"/>
        <v>4.117647058823529</v>
      </c>
      <c r="P1569" s="15">
        <f t="shared" si="353"/>
        <v>26.923076923076923</v>
      </c>
      <c r="Q1569" t="s">
        <v>8333</v>
      </c>
      <c r="R1569" t="s">
        <v>8347</v>
      </c>
      <c r="S1569" s="8">
        <f t="shared" si="360"/>
        <v>41671.728530092587</v>
      </c>
      <c r="T1569" s="11">
        <f t="shared" si="361"/>
        <v>41686.791666666664</v>
      </c>
      <c r="U1569" t="str">
        <f t="shared" si="362"/>
        <v>FALSE</v>
      </c>
      <c r="V1569" s="18">
        <f t="shared" si="363"/>
        <v>2</v>
      </c>
      <c r="W1569">
        <f t="shared" si="364"/>
        <v>3</v>
      </c>
      <c r="X1569">
        <v>1</v>
      </c>
      <c r="Y1569">
        <f t="shared" si="367"/>
        <v>8500</v>
      </c>
      <c r="Z1569">
        <f t="shared" si="368"/>
        <v>350</v>
      </c>
    </row>
    <row r="1570" spans="1:26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 t="b">
        <v>0</v>
      </c>
      <c r="L1570">
        <v>22</v>
      </c>
      <c r="M1570" t="b">
        <v>0</v>
      </c>
      <c r="N1570" t="s">
        <v>8290</v>
      </c>
      <c r="O1570" s="15">
        <f t="shared" si="359"/>
        <v>13.639999999999999</v>
      </c>
      <c r="P1570" s="15">
        <f t="shared" si="353"/>
        <v>155</v>
      </c>
      <c r="Q1570" t="s">
        <v>8333</v>
      </c>
      <c r="R1570" t="s">
        <v>8347</v>
      </c>
      <c r="S1570" s="8">
        <f t="shared" si="360"/>
        <v>41961.853993055549</v>
      </c>
      <c r="T1570" s="11">
        <f t="shared" si="361"/>
        <v>41996.853993055549</v>
      </c>
      <c r="U1570" t="str">
        <f t="shared" si="362"/>
        <v>FALSE</v>
      </c>
      <c r="V1570" s="18">
        <f t="shared" si="363"/>
        <v>2</v>
      </c>
      <c r="W1570">
        <f t="shared" si="364"/>
        <v>3</v>
      </c>
      <c r="X1570">
        <v>1</v>
      </c>
      <c r="Y1570">
        <f t="shared" si="367"/>
        <v>25000</v>
      </c>
      <c r="Z1570">
        <f t="shared" si="368"/>
        <v>3410</v>
      </c>
    </row>
    <row r="1571" spans="1:26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 t="b">
        <v>0</v>
      </c>
      <c r="L1571">
        <v>0</v>
      </c>
      <c r="M1571" t="b">
        <v>0</v>
      </c>
      <c r="N1571" t="s">
        <v>8290</v>
      </c>
      <c r="O1571" s="15">
        <f t="shared" si="359"/>
        <v>0</v>
      </c>
      <c r="P1571" s="15">
        <f t="shared" si="353"/>
        <v>0</v>
      </c>
      <c r="Q1571" t="s">
        <v>8333</v>
      </c>
      <c r="R1571" t="s">
        <v>8347</v>
      </c>
      <c r="S1571" s="8">
        <f t="shared" si="360"/>
        <v>41389.471226851849</v>
      </c>
      <c r="T1571" s="11">
        <f t="shared" si="361"/>
        <v>41419.471226851849</v>
      </c>
      <c r="U1571" t="str">
        <f t="shared" si="362"/>
        <v>FALSE</v>
      </c>
      <c r="V1571" s="18">
        <f t="shared" si="363"/>
        <v>2</v>
      </c>
      <c r="W1571">
        <f t="shared" si="364"/>
        <v>3</v>
      </c>
      <c r="X1571">
        <v>1</v>
      </c>
      <c r="Y1571">
        <f t="shared" si="367"/>
        <v>30000</v>
      </c>
      <c r="Z1571">
        <f t="shared" si="368"/>
        <v>0</v>
      </c>
    </row>
    <row r="1572" spans="1:26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 t="b">
        <v>0</v>
      </c>
      <c r="L1572">
        <v>52</v>
      </c>
      <c r="M1572" t="b">
        <v>0</v>
      </c>
      <c r="N1572" t="s">
        <v>8290</v>
      </c>
      <c r="O1572" s="15">
        <f t="shared" si="359"/>
        <v>41.4</v>
      </c>
      <c r="P1572" s="15">
        <f t="shared" si="353"/>
        <v>47.769230769230766</v>
      </c>
      <c r="Q1572" t="s">
        <v>8333</v>
      </c>
      <c r="R1572" t="s">
        <v>8347</v>
      </c>
      <c r="S1572" s="8">
        <f t="shared" si="360"/>
        <v>42438.605115740742</v>
      </c>
      <c r="T1572" s="11">
        <f t="shared" si="361"/>
        <v>42468.56344907407</v>
      </c>
      <c r="U1572" t="str">
        <f t="shared" si="362"/>
        <v>FALSE</v>
      </c>
      <c r="V1572" s="18">
        <f t="shared" si="363"/>
        <v>2</v>
      </c>
      <c r="W1572">
        <f t="shared" si="364"/>
        <v>3</v>
      </c>
      <c r="X1572">
        <v>1</v>
      </c>
      <c r="Y1572">
        <f t="shared" si="367"/>
        <v>6000</v>
      </c>
      <c r="Z1572">
        <f t="shared" si="368"/>
        <v>2484</v>
      </c>
    </row>
    <row r="1573" spans="1:26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 t="b">
        <v>0</v>
      </c>
      <c r="L1573">
        <v>4</v>
      </c>
      <c r="M1573" t="b">
        <v>0</v>
      </c>
      <c r="N1573" t="s">
        <v>8290</v>
      </c>
      <c r="O1573" s="15">
        <f t="shared" si="359"/>
        <v>0.66115702479338845</v>
      </c>
      <c r="P1573" s="15">
        <f t="shared" si="353"/>
        <v>20</v>
      </c>
      <c r="Q1573" t="s">
        <v>8333</v>
      </c>
      <c r="R1573" t="s">
        <v>8347</v>
      </c>
      <c r="S1573" s="8">
        <f t="shared" si="360"/>
        <v>42144.561145833337</v>
      </c>
      <c r="T1573" s="11">
        <f t="shared" si="361"/>
        <v>42174.56114583333</v>
      </c>
      <c r="U1573" t="str">
        <f t="shared" si="362"/>
        <v>FALSE</v>
      </c>
      <c r="V1573" s="18">
        <f t="shared" si="363"/>
        <v>2</v>
      </c>
      <c r="W1573">
        <f t="shared" si="364"/>
        <v>3</v>
      </c>
      <c r="X1573">
        <v>1.28</v>
      </c>
      <c r="Y1573">
        <f>D1573*X1573</f>
        <v>15488</v>
      </c>
      <c r="Z1573">
        <f t="shared" ref="Z1573:Z1582" si="369">E1573*$X1573</f>
        <v>102.4</v>
      </c>
    </row>
    <row r="1574" spans="1:26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 t="b">
        <v>0</v>
      </c>
      <c r="L1574">
        <v>3</v>
      </c>
      <c r="M1574" t="b">
        <v>0</v>
      </c>
      <c r="N1574" t="s">
        <v>8290</v>
      </c>
      <c r="O1574" s="15">
        <f t="shared" si="359"/>
        <v>5</v>
      </c>
      <c r="P1574" s="15">
        <f t="shared" si="353"/>
        <v>41.666666666666664</v>
      </c>
      <c r="Q1574" t="s">
        <v>8333</v>
      </c>
      <c r="R1574" t="s">
        <v>8347</v>
      </c>
      <c r="S1574" s="8">
        <f t="shared" si="360"/>
        <v>42403.824756944443</v>
      </c>
      <c r="T1574" s="11">
        <f t="shared" si="361"/>
        <v>42428.790972222218</v>
      </c>
      <c r="U1574" t="str">
        <f t="shared" si="362"/>
        <v>FALSE</v>
      </c>
      <c r="V1574" s="18">
        <f t="shared" si="363"/>
        <v>2</v>
      </c>
      <c r="W1574">
        <f t="shared" si="364"/>
        <v>3</v>
      </c>
      <c r="X1574">
        <v>1.28</v>
      </c>
      <c r="Y1574">
        <f>D1574*X1574</f>
        <v>3200</v>
      </c>
      <c r="Z1574">
        <f t="shared" si="369"/>
        <v>160</v>
      </c>
    </row>
    <row r="1575" spans="1:26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 t="b">
        <v>0</v>
      </c>
      <c r="L1575">
        <v>3</v>
      </c>
      <c r="M1575" t="b">
        <v>0</v>
      </c>
      <c r="N1575" t="s">
        <v>8290</v>
      </c>
      <c r="O1575" s="15">
        <f t="shared" si="359"/>
        <v>2.4777777777777779</v>
      </c>
      <c r="P1575" s="15">
        <f t="shared" si="353"/>
        <v>74.333333333333329</v>
      </c>
      <c r="Q1575" t="s">
        <v>8333</v>
      </c>
      <c r="R1575" t="s">
        <v>8347</v>
      </c>
      <c r="S1575" s="8">
        <f t="shared" si="360"/>
        <v>42785.791689814818</v>
      </c>
      <c r="T1575" s="11">
        <f t="shared" si="361"/>
        <v>42825.957638888889</v>
      </c>
      <c r="U1575" t="str">
        <f t="shared" si="362"/>
        <v>FALSE</v>
      </c>
      <c r="V1575" s="18">
        <f t="shared" si="363"/>
        <v>2</v>
      </c>
      <c r="W1575">
        <f t="shared" si="364"/>
        <v>3</v>
      </c>
      <c r="X1575">
        <f>0.76</f>
        <v>0.76</v>
      </c>
      <c r="Y1575">
        <f>D1575*X1575</f>
        <v>6840</v>
      </c>
      <c r="Z1575">
        <f t="shared" si="369"/>
        <v>169.48</v>
      </c>
    </row>
    <row r="1576" spans="1:26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 t="b">
        <v>0</v>
      </c>
      <c r="L1576">
        <v>6</v>
      </c>
      <c r="M1576" t="b">
        <v>0</v>
      </c>
      <c r="N1576" t="s">
        <v>8290</v>
      </c>
      <c r="O1576" s="15">
        <f t="shared" si="359"/>
        <v>5.0599999999999996</v>
      </c>
      <c r="P1576" s="15">
        <f t="shared" ref="P1576:P1639" si="370">IFERROR(E1576/L1576,0)</f>
        <v>84.333333333333329</v>
      </c>
      <c r="Q1576" t="s">
        <v>8333</v>
      </c>
      <c r="R1576" t="s">
        <v>8347</v>
      </c>
      <c r="S1576" s="8">
        <f t="shared" si="360"/>
        <v>42017.719085648147</v>
      </c>
      <c r="T1576" s="11">
        <f t="shared" si="361"/>
        <v>42052.719085648147</v>
      </c>
      <c r="U1576" t="str">
        <f t="shared" si="362"/>
        <v>FALSE</v>
      </c>
      <c r="V1576" s="18">
        <f t="shared" si="363"/>
        <v>2</v>
      </c>
      <c r="W1576">
        <f t="shared" si="364"/>
        <v>3</v>
      </c>
      <c r="X1576">
        <v>1</v>
      </c>
      <c r="Y1576">
        <f t="shared" ref="Y1576:Y1582" si="371">D1576*$X1576</f>
        <v>10000</v>
      </c>
      <c r="Z1576">
        <f t="shared" si="369"/>
        <v>506</v>
      </c>
    </row>
    <row r="1577" spans="1:26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 t="b">
        <v>0</v>
      </c>
      <c r="L1577">
        <v>35</v>
      </c>
      <c r="M1577" t="b">
        <v>0</v>
      </c>
      <c r="N1577" t="s">
        <v>8290</v>
      </c>
      <c r="O1577" s="15">
        <f t="shared" si="359"/>
        <v>22.91</v>
      </c>
      <c r="P1577" s="15">
        <f t="shared" si="370"/>
        <v>65.457142857142856</v>
      </c>
      <c r="Q1577" t="s">
        <v>8333</v>
      </c>
      <c r="R1577" t="s">
        <v>8347</v>
      </c>
      <c r="S1577" s="8">
        <f t="shared" si="360"/>
        <v>41799.315925925926</v>
      </c>
      <c r="T1577" s="11">
        <f t="shared" si="361"/>
        <v>41829.315925925919</v>
      </c>
      <c r="U1577" t="str">
        <f t="shared" si="362"/>
        <v>FALSE</v>
      </c>
      <c r="V1577" s="18">
        <f t="shared" si="363"/>
        <v>2</v>
      </c>
      <c r="W1577">
        <f t="shared" si="364"/>
        <v>3</v>
      </c>
      <c r="X1577">
        <v>1</v>
      </c>
      <c r="Y1577">
        <f t="shared" si="371"/>
        <v>10000</v>
      </c>
      <c r="Z1577">
        <f t="shared" si="369"/>
        <v>2291</v>
      </c>
    </row>
    <row r="1578" spans="1:26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 t="b">
        <v>0</v>
      </c>
      <c r="L1578">
        <v>10</v>
      </c>
      <c r="M1578" t="b">
        <v>0</v>
      </c>
      <c r="N1578" t="s">
        <v>8290</v>
      </c>
      <c r="O1578" s="15">
        <f t="shared" si="359"/>
        <v>13</v>
      </c>
      <c r="P1578" s="15">
        <f t="shared" si="370"/>
        <v>65</v>
      </c>
      <c r="Q1578" t="s">
        <v>8333</v>
      </c>
      <c r="R1578" t="s">
        <v>8347</v>
      </c>
      <c r="S1578" s="8">
        <f t="shared" si="360"/>
        <v>42140.670925925922</v>
      </c>
      <c r="T1578" s="11">
        <f t="shared" si="361"/>
        <v>42185.670925925922</v>
      </c>
      <c r="U1578" t="str">
        <f t="shared" si="362"/>
        <v>FALSE</v>
      </c>
      <c r="V1578" s="18">
        <f t="shared" si="363"/>
        <v>2</v>
      </c>
      <c r="W1578">
        <f t="shared" si="364"/>
        <v>3</v>
      </c>
      <c r="X1578">
        <v>1</v>
      </c>
      <c r="Y1578">
        <f t="shared" si="371"/>
        <v>5000</v>
      </c>
      <c r="Z1578">
        <f t="shared" si="369"/>
        <v>650</v>
      </c>
    </row>
    <row r="1579" spans="1:26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 t="b">
        <v>0</v>
      </c>
      <c r="L1579">
        <v>2</v>
      </c>
      <c r="M1579" t="b">
        <v>0</v>
      </c>
      <c r="N1579" t="s">
        <v>8290</v>
      </c>
      <c r="O1579" s="15">
        <f t="shared" si="359"/>
        <v>0.54999999999999993</v>
      </c>
      <c r="P1579" s="15">
        <f t="shared" si="370"/>
        <v>27.5</v>
      </c>
      <c r="Q1579" t="s">
        <v>8333</v>
      </c>
      <c r="R1579" t="s">
        <v>8347</v>
      </c>
      <c r="S1579" s="8">
        <f t="shared" si="360"/>
        <v>41054.639444444445</v>
      </c>
      <c r="T1579" s="11">
        <f t="shared" si="361"/>
        <v>41114.639444444438</v>
      </c>
      <c r="U1579" t="str">
        <f t="shared" si="362"/>
        <v>FALSE</v>
      </c>
      <c r="V1579" s="18">
        <f t="shared" si="363"/>
        <v>2</v>
      </c>
      <c r="W1579">
        <f t="shared" si="364"/>
        <v>3</v>
      </c>
      <c r="X1579">
        <v>1</v>
      </c>
      <c r="Y1579">
        <f t="shared" si="371"/>
        <v>10000</v>
      </c>
      <c r="Z1579">
        <f t="shared" si="369"/>
        <v>55</v>
      </c>
    </row>
    <row r="1580" spans="1:26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 t="b">
        <v>0</v>
      </c>
      <c r="L1580">
        <v>4</v>
      </c>
      <c r="M1580" t="b">
        <v>0</v>
      </c>
      <c r="N1580" t="s">
        <v>8290</v>
      </c>
      <c r="O1580" s="15">
        <f t="shared" si="359"/>
        <v>10.806536636794938</v>
      </c>
      <c r="P1580" s="15">
        <f t="shared" si="370"/>
        <v>51.25</v>
      </c>
      <c r="Q1580" t="s">
        <v>8333</v>
      </c>
      <c r="R1580" t="s">
        <v>8347</v>
      </c>
      <c r="S1580" s="8">
        <f t="shared" si="360"/>
        <v>40398.857534722221</v>
      </c>
      <c r="T1580" s="11">
        <f t="shared" si="361"/>
        <v>40422.875</v>
      </c>
      <c r="U1580" t="str">
        <f t="shared" si="362"/>
        <v>FALSE</v>
      </c>
      <c r="V1580" s="18">
        <f t="shared" si="363"/>
        <v>2</v>
      </c>
      <c r="W1580">
        <f t="shared" si="364"/>
        <v>3</v>
      </c>
      <c r="X1580">
        <v>1</v>
      </c>
      <c r="Y1580">
        <f t="shared" si="371"/>
        <v>1897</v>
      </c>
      <c r="Z1580">
        <f t="shared" si="369"/>
        <v>205</v>
      </c>
    </row>
    <row r="1581" spans="1:26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 t="b">
        <v>0</v>
      </c>
      <c r="L1581">
        <v>2</v>
      </c>
      <c r="M1581" t="b">
        <v>0</v>
      </c>
      <c r="N1581" t="s">
        <v>8290</v>
      </c>
      <c r="O1581" s="15">
        <f t="shared" si="359"/>
        <v>0.84008400840084008</v>
      </c>
      <c r="P1581" s="15">
        <f t="shared" si="370"/>
        <v>14</v>
      </c>
      <c r="Q1581" t="s">
        <v>8333</v>
      </c>
      <c r="R1581" t="s">
        <v>8347</v>
      </c>
      <c r="S1581" s="8">
        <f t="shared" si="360"/>
        <v>41481.788090277776</v>
      </c>
      <c r="T1581" s="11">
        <f t="shared" si="361"/>
        <v>41514.788090277776</v>
      </c>
      <c r="U1581" t="str">
        <f t="shared" si="362"/>
        <v>FALSE</v>
      </c>
      <c r="V1581" s="18">
        <f t="shared" si="363"/>
        <v>2</v>
      </c>
      <c r="W1581">
        <f t="shared" si="364"/>
        <v>3</v>
      </c>
      <c r="X1581">
        <v>1</v>
      </c>
      <c r="Y1581">
        <f t="shared" si="371"/>
        <v>3333</v>
      </c>
      <c r="Z1581">
        <f t="shared" si="369"/>
        <v>28</v>
      </c>
    </row>
    <row r="1582" spans="1:26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 t="b">
        <v>0</v>
      </c>
      <c r="L1582">
        <v>0</v>
      </c>
      <c r="M1582" t="b">
        <v>0</v>
      </c>
      <c r="N1582" t="s">
        <v>8290</v>
      </c>
      <c r="O1582" s="15">
        <f t="shared" si="359"/>
        <v>0</v>
      </c>
      <c r="P1582" s="15">
        <f t="shared" si="370"/>
        <v>0</v>
      </c>
      <c r="Q1582" t="s">
        <v>8333</v>
      </c>
      <c r="R1582" t="s">
        <v>8347</v>
      </c>
      <c r="S1582" s="8">
        <f t="shared" si="360"/>
        <v>40989.841736111113</v>
      </c>
      <c r="T1582" s="11">
        <f t="shared" si="361"/>
        <v>41049.841736111106</v>
      </c>
      <c r="U1582" t="str">
        <f t="shared" si="362"/>
        <v>FALSE</v>
      </c>
      <c r="V1582" s="18">
        <f t="shared" si="363"/>
        <v>2</v>
      </c>
      <c r="W1582">
        <f t="shared" si="364"/>
        <v>3</v>
      </c>
      <c r="X1582">
        <v>1</v>
      </c>
      <c r="Y1582">
        <f t="shared" si="371"/>
        <v>1750</v>
      </c>
      <c r="Z1582">
        <f t="shared" si="369"/>
        <v>0</v>
      </c>
    </row>
    <row r="1583" spans="1:26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 t="b">
        <v>0</v>
      </c>
      <c r="L1583">
        <v>1</v>
      </c>
      <c r="M1583" t="b">
        <v>0</v>
      </c>
      <c r="N1583" t="s">
        <v>8291</v>
      </c>
      <c r="O1583" s="15">
        <f t="shared" si="359"/>
        <v>0.5</v>
      </c>
      <c r="P1583" s="15">
        <f t="shared" si="370"/>
        <v>5</v>
      </c>
      <c r="Q1583" t="s">
        <v>8341</v>
      </c>
      <c r="R1583" t="s">
        <v>8348</v>
      </c>
      <c r="S1583" s="8">
        <f t="shared" si="360"/>
        <v>42325.240624999999</v>
      </c>
      <c r="T1583" s="11">
        <f t="shared" si="361"/>
        <v>42357.240624999999</v>
      </c>
      <c r="U1583" t="str">
        <f t="shared" si="362"/>
        <v>FALSE</v>
      </c>
      <c r="V1583" s="18">
        <f t="shared" si="363"/>
        <v>2</v>
      </c>
      <c r="W1583">
        <f t="shared" si="364"/>
        <v>2</v>
      </c>
      <c r="X1583">
        <v>1.28</v>
      </c>
      <c r="Y1583">
        <f>D1583*X1583</f>
        <v>1280</v>
      </c>
      <c r="Z1583">
        <f t="shared" ref="Z1583:Z1601" si="372">E1583*$X1583</f>
        <v>6.4</v>
      </c>
    </row>
    <row r="1584" spans="1:26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 t="b">
        <v>0</v>
      </c>
      <c r="L1584">
        <v>3</v>
      </c>
      <c r="M1584" t="b">
        <v>0</v>
      </c>
      <c r="N1584" t="s">
        <v>8291</v>
      </c>
      <c r="O1584" s="15">
        <f t="shared" si="359"/>
        <v>9.3000000000000007</v>
      </c>
      <c r="P1584" s="15">
        <f t="shared" si="370"/>
        <v>31</v>
      </c>
      <c r="Q1584" t="s">
        <v>8341</v>
      </c>
      <c r="R1584" t="s">
        <v>8348</v>
      </c>
      <c r="S1584" s="8">
        <f t="shared" si="360"/>
        <v>42246.581631944442</v>
      </c>
      <c r="T1584" s="11">
        <f t="shared" si="361"/>
        <v>42303.680555555555</v>
      </c>
      <c r="U1584" t="str">
        <f t="shared" si="362"/>
        <v>FALSE</v>
      </c>
      <c r="V1584" s="18">
        <f t="shared" si="363"/>
        <v>2</v>
      </c>
      <c r="W1584">
        <f t="shared" si="364"/>
        <v>2</v>
      </c>
      <c r="X1584">
        <v>1</v>
      </c>
      <c r="Y1584">
        <f>D1584*$X1584</f>
        <v>1000</v>
      </c>
      <c r="Z1584">
        <f t="shared" si="372"/>
        <v>93</v>
      </c>
    </row>
    <row r="1585" spans="1:26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 t="b">
        <v>0</v>
      </c>
      <c r="L1585">
        <v>1</v>
      </c>
      <c r="M1585" t="b">
        <v>0</v>
      </c>
      <c r="N1585" t="s">
        <v>8291</v>
      </c>
      <c r="O1585" s="15">
        <f t="shared" si="359"/>
        <v>7.4999999999999997E-2</v>
      </c>
      <c r="P1585" s="15">
        <f t="shared" si="370"/>
        <v>15</v>
      </c>
      <c r="Q1585" t="s">
        <v>8341</v>
      </c>
      <c r="R1585" t="s">
        <v>8348</v>
      </c>
      <c r="S1585" s="8">
        <f t="shared" si="360"/>
        <v>41877.696655092594</v>
      </c>
      <c r="T1585" s="11">
        <f t="shared" si="361"/>
        <v>41907.696655092594</v>
      </c>
      <c r="U1585" t="str">
        <f t="shared" si="362"/>
        <v>FALSE</v>
      </c>
      <c r="V1585" s="18">
        <f t="shared" si="363"/>
        <v>2</v>
      </c>
      <c r="W1585">
        <f t="shared" si="364"/>
        <v>2</v>
      </c>
      <c r="X1585">
        <v>1.28</v>
      </c>
      <c r="Y1585">
        <f>D1585*X1585</f>
        <v>25600</v>
      </c>
      <c r="Z1585">
        <f t="shared" si="372"/>
        <v>19.2</v>
      </c>
    </row>
    <row r="1586" spans="1:26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 t="b">
        <v>0</v>
      </c>
      <c r="L1586">
        <v>0</v>
      </c>
      <c r="M1586" t="b">
        <v>0</v>
      </c>
      <c r="N1586" t="s">
        <v>8291</v>
      </c>
      <c r="O1586" s="15">
        <f t="shared" si="359"/>
        <v>0</v>
      </c>
      <c r="P1586" s="15">
        <f t="shared" si="370"/>
        <v>0</v>
      </c>
      <c r="Q1586" t="s">
        <v>8341</v>
      </c>
      <c r="R1586" t="s">
        <v>8348</v>
      </c>
      <c r="S1586" s="8">
        <f t="shared" si="360"/>
        <v>41779.440983796296</v>
      </c>
      <c r="T1586" s="11">
        <f t="shared" si="361"/>
        <v>41789.440983796296</v>
      </c>
      <c r="U1586" t="str">
        <f t="shared" si="362"/>
        <v>FALSE</v>
      </c>
      <c r="V1586" s="18">
        <f t="shared" si="363"/>
        <v>2</v>
      </c>
      <c r="W1586">
        <f t="shared" si="364"/>
        <v>2</v>
      </c>
      <c r="X1586">
        <v>1</v>
      </c>
      <c r="Y1586">
        <f>D1586*$X1586</f>
        <v>1200</v>
      </c>
      <c r="Z1586">
        <f t="shared" si="372"/>
        <v>0</v>
      </c>
    </row>
    <row r="1587" spans="1:26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 t="b">
        <v>0</v>
      </c>
      <c r="L1587">
        <v>12</v>
      </c>
      <c r="M1587" t="b">
        <v>0</v>
      </c>
      <c r="N1587" t="s">
        <v>8291</v>
      </c>
      <c r="O1587" s="15">
        <f t="shared" si="359"/>
        <v>79</v>
      </c>
      <c r="P1587" s="15">
        <f t="shared" si="370"/>
        <v>131.66666666666666</v>
      </c>
      <c r="Q1587" t="s">
        <v>8341</v>
      </c>
      <c r="R1587" t="s">
        <v>8348</v>
      </c>
      <c r="S1587" s="8">
        <f t="shared" si="360"/>
        <v>42707.687129629623</v>
      </c>
      <c r="T1587" s="11">
        <f t="shared" si="361"/>
        <v>42729.249999999993</v>
      </c>
      <c r="U1587" t="str">
        <f t="shared" si="362"/>
        <v>FALSE</v>
      </c>
      <c r="V1587" s="18">
        <f t="shared" si="363"/>
        <v>2</v>
      </c>
      <c r="W1587">
        <f t="shared" si="364"/>
        <v>2</v>
      </c>
      <c r="X1587">
        <f>0.76</f>
        <v>0.76</v>
      </c>
      <c r="Y1587">
        <f>D1587*X1587</f>
        <v>1520</v>
      </c>
      <c r="Z1587">
        <f t="shared" si="372"/>
        <v>1200.8</v>
      </c>
    </row>
    <row r="1588" spans="1:26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 t="b">
        <v>0</v>
      </c>
      <c r="L1588">
        <v>0</v>
      </c>
      <c r="M1588" t="b">
        <v>0</v>
      </c>
      <c r="N1588" t="s">
        <v>8291</v>
      </c>
      <c r="O1588" s="15">
        <f t="shared" si="359"/>
        <v>0</v>
      </c>
      <c r="P1588" s="15">
        <f t="shared" si="370"/>
        <v>0</v>
      </c>
      <c r="Q1588" t="s">
        <v>8341</v>
      </c>
      <c r="R1588" t="s">
        <v>8348</v>
      </c>
      <c r="S1588" s="8">
        <f t="shared" si="360"/>
        <v>42068.896087962967</v>
      </c>
      <c r="T1588" s="11">
        <f t="shared" si="361"/>
        <v>42098.854421296295</v>
      </c>
      <c r="U1588" t="str">
        <f t="shared" si="362"/>
        <v>FALSE</v>
      </c>
      <c r="V1588" s="18">
        <f t="shared" si="363"/>
        <v>2</v>
      </c>
      <c r="W1588">
        <f t="shared" si="364"/>
        <v>2</v>
      </c>
      <c r="X1588">
        <v>1</v>
      </c>
      <c r="Y1588">
        <f>D1588*$X1588</f>
        <v>1500</v>
      </c>
      <c r="Z1588">
        <f t="shared" si="372"/>
        <v>0</v>
      </c>
    </row>
    <row r="1589" spans="1:26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 t="b">
        <v>0</v>
      </c>
      <c r="L1589">
        <v>1</v>
      </c>
      <c r="M1589" t="b">
        <v>0</v>
      </c>
      <c r="N1589" t="s">
        <v>8291</v>
      </c>
      <c r="O1589" s="15">
        <f t="shared" si="359"/>
        <v>1.3333333333333334E-2</v>
      </c>
      <c r="P1589" s="15">
        <f t="shared" si="370"/>
        <v>1</v>
      </c>
      <c r="Q1589" t="s">
        <v>8341</v>
      </c>
      <c r="R1589" t="s">
        <v>8348</v>
      </c>
      <c r="S1589" s="8">
        <f t="shared" si="360"/>
        <v>41956.742650462962</v>
      </c>
      <c r="T1589" s="11">
        <f t="shared" si="361"/>
        <v>41986.742650462962</v>
      </c>
      <c r="U1589" t="str">
        <f t="shared" si="362"/>
        <v>FALSE</v>
      </c>
      <c r="V1589" s="18">
        <f t="shared" si="363"/>
        <v>2</v>
      </c>
      <c r="W1589">
        <f t="shared" si="364"/>
        <v>2</v>
      </c>
      <c r="X1589">
        <v>1</v>
      </c>
      <c r="Y1589">
        <f>D1589*$X1589</f>
        <v>7500</v>
      </c>
      <c r="Z1589">
        <f t="shared" si="372"/>
        <v>1</v>
      </c>
    </row>
    <row r="1590" spans="1:26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 t="b">
        <v>0</v>
      </c>
      <c r="L1590">
        <v>0</v>
      </c>
      <c r="M1590" t="b">
        <v>0</v>
      </c>
      <c r="N1590" t="s">
        <v>8291</v>
      </c>
      <c r="O1590" s="15">
        <f t="shared" si="359"/>
        <v>0</v>
      </c>
      <c r="P1590" s="15">
        <f t="shared" si="370"/>
        <v>0</v>
      </c>
      <c r="Q1590" t="s">
        <v>8341</v>
      </c>
      <c r="R1590" t="s">
        <v>8348</v>
      </c>
      <c r="S1590" s="8">
        <f t="shared" si="360"/>
        <v>42005.041655092595</v>
      </c>
      <c r="T1590" s="11">
        <f t="shared" si="361"/>
        <v>42035.633333333331</v>
      </c>
      <c r="U1590" t="str">
        <f t="shared" si="362"/>
        <v>FALSE</v>
      </c>
      <c r="V1590" s="18">
        <f t="shared" si="363"/>
        <v>2</v>
      </c>
      <c r="W1590">
        <f t="shared" si="364"/>
        <v>2</v>
      </c>
      <c r="X1590">
        <v>1</v>
      </c>
      <c r="Y1590">
        <f>D1590*$X1590</f>
        <v>516</v>
      </c>
      <c r="Z1590">
        <f t="shared" si="372"/>
        <v>0</v>
      </c>
    </row>
    <row r="1591" spans="1:26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 t="b">
        <v>0</v>
      </c>
      <c r="L1591">
        <v>0</v>
      </c>
      <c r="M1591" t="b">
        <v>0</v>
      </c>
      <c r="N1591" t="s">
        <v>8291</v>
      </c>
      <c r="O1591" s="15">
        <f t="shared" si="359"/>
        <v>0</v>
      </c>
      <c r="P1591" s="15">
        <f t="shared" si="370"/>
        <v>0</v>
      </c>
      <c r="Q1591" t="s">
        <v>8341</v>
      </c>
      <c r="R1591" t="s">
        <v>8348</v>
      </c>
      <c r="S1591" s="8">
        <f t="shared" si="360"/>
        <v>42256.776458333326</v>
      </c>
      <c r="T1591" s="11">
        <f t="shared" si="361"/>
        <v>42286.776458333326</v>
      </c>
      <c r="U1591" t="str">
        <f t="shared" si="362"/>
        <v>FALSE</v>
      </c>
      <c r="V1591" s="18">
        <f t="shared" si="363"/>
        <v>2</v>
      </c>
      <c r="W1591">
        <f t="shared" si="364"/>
        <v>2</v>
      </c>
      <c r="X1591">
        <v>1</v>
      </c>
      <c r="Y1591">
        <f>D1591*$X1591</f>
        <v>1200</v>
      </c>
      <c r="Z1591">
        <f t="shared" si="372"/>
        <v>0</v>
      </c>
    </row>
    <row r="1592" spans="1:26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 t="b">
        <v>0</v>
      </c>
      <c r="L1592">
        <v>2</v>
      </c>
      <c r="M1592" t="b">
        <v>0</v>
      </c>
      <c r="N1592" t="s">
        <v>8291</v>
      </c>
      <c r="O1592" s="15">
        <f t="shared" si="359"/>
        <v>1.7000000000000002</v>
      </c>
      <c r="P1592" s="15">
        <f t="shared" si="370"/>
        <v>510</v>
      </c>
      <c r="Q1592" t="s">
        <v>8341</v>
      </c>
      <c r="R1592" t="s">
        <v>8348</v>
      </c>
      <c r="S1592" s="8">
        <f t="shared" si="360"/>
        <v>42240.648888888885</v>
      </c>
      <c r="T1592" s="11">
        <f t="shared" si="361"/>
        <v>42270.648888888885</v>
      </c>
      <c r="U1592" t="str">
        <f t="shared" si="362"/>
        <v>FALSE</v>
      </c>
      <c r="V1592" s="18">
        <f t="shared" si="363"/>
        <v>2</v>
      </c>
      <c r="W1592">
        <f t="shared" si="364"/>
        <v>2</v>
      </c>
      <c r="X1592">
        <v>1.1299999999999999</v>
      </c>
      <c r="Y1592">
        <f>D1592*X1592</f>
        <v>67800</v>
      </c>
      <c r="Z1592">
        <f t="shared" si="372"/>
        <v>1152.5999999999999</v>
      </c>
    </row>
    <row r="1593" spans="1:26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 t="b">
        <v>0</v>
      </c>
      <c r="L1593">
        <v>92</v>
      </c>
      <c r="M1593" t="b">
        <v>0</v>
      </c>
      <c r="N1593" t="s">
        <v>8291</v>
      </c>
      <c r="O1593" s="15">
        <f t="shared" si="359"/>
        <v>29.228571428571428</v>
      </c>
      <c r="P1593" s="15">
        <f t="shared" si="370"/>
        <v>44.478260869565219</v>
      </c>
      <c r="Q1593" t="s">
        <v>8341</v>
      </c>
      <c r="R1593" t="s">
        <v>8348</v>
      </c>
      <c r="S1593" s="8">
        <f t="shared" si="360"/>
        <v>42433.517835648141</v>
      </c>
      <c r="T1593" s="11">
        <f t="shared" si="361"/>
        <v>42463.476168981484</v>
      </c>
      <c r="U1593" t="str">
        <f t="shared" si="362"/>
        <v>FALSE</v>
      </c>
      <c r="V1593" s="18">
        <f t="shared" si="363"/>
        <v>2</v>
      </c>
      <c r="W1593">
        <f t="shared" si="364"/>
        <v>2</v>
      </c>
      <c r="X1593">
        <v>1.28</v>
      </c>
      <c r="Y1593">
        <f>D1593*X1593</f>
        <v>17920</v>
      </c>
      <c r="Z1593">
        <f t="shared" si="372"/>
        <v>5237.76</v>
      </c>
    </row>
    <row r="1594" spans="1:26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 t="b">
        <v>0</v>
      </c>
      <c r="L1594">
        <v>0</v>
      </c>
      <c r="M1594" t="b">
        <v>0</v>
      </c>
      <c r="N1594" t="s">
        <v>8291</v>
      </c>
      <c r="O1594" s="15">
        <f t="shared" si="359"/>
        <v>0</v>
      </c>
      <c r="P1594" s="15">
        <f t="shared" si="370"/>
        <v>0</v>
      </c>
      <c r="Q1594" t="s">
        <v>8341</v>
      </c>
      <c r="R1594" t="s">
        <v>8348</v>
      </c>
      <c r="S1594" s="8">
        <f t="shared" si="360"/>
        <v>42045.86440972222</v>
      </c>
      <c r="T1594" s="11">
        <f t="shared" si="361"/>
        <v>42090.822743055549</v>
      </c>
      <c r="U1594" t="str">
        <f t="shared" si="362"/>
        <v>FALSE</v>
      </c>
      <c r="V1594" s="18">
        <f t="shared" si="363"/>
        <v>2</v>
      </c>
      <c r="W1594">
        <f t="shared" si="364"/>
        <v>2</v>
      </c>
      <c r="X1594">
        <v>1</v>
      </c>
      <c r="Y1594">
        <f>D1594*$X1594</f>
        <v>25</v>
      </c>
      <c r="Z1594">
        <f t="shared" si="372"/>
        <v>0</v>
      </c>
    </row>
    <row r="1595" spans="1:26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 t="b">
        <v>0</v>
      </c>
      <c r="L1595">
        <v>3</v>
      </c>
      <c r="M1595" t="b">
        <v>0</v>
      </c>
      <c r="N1595" t="s">
        <v>8291</v>
      </c>
      <c r="O1595" s="15">
        <f t="shared" si="359"/>
        <v>1.3636363636363637E-2</v>
      </c>
      <c r="P1595" s="15">
        <f t="shared" si="370"/>
        <v>1</v>
      </c>
      <c r="Q1595" t="s">
        <v>8341</v>
      </c>
      <c r="R1595" t="s">
        <v>8348</v>
      </c>
      <c r="S1595" s="8">
        <f t="shared" si="360"/>
        <v>42033.63721064815</v>
      </c>
      <c r="T1595" s="11">
        <f t="shared" si="361"/>
        <v>42063.63721064815</v>
      </c>
      <c r="U1595" t="str">
        <f t="shared" si="362"/>
        <v>FALSE</v>
      </c>
      <c r="V1595" s="18">
        <f t="shared" si="363"/>
        <v>2</v>
      </c>
      <c r="W1595">
        <f t="shared" si="364"/>
        <v>2</v>
      </c>
      <c r="X1595">
        <v>1</v>
      </c>
      <c r="Y1595">
        <f>D1595*$X1595</f>
        <v>22000</v>
      </c>
      <c r="Z1595">
        <f t="shared" si="372"/>
        <v>3</v>
      </c>
    </row>
    <row r="1596" spans="1:26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 t="b">
        <v>0</v>
      </c>
      <c r="L1596">
        <v>10</v>
      </c>
      <c r="M1596" t="b">
        <v>0</v>
      </c>
      <c r="N1596" t="s">
        <v>8291</v>
      </c>
      <c r="O1596" s="15">
        <f t="shared" si="359"/>
        <v>20.5</v>
      </c>
      <c r="P1596" s="15">
        <f t="shared" si="370"/>
        <v>20.5</v>
      </c>
      <c r="Q1596" t="s">
        <v>8341</v>
      </c>
      <c r="R1596" t="s">
        <v>8348</v>
      </c>
      <c r="S1596" s="8">
        <f t="shared" si="360"/>
        <v>42445.504421296289</v>
      </c>
      <c r="T1596" s="11">
        <f t="shared" si="361"/>
        <v>42505.472916666666</v>
      </c>
      <c r="U1596" t="str">
        <f t="shared" si="362"/>
        <v>FALSE</v>
      </c>
      <c r="V1596" s="18">
        <f t="shared" si="363"/>
        <v>2</v>
      </c>
      <c r="W1596">
        <f t="shared" si="364"/>
        <v>2</v>
      </c>
      <c r="X1596">
        <v>1</v>
      </c>
      <c r="Y1596">
        <f>D1596*$X1596</f>
        <v>1000</v>
      </c>
      <c r="Z1596">
        <f t="shared" si="372"/>
        <v>205</v>
      </c>
    </row>
    <row r="1597" spans="1:26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 t="b">
        <v>0</v>
      </c>
      <c r="L1597">
        <v>7</v>
      </c>
      <c r="M1597" t="b">
        <v>0</v>
      </c>
      <c r="N1597" t="s">
        <v>8291</v>
      </c>
      <c r="O1597" s="15">
        <f t="shared" si="359"/>
        <v>0.27999999999999997</v>
      </c>
      <c r="P1597" s="15">
        <f t="shared" si="370"/>
        <v>40</v>
      </c>
      <c r="Q1597" t="s">
        <v>8341</v>
      </c>
      <c r="R1597" t="s">
        <v>8348</v>
      </c>
      <c r="S1597" s="8">
        <f t="shared" si="360"/>
        <v>41779.84175925926</v>
      </c>
      <c r="T1597" s="11">
        <f t="shared" si="361"/>
        <v>41808.634027777771</v>
      </c>
      <c r="U1597" t="str">
        <f t="shared" si="362"/>
        <v>FALSE</v>
      </c>
      <c r="V1597" s="18">
        <f t="shared" si="363"/>
        <v>2</v>
      </c>
      <c r="W1597">
        <f t="shared" si="364"/>
        <v>2</v>
      </c>
      <c r="X1597">
        <v>1</v>
      </c>
      <c r="Y1597">
        <f>D1597*$X1597</f>
        <v>100000</v>
      </c>
      <c r="Z1597">
        <f t="shared" si="372"/>
        <v>280</v>
      </c>
    </row>
    <row r="1598" spans="1:26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 t="b">
        <v>0</v>
      </c>
      <c r="L1598">
        <v>3</v>
      </c>
      <c r="M1598" t="b">
        <v>0</v>
      </c>
      <c r="N1598" t="s">
        <v>8291</v>
      </c>
      <c r="O1598" s="15">
        <f t="shared" si="359"/>
        <v>2.3076923076923079</v>
      </c>
      <c r="P1598" s="15">
        <f t="shared" si="370"/>
        <v>25</v>
      </c>
      <c r="Q1598" t="s">
        <v>8341</v>
      </c>
      <c r="R1598" t="s">
        <v>8348</v>
      </c>
      <c r="S1598" s="8">
        <f t="shared" si="360"/>
        <v>41941.221863425926</v>
      </c>
      <c r="T1598" s="11">
        <f t="shared" si="361"/>
        <v>41986.26353009259</v>
      </c>
      <c r="U1598" t="str">
        <f t="shared" si="362"/>
        <v>FALSE</v>
      </c>
      <c r="V1598" s="18">
        <f t="shared" si="363"/>
        <v>2</v>
      </c>
      <c r="W1598">
        <f t="shared" si="364"/>
        <v>2</v>
      </c>
      <c r="X1598">
        <v>1.28</v>
      </c>
      <c r="Y1598">
        <f>D1598*X1598</f>
        <v>4160</v>
      </c>
      <c r="Z1598">
        <f t="shared" si="372"/>
        <v>96</v>
      </c>
    </row>
    <row r="1599" spans="1:26" ht="100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 t="b">
        <v>0</v>
      </c>
      <c r="L1599">
        <v>0</v>
      </c>
      <c r="M1599" t="b">
        <v>0</v>
      </c>
      <c r="N1599" t="s">
        <v>8291</v>
      </c>
      <c r="O1599" s="15">
        <f t="shared" si="359"/>
        <v>0</v>
      </c>
      <c r="P1599" s="15">
        <f t="shared" si="370"/>
        <v>0</v>
      </c>
      <c r="Q1599" t="s">
        <v>8341</v>
      </c>
      <c r="R1599" t="s">
        <v>8348</v>
      </c>
      <c r="S1599" s="8">
        <f t="shared" si="360"/>
        <v>42603.145798611113</v>
      </c>
      <c r="T1599" s="11">
        <f t="shared" si="361"/>
        <v>42633.145798611113</v>
      </c>
      <c r="U1599" t="str">
        <f t="shared" si="362"/>
        <v>FALSE</v>
      </c>
      <c r="V1599" s="18">
        <f t="shared" si="363"/>
        <v>2</v>
      </c>
      <c r="W1599">
        <f t="shared" si="364"/>
        <v>2</v>
      </c>
      <c r="X1599">
        <v>1</v>
      </c>
      <c r="Y1599">
        <f>D1599*$X1599</f>
        <v>15000</v>
      </c>
      <c r="Z1599">
        <f t="shared" si="372"/>
        <v>0</v>
      </c>
    </row>
    <row r="1600" spans="1:26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 t="b">
        <v>0</v>
      </c>
      <c r="L1600">
        <v>1</v>
      </c>
      <c r="M1600" t="b">
        <v>0</v>
      </c>
      <c r="N1600" t="s">
        <v>8291</v>
      </c>
      <c r="O1600" s="15">
        <f t="shared" si="359"/>
        <v>0.125</v>
      </c>
      <c r="P1600" s="15">
        <f t="shared" si="370"/>
        <v>1</v>
      </c>
      <c r="Q1600" t="s">
        <v>8341</v>
      </c>
      <c r="R1600" t="s">
        <v>8348</v>
      </c>
      <c r="S1600" s="8">
        <f t="shared" si="360"/>
        <v>42151.459004629629</v>
      </c>
      <c r="T1600" s="11">
        <f t="shared" si="361"/>
        <v>42211.459004629629</v>
      </c>
      <c r="U1600" t="str">
        <f t="shared" si="362"/>
        <v>FALSE</v>
      </c>
      <c r="V1600" s="18">
        <f t="shared" si="363"/>
        <v>2</v>
      </c>
      <c r="W1600">
        <f t="shared" si="364"/>
        <v>2</v>
      </c>
      <c r="X1600">
        <v>1</v>
      </c>
      <c r="Y1600">
        <f>D1600*$X1600</f>
        <v>800</v>
      </c>
      <c r="Z1600">
        <f t="shared" si="372"/>
        <v>1</v>
      </c>
    </row>
    <row r="1601" spans="1:26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 t="b">
        <v>0</v>
      </c>
      <c r="L1601">
        <v>0</v>
      </c>
      <c r="M1601" t="b">
        <v>0</v>
      </c>
      <c r="N1601" t="s">
        <v>8291</v>
      </c>
      <c r="O1601" s="15">
        <f t="shared" si="359"/>
        <v>0</v>
      </c>
      <c r="P1601" s="15">
        <f t="shared" si="370"/>
        <v>0</v>
      </c>
      <c r="Q1601" t="s">
        <v>8341</v>
      </c>
      <c r="R1601" t="s">
        <v>8348</v>
      </c>
      <c r="S1601" s="8">
        <f t="shared" si="360"/>
        <v>42438.330740740734</v>
      </c>
      <c r="T1601" s="11">
        <f t="shared" si="361"/>
        <v>42468.289074074077</v>
      </c>
      <c r="U1601" t="str">
        <f t="shared" si="362"/>
        <v>FALSE</v>
      </c>
      <c r="V1601" s="18">
        <f t="shared" si="363"/>
        <v>2</v>
      </c>
      <c r="W1601">
        <f t="shared" si="364"/>
        <v>2</v>
      </c>
      <c r="X1601">
        <v>1.28</v>
      </c>
      <c r="Y1601">
        <f>D1601*X1601</f>
        <v>640</v>
      </c>
      <c r="Z1601">
        <f t="shared" si="372"/>
        <v>0</v>
      </c>
    </row>
    <row r="1602" spans="1:26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 t="b">
        <v>0</v>
      </c>
      <c r="L1602">
        <v>9</v>
      </c>
      <c r="M1602" t="b">
        <v>0</v>
      </c>
      <c r="N1602" t="s">
        <v>8291</v>
      </c>
      <c r="O1602" s="15">
        <f t="shared" si="359"/>
        <v>7.3400000000000007</v>
      </c>
      <c r="P1602" s="15">
        <f t="shared" si="370"/>
        <v>40.777777777777779</v>
      </c>
      <c r="Q1602" t="s">
        <v>8341</v>
      </c>
      <c r="R1602" t="s">
        <v>8348</v>
      </c>
      <c r="S1602" s="8">
        <f t="shared" si="360"/>
        <v>41790.848981481482</v>
      </c>
      <c r="T1602" s="11">
        <f t="shared" si="361"/>
        <v>41835.007638888885</v>
      </c>
      <c r="U1602" t="str">
        <f t="shared" si="362"/>
        <v>FALSE</v>
      </c>
      <c r="V1602" s="18">
        <f t="shared" si="363"/>
        <v>2</v>
      </c>
      <c r="W1602">
        <f t="shared" si="364"/>
        <v>2</v>
      </c>
      <c r="X1602">
        <v>1</v>
      </c>
      <c r="Y1602">
        <f t="shared" ref="Y1602:Y1624" si="373">D1602*$X1602</f>
        <v>5000</v>
      </c>
      <c r="Z1602">
        <f t="shared" ref="Z1602:Z1624" si="374">E1602*$X1602</f>
        <v>367</v>
      </c>
    </row>
    <row r="1603" spans="1:26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 t="b">
        <v>0</v>
      </c>
      <c r="L1603">
        <v>56</v>
      </c>
      <c r="M1603" t="b">
        <v>1</v>
      </c>
      <c r="N1603" t="s">
        <v>8276</v>
      </c>
      <c r="O1603" s="15">
        <f t="shared" ref="O1603:O1666" si="375">(E1603/D1603)*100</f>
        <v>108.2492</v>
      </c>
      <c r="P1603" s="15">
        <f t="shared" si="370"/>
        <v>48.325535714285714</v>
      </c>
      <c r="Q1603" t="s">
        <v>8325</v>
      </c>
      <c r="R1603" t="s">
        <v>8336</v>
      </c>
      <c r="S1603" s="8">
        <f t="shared" ref="S1603:S1666" si="376">(((J1603/60)/60)/24)+DATE(1970,1,1)+(-5/24)</f>
        <v>40637.884641203702</v>
      </c>
      <c r="T1603" s="11">
        <f t="shared" ref="T1603:T1666" si="377">(I1603/86400)+25569+(-5/24)</f>
        <v>40667.884641203702</v>
      </c>
      <c r="U1603" t="str">
        <f t="shared" ref="U1603:U1666" si="378">TRIM(K1603)</f>
        <v>FALSE</v>
      </c>
      <c r="V1603" s="18">
        <f t="shared" ref="V1603:V1666" si="379">IF(U1603="TRUE", 1, 2)</f>
        <v>2</v>
      </c>
      <c r="W1603">
        <f t="shared" ref="W1603:W1666" si="380">IF(F1603="successful", 1,  IF(F1603= "failed", 2, IF(F1603="canceled", 3, 4)))</f>
        <v>1</v>
      </c>
      <c r="X1603">
        <v>1</v>
      </c>
      <c r="Y1603">
        <f t="shared" si="373"/>
        <v>2500</v>
      </c>
      <c r="Z1603">
        <f t="shared" si="374"/>
        <v>2706.23</v>
      </c>
    </row>
    <row r="1604" spans="1:26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 t="b">
        <v>0</v>
      </c>
      <c r="L1604">
        <v>32</v>
      </c>
      <c r="M1604" t="b">
        <v>1</v>
      </c>
      <c r="N1604" t="s">
        <v>8276</v>
      </c>
      <c r="O1604" s="15">
        <f t="shared" si="375"/>
        <v>100.16666666666667</v>
      </c>
      <c r="P1604" s="15">
        <f t="shared" si="370"/>
        <v>46.953125</v>
      </c>
      <c r="Q1604" t="s">
        <v>8325</v>
      </c>
      <c r="R1604" t="s">
        <v>8336</v>
      </c>
      <c r="S1604" s="8">
        <f t="shared" si="376"/>
        <v>40788.089317129627</v>
      </c>
      <c r="T1604" s="11">
        <f t="shared" si="377"/>
        <v>40830.75</v>
      </c>
      <c r="U1604" t="str">
        <f t="shared" si="378"/>
        <v>FALSE</v>
      </c>
      <c r="V1604" s="18">
        <f t="shared" si="379"/>
        <v>2</v>
      </c>
      <c r="W1604">
        <f t="shared" si="380"/>
        <v>1</v>
      </c>
      <c r="X1604">
        <v>1</v>
      </c>
      <c r="Y1604">
        <f t="shared" si="373"/>
        <v>1500</v>
      </c>
      <c r="Z1604">
        <f t="shared" si="374"/>
        <v>1502.5</v>
      </c>
    </row>
    <row r="1605" spans="1:26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 t="b">
        <v>0</v>
      </c>
      <c r="L1605">
        <v>30</v>
      </c>
      <c r="M1605" t="b">
        <v>1</v>
      </c>
      <c r="N1605" t="s">
        <v>8276</v>
      </c>
      <c r="O1605" s="15">
        <f t="shared" si="375"/>
        <v>100.03299999999999</v>
      </c>
      <c r="P1605" s="15">
        <f t="shared" si="370"/>
        <v>66.688666666666663</v>
      </c>
      <c r="Q1605" t="s">
        <v>8325</v>
      </c>
      <c r="R1605" t="s">
        <v>8336</v>
      </c>
      <c r="S1605" s="8">
        <f t="shared" si="376"/>
        <v>40875.961331018516</v>
      </c>
      <c r="T1605" s="11">
        <f t="shared" si="377"/>
        <v>40935.961331018516</v>
      </c>
      <c r="U1605" t="str">
        <f t="shared" si="378"/>
        <v>FALSE</v>
      </c>
      <c r="V1605" s="18">
        <f t="shared" si="379"/>
        <v>2</v>
      </c>
      <c r="W1605">
        <f t="shared" si="380"/>
        <v>1</v>
      </c>
      <c r="X1605">
        <v>1</v>
      </c>
      <c r="Y1605">
        <f t="shared" si="373"/>
        <v>2000</v>
      </c>
      <c r="Z1605">
        <f t="shared" si="374"/>
        <v>2000.66</v>
      </c>
    </row>
    <row r="1606" spans="1:26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 t="b">
        <v>0</v>
      </c>
      <c r="L1606">
        <v>70</v>
      </c>
      <c r="M1606" t="b">
        <v>1</v>
      </c>
      <c r="N1606" t="s">
        <v>8276</v>
      </c>
      <c r="O1606" s="15">
        <f t="shared" si="375"/>
        <v>122.10714285714286</v>
      </c>
      <c r="P1606" s="15">
        <f t="shared" si="370"/>
        <v>48.842857142857142</v>
      </c>
      <c r="Q1606" t="s">
        <v>8325</v>
      </c>
      <c r="R1606" t="s">
        <v>8336</v>
      </c>
      <c r="S1606" s="8">
        <f t="shared" si="376"/>
        <v>40945.636979166666</v>
      </c>
      <c r="T1606" s="11">
        <f t="shared" si="377"/>
        <v>40985.595312500001</v>
      </c>
      <c r="U1606" t="str">
        <f t="shared" si="378"/>
        <v>FALSE</v>
      </c>
      <c r="V1606" s="18">
        <f t="shared" si="379"/>
        <v>2</v>
      </c>
      <c r="W1606">
        <f t="shared" si="380"/>
        <v>1</v>
      </c>
      <c r="X1606">
        <v>1</v>
      </c>
      <c r="Y1606">
        <f t="shared" si="373"/>
        <v>2800</v>
      </c>
      <c r="Z1606">
        <f t="shared" si="374"/>
        <v>3419</v>
      </c>
    </row>
    <row r="1607" spans="1:26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 t="b">
        <v>0</v>
      </c>
      <c r="L1607">
        <v>44</v>
      </c>
      <c r="M1607" t="b">
        <v>1</v>
      </c>
      <c r="N1607" t="s">
        <v>8276</v>
      </c>
      <c r="O1607" s="15">
        <f t="shared" si="375"/>
        <v>100.69333333333334</v>
      </c>
      <c r="P1607" s="15">
        <f t="shared" si="370"/>
        <v>137.30909090909091</v>
      </c>
      <c r="Q1607" t="s">
        <v>8325</v>
      </c>
      <c r="R1607" t="s">
        <v>8336</v>
      </c>
      <c r="S1607" s="8">
        <f t="shared" si="376"/>
        <v>40746.804548611108</v>
      </c>
      <c r="T1607" s="11">
        <f t="shared" si="377"/>
        <v>40756.083333333328</v>
      </c>
      <c r="U1607" t="str">
        <f t="shared" si="378"/>
        <v>FALSE</v>
      </c>
      <c r="V1607" s="18">
        <f t="shared" si="379"/>
        <v>2</v>
      </c>
      <c r="W1607">
        <f t="shared" si="380"/>
        <v>1</v>
      </c>
      <c r="X1607">
        <v>1</v>
      </c>
      <c r="Y1607">
        <f t="shared" si="373"/>
        <v>6000</v>
      </c>
      <c r="Z1607">
        <f t="shared" si="374"/>
        <v>6041.6</v>
      </c>
    </row>
    <row r="1608" spans="1:26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 t="b">
        <v>0</v>
      </c>
      <c r="L1608">
        <v>92</v>
      </c>
      <c r="M1608" t="b">
        <v>1</v>
      </c>
      <c r="N1608" t="s">
        <v>8276</v>
      </c>
      <c r="O1608" s="15">
        <f t="shared" si="375"/>
        <v>101.004125</v>
      </c>
      <c r="P1608" s="15">
        <f t="shared" si="370"/>
        <v>87.829673913043479</v>
      </c>
      <c r="Q1608" t="s">
        <v>8325</v>
      </c>
      <c r="R1608" t="s">
        <v>8336</v>
      </c>
      <c r="S1608" s="8">
        <f t="shared" si="376"/>
        <v>40535.903217592589</v>
      </c>
      <c r="T1608" s="11">
        <f t="shared" si="377"/>
        <v>40625.861550925925</v>
      </c>
      <c r="U1608" t="str">
        <f t="shared" si="378"/>
        <v>FALSE</v>
      </c>
      <c r="V1608" s="18">
        <f t="shared" si="379"/>
        <v>2</v>
      </c>
      <c r="W1608">
        <f t="shared" si="380"/>
        <v>1</v>
      </c>
      <c r="X1608">
        <v>1</v>
      </c>
      <c r="Y1608">
        <f t="shared" si="373"/>
        <v>8000</v>
      </c>
      <c r="Z1608">
        <f t="shared" si="374"/>
        <v>8080.33</v>
      </c>
    </row>
    <row r="1609" spans="1:26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 t="b">
        <v>0</v>
      </c>
      <c r="L1609">
        <v>205</v>
      </c>
      <c r="M1609" t="b">
        <v>1</v>
      </c>
      <c r="N1609" t="s">
        <v>8276</v>
      </c>
      <c r="O1609" s="15">
        <f t="shared" si="375"/>
        <v>145.11000000000001</v>
      </c>
      <c r="P1609" s="15">
        <f t="shared" si="370"/>
        <v>70.785365853658533</v>
      </c>
      <c r="Q1609" t="s">
        <v>8325</v>
      </c>
      <c r="R1609" t="s">
        <v>8336</v>
      </c>
      <c r="S1609" s="8">
        <f t="shared" si="376"/>
        <v>41053.600127314814</v>
      </c>
      <c r="T1609" s="11">
        <f t="shared" si="377"/>
        <v>41074.600127314814</v>
      </c>
      <c r="U1609" t="str">
        <f t="shared" si="378"/>
        <v>FALSE</v>
      </c>
      <c r="V1609" s="18">
        <f t="shared" si="379"/>
        <v>2</v>
      </c>
      <c r="W1609">
        <f t="shared" si="380"/>
        <v>1</v>
      </c>
      <c r="X1609">
        <v>1</v>
      </c>
      <c r="Y1609">
        <f t="shared" si="373"/>
        <v>10000</v>
      </c>
      <c r="Z1609">
        <f t="shared" si="374"/>
        <v>14511</v>
      </c>
    </row>
    <row r="1610" spans="1:26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 t="b">
        <v>0</v>
      </c>
      <c r="L1610">
        <v>23</v>
      </c>
      <c r="M1610" t="b">
        <v>1</v>
      </c>
      <c r="N1610" t="s">
        <v>8276</v>
      </c>
      <c r="O1610" s="15">
        <f t="shared" si="375"/>
        <v>101.25</v>
      </c>
      <c r="P1610" s="15">
        <f t="shared" si="370"/>
        <v>52.826086956521742</v>
      </c>
      <c r="Q1610" t="s">
        <v>8325</v>
      </c>
      <c r="R1610" t="s">
        <v>8336</v>
      </c>
      <c r="S1610" s="8">
        <f t="shared" si="376"/>
        <v>41607.622523148144</v>
      </c>
      <c r="T1610" s="11">
        <f t="shared" si="377"/>
        <v>41640.018055555549</v>
      </c>
      <c r="U1610" t="str">
        <f t="shared" si="378"/>
        <v>FALSE</v>
      </c>
      <c r="V1610" s="18">
        <f t="shared" si="379"/>
        <v>2</v>
      </c>
      <c r="W1610">
        <f t="shared" si="380"/>
        <v>1</v>
      </c>
      <c r="X1610">
        <v>1</v>
      </c>
      <c r="Y1610">
        <f t="shared" si="373"/>
        <v>1200</v>
      </c>
      <c r="Z1610">
        <f t="shared" si="374"/>
        <v>1215</v>
      </c>
    </row>
    <row r="1611" spans="1:26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 t="b">
        <v>0</v>
      </c>
      <c r="L1611">
        <v>4</v>
      </c>
      <c r="M1611" t="b">
        <v>1</v>
      </c>
      <c r="N1611" t="s">
        <v>8276</v>
      </c>
      <c r="O1611" s="15">
        <f t="shared" si="375"/>
        <v>118.33333333333333</v>
      </c>
      <c r="P1611" s="15">
        <f t="shared" si="370"/>
        <v>443.75</v>
      </c>
      <c r="Q1611" t="s">
        <v>8325</v>
      </c>
      <c r="R1611" t="s">
        <v>8336</v>
      </c>
      <c r="S1611" s="8">
        <f t="shared" si="376"/>
        <v>40795.792928240735</v>
      </c>
      <c r="T1611" s="11">
        <f t="shared" si="377"/>
        <v>40849.125</v>
      </c>
      <c r="U1611" t="str">
        <f t="shared" si="378"/>
        <v>FALSE</v>
      </c>
      <c r="V1611" s="18">
        <f t="shared" si="379"/>
        <v>2</v>
      </c>
      <c r="W1611">
        <f t="shared" si="380"/>
        <v>1</v>
      </c>
      <c r="X1611">
        <v>1</v>
      </c>
      <c r="Y1611">
        <f t="shared" si="373"/>
        <v>1500</v>
      </c>
      <c r="Z1611">
        <f t="shared" si="374"/>
        <v>1775</v>
      </c>
    </row>
    <row r="1612" spans="1:26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 t="b">
        <v>0</v>
      </c>
      <c r="L1612">
        <v>112</v>
      </c>
      <c r="M1612" t="b">
        <v>1</v>
      </c>
      <c r="N1612" t="s">
        <v>8276</v>
      </c>
      <c r="O1612" s="15">
        <f t="shared" si="375"/>
        <v>271.85000000000002</v>
      </c>
      <c r="P1612" s="15">
        <f t="shared" si="370"/>
        <v>48.544642857142854</v>
      </c>
      <c r="Q1612" t="s">
        <v>8325</v>
      </c>
      <c r="R1612" t="s">
        <v>8336</v>
      </c>
      <c r="S1612" s="8">
        <f t="shared" si="376"/>
        <v>41228.716550925921</v>
      </c>
      <c r="T1612" s="11">
        <f t="shared" si="377"/>
        <v>41258.716550925921</v>
      </c>
      <c r="U1612" t="str">
        <f t="shared" si="378"/>
        <v>FALSE</v>
      </c>
      <c r="V1612" s="18">
        <f t="shared" si="379"/>
        <v>2</v>
      </c>
      <c r="W1612">
        <f t="shared" si="380"/>
        <v>1</v>
      </c>
      <c r="X1612">
        <v>1</v>
      </c>
      <c r="Y1612">
        <f t="shared" si="373"/>
        <v>2000</v>
      </c>
      <c r="Z1612">
        <f t="shared" si="374"/>
        <v>5437</v>
      </c>
    </row>
    <row r="1613" spans="1:26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 t="b">
        <v>0</v>
      </c>
      <c r="L1613">
        <v>27</v>
      </c>
      <c r="M1613" t="b">
        <v>1</v>
      </c>
      <c r="N1613" t="s">
        <v>8276</v>
      </c>
      <c r="O1613" s="15">
        <f t="shared" si="375"/>
        <v>125.125</v>
      </c>
      <c r="P1613" s="15">
        <f t="shared" si="370"/>
        <v>37.074074074074076</v>
      </c>
      <c r="Q1613" t="s">
        <v>8325</v>
      </c>
      <c r="R1613" t="s">
        <v>8336</v>
      </c>
      <c r="S1613" s="8">
        <f t="shared" si="376"/>
        <v>41408.792037037034</v>
      </c>
      <c r="T1613" s="11">
        <f t="shared" si="377"/>
        <v>41429.792037037034</v>
      </c>
      <c r="U1613" t="str">
        <f t="shared" si="378"/>
        <v>FALSE</v>
      </c>
      <c r="V1613" s="18">
        <f t="shared" si="379"/>
        <v>2</v>
      </c>
      <c r="W1613">
        <f t="shared" si="380"/>
        <v>1</v>
      </c>
      <c r="X1613">
        <v>1</v>
      </c>
      <c r="Y1613">
        <f t="shared" si="373"/>
        <v>800</v>
      </c>
      <c r="Z1613">
        <f t="shared" si="374"/>
        <v>1001</v>
      </c>
    </row>
    <row r="1614" spans="1:26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 t="b">
        <v>0</v>
      </c>
      <c r="L1614">
        <v>11</v>
      </c>
      <c r="M1614" t="b">
        <v>1</v>
      </c>
      <c r="N1614" t="s">
        <v>8276</v>
      </c>
      <c r="O1614" s="15">
        <f t="shared" si="375"/>
        <v>110.00000000000001</v>
      </c>
      <c r="P1614" s="15">
        <f t="shared" si="370"/>
        <v>50</v>
      </c>
      <c r="Q1614" t="s">
        <v>8325</v>
      </c>
      <c r="R1614" t="s">
        <v>8336</v>
      </c>
      <c r="S1614" s="8">
        <f t="shared" si="376"/>
        <v>41246.666481481479</v>
      </c>
      <c r="T1614" s="11">
        <f t="shared" si="377"/>
        <v>41276.666481481479</v>
      </c>
      <c r="U1614" t="str">
        <f t="shared" si="378"/>
        <v>FALSE</v>
      </c>
      <c r="V1614" s="18">
        <f t="shared" si="379"/>
        <v>2</v>
      </c>
      <c r="W1614">
        <f t="shared" si="380"/>
        <v>1</v>
      </c>
      <c r="X1614">
        <v>1</v>
      </c>
      <c r="Y1614">
        <f t="shared" si="373"/>
        <v>500</v>
      </c>
      <c r="Z1614">
        <f t="shared" si="374"/>
        <v>550</v>
      </c>
    </row>
    <row r="1615" spans="1:26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 t="b">
        <v>0</v>
      </c>
      <c r="L1615">
        <v>26</v>
      </c>
      <c r="M1615" t="b">
        <v>1</v>
      </c>
      <c r="N1615" t="s">
        <v>8276</v>
      </c>
      <c r="O1615" s="15">
        <f t="shared" si="375"/>
        <v>101.49999999999999</v>
      </c>
      <c r="P1615" s="15">
        <f t="shared" si="370"/>
        <v>39.03846153846154</v>
      </c>
      <c r="Q1615" t="s">
        <v>8325</v>
      </c>
      <c r="R1615" t="s">
        <v>8336</v>
      </c>
      <c r="S1615" s="8">
        <f t="shared" si="376"/>
        <v>41081.861134259256</v>
      </c>
      <c r="T1615" s="11">
        <f t="shared" si="377"/>
        <v>41111.861134259256</v>
      </c>
      <c r="U1615" t="str">
        <f t="shared" si="378"/>
        <v>FALSE</v>
      </c>
      <c r="V1615" s="18">
        <f t="shared" si="379"/>
        <v>2</v>
      </c>
      <c r="W1615">
        <f t="shared" si="380"/>
        <v>1</v>
      </c>
      <c r="X1615">
        <v>1</v>
      </c>
      <c r="Y1615">
        <f t="shared" si="373"/>
        <v>1000</v>
      </c>
      <c r="Z1615">
        <f t="shared" si="374"/>
        <v>1015</v>
      </c>
    </row>
    <row r="1616" spans="1:26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 t="b">
        <v>0</v>
      </c>
      <c r="L1616">
        <v>77</v>
      </c>
      <c r="M1616" t="b">
        <v>1</v>
      </c>
      <c r="N1616" t="s">
        <v>8276</v>
      </c>
      <c r="O1616" s="15">
        <f t="shared" si="375"/>
        <v>102.69999999999999</v>
      </c>
      <c r="P1616" s="15">
        <f t="shared" si="370"/>
        <v>66.688311688311686</v>
      </c>
      <c r="Q1616" t="s">
        <v>8325</v>
      </c>
      <c r="R1616" t="s">
        <v>8336</v>
      </c>
      <c r="S1616" s="8">
        <f t="shared" si="376"/>
        <v>41794.772789351846</v>
      </c>
      <c r="T1616" s="11">
        <f t="shared" si="377"/>
        <v>41854.5</v>
      </c>
      <c r="U1616" t="str">
        <f t="shared" si="378"/>
        <v>FALSE</v>
      </c>
      <c r="V1616" s="18">
        <f t="shared" si="379"/>
        <v>2</v>
      </c>
      <c r="W1616">
        <f t="shared" si="380"/>
        <v>1</v>
      </c>
      <c r="X1616">
        <v>1</v>
      </c>
      <c r="Y1616">
        <f t="shared" si="373"/>
        <v>5000</v>
      </c>
      <c r="Z1616">
        <f t="shared" si="374"/>
        <v>5135</v>
      </c>
    </row>
    <row r="1617" spans="1:26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 t="b">
        <v>0</v>
      </c>
      <c r="L1617">
        <v>136</v>
      </c>
      <c r="M1617" t="b">
        <v>1</v>
      </c>
      <c r="N1617" t="s">
        <v>8276</v>
      </c>
      <c r="O1617" s="15">
        <f t="shared" si="375"/>
        <v>114.12500000000001</v>
      </c>
      <c r="P1617" s="15">
        <f t="shared" si="370"/>
        <v>67.132352941176464</v>
      </c>
      <c r="Q1617" t="s">
        <v>8325</v>
      </c>
      <c r="R1617" t="s">
        <v>8336</v>
      </c>
      <c r="S1617" s="8">
        <f t="shared" si="376"/>
        <v>40844.842546296291</v>
      </c>
      <c r="T1617" s="11">
        <f t="shared" si="377"/>
        <v>40889.884212962963</v>
      </c>
      <c r="U1617" t="str">
        <f t="shared" si="378"/>
        <v>FALSE</v>
      </c>
      <c r="V1617" s="18">
        <f t="shared" si="379"/>
        <v>2</v>
      </c>
      <c r="W1617">
        <f t="shared" si="380"/>
        <v>1</v>
      </c>
      <c r="X1617">
        <v>1</v>
      </c>
      <c r="Y1617">
        <f t="shared" si="373"/>
        <v>8000</v>
      </c>
      <c r="Z1617">
        <f t="shared" si="374"/>
        <v>9130</v>
      </c>
    </row>
    <row r="1618" spans="1:26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 t="b">
        <v>0</v>
      </c>
      <c r="L1618">
        <v>157</v>
      </c>
      <c r="M1618" t="b">
        <v>1</v>
      </c>
      <c r="N1618" t="s">
        <v>8276</v>
      </c>
      <c r="O1618" s="15">
        <f t="shared" si="375"/>
        <v>104.2</v>
      </c>
      <c r="P1618" s="15">
        <f t="shared" si="370"/>
        <v>66.369426751592357</v>
      </c>
      <c r="Q1618" t="s">
        <v>8325</v>
      </c>
      <c r="R1618" t="s">
        <v>8336</v>
      </c>
      <c r="S1618" s="8">
        <f t="shared" si="376"/>
        <v>41194.507187499999</v>
      </c>
      <c r="T1618" s="11">
        <f t="shared" si="377"/>
        <v>41235.708333333328</v>
      </c>
      <c r="U1618" t="str">
        <f t="shared" si="378"/>
        <v>FALSE</v>
      </c>
      <c r="V1618" s="18">
        <f t="shared" si="379"/>
        <v>2</v>
      </c>
      <c r="W1618">
        <f t="shared" si="380"/>
        <v>1</v>
      </c>
      <c r="X1618">
        <v>1</v>
      </c>
      <c r="Y1618">
        <f t="shared" si="373"/>
        <v>10000</v>
      </c>
      <c r="Z1618">
        <f t="shared" si="374"/>
        <v>10420</v>
      </c>
    </row>
    <row r="1619" spans="1:26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 t="b">
        <v>0</v>
      </c>
      <c r="L1619">
        <v>158</v>
      </c>
      <c r="M1619" t="b">
        <v>1</v>
      </c>
      <c r="N1619" t="s">
        <v>8276</v>
      </c>
      <c r="O1619" s="15">
        <f t="shared" si="375"/>
        <v>145.85714285714286</v>
      </c>
      <c r="P1619" s="15">
        <f t="shared" si="370"/>
        <v>64.620253164556956</v>
      </c>
      <c r="Q1619" t="s">
        <v>8325</v>
      </c>
      <c r="R1619" t="s">
        <v>8336</v>
      </c>
      <c r="S1619" s="8">
        <f t="shared" si="376"/>
        <v>41546.455879629626</v>
      </c>
      <c r="T1619" s="11">
        <f t="shared" si="377"/>
        <v>41579.583333333328</v>
      </c>
      <c r="U1619" t="str">
        <f t="shared" si="378"/>
        <v>FALSE</v>
      </c>
      <c r="V1619" s="18">
        <f t="shared" si="379"/>
        <v>2</v>
      </c>
      <c r="W1619">
        <f t="shared" si="380"/>
        <v>1</v>
      </c>
      <c r="X1619">
        <v>1</v>
      </c>
      <c r="Y1619">
        <f t="shared" si="373"/>
        <v>7000</v>
      </c>
      <c r="Z1619">
        <f t="shared" si="374"/>
        <v>10210</v>
      </c>
    </row>
    <row r="1620" spans="1:26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 t="b">
        <v>0</v>
      </c>
      <c r="L1620">
        <v>27</v>
      </c>
      <c r="M1620" t="b">
        <v>1</v>
      </c>
      <c r="N1620" t="s">
        <v>8276</v>
      </c>
      <c r="O1620" s="15">
        <f t="shared" si="375"/>
        <v>105.06666666666666</v>
      </c>
      <c r="P1620" s="15">
        <f t="shared" si="370"/>
        <v>58.370370370370374</v>
      </c>
      <c r="Q1620" t="s">
        <v>8325</v>
      </c>
      <c r="R1620" t="s">
        <v>8336</v>
      </c>
      <c r="S1620" s="8">
        <f t="shared" si="376"/>
        <v>41301.446006944439</v>
      </c>
      <c r="T1620" s="11">
        <f t="shared" si="377"/>
        <v>41341.446006944439</v>
      </c>
      <c r="U1620" t="str">
        <f t="shared" si="378"/>
        <v>FALSE</v>
      </c>
      <c r="V1620" s="18">
        <f t="shared" si="379"/>
        <v>2</v>
      </c>
      <c r="W1620">
        <f t="shared" si="380"/>
        <v>1</v>
      </c>
      <c r="X1620">
        <v>1</v>
      </c>
      <c r="Y1620">
        <f t="shared" si="373"/>
        <v>1500</v>
      </c>
      <c r="Z1620">
        <f t="shared" si="374"/>
        <v>1576</v>
      </c>
    </row>
    <row r="1621" spans="1:26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 t="b">
        <v>0</v>
      </c>
      <c r="L1621">
        <v>23</v>
      </c>
      <c r="M1621" t="b">
        <v>1</v>
      </c>
      <c r="N1621" t="s">
        <v>8276</v>
      </c>
      <c r="O1621" s="15">
        <f t="shared" si="375"/>
        <v>133.33333333333331</v>
      </c>
      <c r="P1621" s="15">
        <f t="shared" si="370"/>
        <v>86.956521739130437</v>
      </c>
      <c r="Q1621" t="s">
        <v>8325</v>
      </c>
      <c r="R1621" t="s">
        <v>8336</v>
      </c>
      <c r="S1621" s="8">
        <f t="shared" si="376"/>
        <v>41875.977847222224</v>
      </c>
      <c r="T1621" s="11">
        <f t="shared" si="377"/>
        <v>41896.977847222217</v>
      </c>
      <c r="U1621" t="str">
        <f t="shared" si="378"/>
        <v>FALSE</v>
      </c>
      <c r="V1621" s="18">
        <f t="shared" si="379"/>
        <v>2</v>
      </c>
      <c r="W1621">
        <f t="shared" si="380"/>
        <v>1</v>
      </c>
      <c r="X1621">
        <v>1</v>
      </c>
      <c r="Y1621">
        <f t="shared" si="373"/>
        <v>1500</v>
      </c>
      <c r="Z1621">
        <f t="shared" si="374"/>
        <v>2000</v>
      </c>
    </row>
    <row r="1622" spans="1:26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 t="b">
        <v>0</v>
      </c>
      <c r="L1622">
        <v>17</v>
      </c>
      <c r="M1622" t="b">
        <v>1</v>
      </c>
      <c r="N1622" t="s">
        <v>8276</v>
      </c>
      <c r="O1622" s="15">
        <f t="shared" si="375"/>
        <v>112.99999999999999</v>
      </c>
      <c r="P1622" s="15">
        <f t="shared" si="370"/>
        <v>66.470588235294116</v>
      </c>
      <c r="Q1622" t="s">
        <v>8325</v>
      </c>
      <c r="R1622" t="s">
        <v>8336</v>
      </c>
      <c r="S1622" s="8">
        <f t="shared" si="376"/>
        <v>41321.131249999999</v>
      </c>
      <c r="T1622" s="11">
        <f t="shared" si="377"/>
        <v>41328.131249999999</v>
      </c>
      <c r="U1622" t="str">
        <f t="shared" si="378"/>
        <v>FALSE</v>
      </c>
      <c r="V1622" s="18">
        <f t="shared" si="379"/>
        <v>2</v>
      </c>
      <c r="W1622">
        <f t="shared" si="380"/>
        <v>1</v>
      </c>
      <c r="X1622">
        <v>1</v>
      </c>
      <c r="Y1622">
        <f t="shared" si="373"/>
        <v>1000</v>
      </c>
      <c r="Z1622">
        <f t="shared" si="374"/>
        <v>1130</v>
      </c>
    </row>
    <row r="1623" spans="1:26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 t="b">
        <v>0</v>
      </c>
      <c r="L1623">
        <v>37</v>
      </c>
      <c r="M1623" t="b">
        <v>1</v>
      </c>
      <c r="N1623" t="s">
        <v>8276</v>
      </c>
      <c r="O1623" s="15">
        <f t="shared" si="375"/>
        <v>121.2</v>
      </c>
      <c r="P1623" s="15">
        <f t="shared" si="370"/>
        <v>163.78378378378378</v>
      </c>
      <c r="Q1623" t="s">
        <v>8325</v>
      </c>
      <c r="R1623" t="s">
        <v>8336</v>
      </c>
      <c r="S1623" s="8">
        <f t="shared" si="376"/>
        <v>41003.398321759254</v>
      </c>
      <c r="T1623" s="11">
        <f t="shared" si="377"/>
        <v>41056.957638888889</v>
      </c>
      <c r="U1623" t="str">
        <f t="shared" si="378"/>
        <v>FALSE</v>
      </c>
      <c r="V1623" s="18">
        <f t="shared" si="379"/>
        <v>2</v>
      </c>
      <c r="W1623">
        <f t="shared" si="380"/>
        <v>1</v>
      </c>
      <c r="X1623">
        <v>1</v>
      </c>
      <c r="Y1623">
        <f t="shared" si="373"/>
        <v>5000</v>
      </c>
      <c r="Z1623">
        <f t="shared" si="374"/>
        <v>6060</v>
      </c>
    </row>
    <row r="1624" spans="1:26" ht="100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 t="b">
        <v>0</v>
      </c>
      <c r="L1624">
        <v>65</v>
      </c>
      <c r="M1624" t="b">
        <v>1</v>
      </c>
      <c r="N1624" t="s">
        <v>8276</v>
      </c>
      <c r="O1624" s="15">
        <f t="shared" si="375"/>
        <v>101.72463768115942</v>
      </c>
      <c r="P1624" s="15">
        <f t="shared" si="370"/>
        <v>107.98461538461538</v>
      </c>
      <c r="Q1624" t="s">
        <v>8325</v>
      </c>
      <c r="R1624" t="s">
        <v>8336</v>
      </c>
      <c r="S1624" s="8">
        <f t="shared" si="376"/>
        <v>41950.086504629624</v>
      </c>
      <c r="T1624" s="11">
        <f t="shared" si="377"/>
        <v>41990.124305555553</v>
      </c>
      <c r="U1624" t="str">
        <f t="shared" si="378"/>
        <v>FALSE</v>
      </c>
      <c r="V1624" s="18">
        <f t="shared" si="379"/>
        <v>2</v>
      </c>
      <c r="W1624">
        <f t="shared" si="380"/>
        <v>1</v>
      </c>
      <c r="X1624">
        <v>1</v>
      </c>
      <c r="Y1624">
        <f t="shared" si="373"/>
        <v>6900</v>
      </c>
      <c r="Z1624">
        <f t="shared" si="374"/>
        <v>7019</v>
      </c>
    </row>
    <row r="1625" spans="1:26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 t="b">
        <v>0</v>
      </c>
      <c r="L1625">
        <v>18</v>
      </c>
      <c r="M1625" t="b">
        <v>1</v>
      </c>
      <c r="N1625" t="s">
        <v>8276</v>
      </c>
      <c r="O1625" s="15">
        <f t="shared" si="375"/>
        <v>101.06666666666666</v>
      </c>
      <c r="P1625" s="15">
        <f t="shared" si="370"/>
        <v>42.111111111111114</v>
      </c>
      <c r="Q1625" t="s">
        <v>8325</v>
      </c>
      <c r="R1625" t="s">
        <v>8336</v>
      </c>
      <c r="S1625" s="8">
        <f t="shared" si="376"/>
        <v>41453.480196759258</v>
      </c>
      <c r="T1625" s="11">
        <f t="shared" si="377"/>
        <v>41513.480196759258</v>
      </c>
      <c r="U1625" t="str">
        <f t="shared" si="378"/>
        <v>FALSE</v>
      </c>
      <c r="V1625" s="18">
        <f t="shared" si="379"/>
        <v>2</v>
      </c>
      <c r="W1625">
        <f t="shared" si="380"/>
        <v>1</v>
      </c>
      <c r="X1625">
        <v>1.28</v>
      </c>
      <c r="Y1625">
        <f>D1625*X1625</f>
        <v>960</v>
      </c>
      <c r="Z1625">
        <f>E1625*$X1625</f>
        <v>970.24</v>
      </c>
    </row>
    <row r="1626" spans="1:26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 t="b">
        <v>0</v>
      </c>
      <c r="L1626">
        <v>25</v>
      </c>
      <c r="M1626" t="b">
        <v>1</v>
      </c>
      <c r="N1626" t="s">
        <v>8276</v>
      </c>
      <c r="O1626" s="15">
        <f t="shared" si="375"/>
        <v>118</v>
      </c>
      <c r="P1626" s="15">
        <f t="shared" si="370"/>
        <v>47.2</v>
      </c>
      <c r="Q1626" t="s">
        <v>8325</v>
      </c>
      <c r="R1626" t="s">
        <v>8336</v>
      </c>
      <c r="S1626" s="8">
        <f t="shared" si="376"/>
        <v>41243.158969907403</v>
      </c>
      <c r="T1626" s="11">
        <f t="shared" si="377"/>
        <v>41283.158969907403</v>
      </c>
      <c r="U1626" t="str">
        <f t="shared" si="378"/>
        <v>FALSE</v>
      </c>
      <c r="V1626" s="18">
        <f t="shared" si="379"/>
        <v>2</v>
      </c>
      <c r="W1626">
        <f t="shared" si="380"/>
        <v>1</v>
      </c>
      <c r="X1626">
        <v>1</v>
      </c>
      <c r="Y1626">
        <f t="shared" ref="Y1626:Y1647" si="381">D1626*$X1626</f>
        <v>1000</v>
      </c>
      <c r="Z1626">
        <f t="shared" ref="Z1626:Z1647" si="382">E1626*$X1626</f>
        <v>1180</v>
      </c>
    </row>
    <row r="1627" spans="1:26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 t="b">
        <v>0</v>
      </c>
      <c r="L1627">
        <v>104</v>
      </c>
      <c r="M1627" t="b">
        <v>1</v>
      </c>
      <c r="N1627" t="s">
        <v>8276</v>
      </c>
      <c r="O1627" s="15">
        <f t="shared" si="375"/>
        <v>155.33333333333331</v>
      </c>
      <c r="P1627" s="15">
        <f t="shared" si="370"/>
        <v>112.01923076923077</v>
      </c>
      <c r="Q1627" t="s">
        <v>8325</v>
      </c>
      <c r="R1627" t="s">
        <v>8336</v>
      </c>
      <c r="S1627" s="8">
        <f t="shared" si="376"/>
        <v>41135.491354166668</v>
      </c>
      <c r="T1627" s="11">
        <f t="shared" si="377"/>
        <v>41163.491354166668</v>
      </c>
      <c r="U1627" t="str">
        <f t="shared" si="378"/>
        <v>FALSE</v>
      </c>
      <c r="V1627" s="18">
        <f t="shared" si="379"/>
        <v>2</v>
      </c>
      <c r="W1627">
        <f t="shared" si="380"/>
        <v>1</v>
      </c>
      <c r="X1627">
        <v>1</v>
      </c>
      <c r="Y1627">
        <f t="shared" si="381"/>
        <v>7500</v>
      </c>
      <c r="Z1627">
        <f t="shared" si="382"/>
        <v>11650</v>
      </c>
    </row>
    <row r="1628" spans="1:26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 t="b">
        <v>0</v>
      </c>
      <c r="L1628">
        <v>108</v>
      </c>
      <c r="M1628" t="b">
        <v>1</v>
      </c>
      <c r="N1628" t="s">
        <v>8276</v>
      </c>
      <c r="O1628" s="15">
        <f t="shared" si="375"/>
        <v>101.18750000000001</v>
      </c>
      <c r="P1628" s="15">
        <f t="shared" si="370"/>
        <v>74.953703703703709</v>
      </c>
      <c r="Q1628" t="s">
        <v>8325</v>
      </c>
      <c r="R1628" t="s">
        <v>8336</v>
      </c>
      <c r="S1628" s="8">
        <f t="shared" si="376"/>
        <v>41579.639664351853</v>
      </c>
      <c r="T1628" s="11">
        <f t="shared" si="377"/>
        <v>41609.681331018517</v>
      </c>
      <c r="U1628" t="str">
        <f t="shared" si="378"/>
        <v>FALSE</v>
      </c>
      <c r="V1628" s="18">
        <f t="shared" si="379"/>
        <v>2</v>
      </c>
      <c r="W1628">
        <f t="shared" si="380"/>
        <v>1</v>
      </c>
      <c r="X1628">
        <v>1</v>
      </c>
      <c r="Y1628">
        <f t="shared" si="381"/>
        <v>8000</v>
      </c>
      <c r="Z1628">
        <f t="shared" si="382"/>
        <v>8095</v>
      </c>
    </row>
    <row r="1629" spans="1:26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 t="b">
        <v>0</v>
      </c>
      <c r="L1629">
        <v>38</v>
      </c>
      <c r="M1629" t="b">
        <v>1</v>
      </c>
      <c r="N1629" t="s">
        <v>8276</v>
      </c>
      <c r="O1629" s="15">
        <f t="shared" si="375"/>
        <v>117</v>
      </c>
      <c r="P1629" s="15">
        <f t="shared" si="370"/>
        <v>61.578947368421055</v>
      </c>
      <c r="Q1629" t="s">
        <v>8325</v>
      </c>
      <c r="R1629" t="s">
        <v>8336</v>
      </c>
      <c r="S1629" s="8">
        <f t="shared" si="376"/>
        <v>41205.498715277776</v>
      </c>
      <c r="T1629" s="11">
        <f t="shared" si="377"/>
        <v>41238.999305555553</v>
      </c>
      <c r="U1629" t="str">
        <f t="shared" si="378"/>
        <v>FALSE</v>
      </c>
      <c r="V1629" s="18">
        <f t="shared" si="379"/>
        <v>2</v>
      </c>
      <c r="W1629">
        <f t="shared" si="380"/>
        <v>1</v>
      </c>
      <c r="X1629">
        <v>1</v>
      </c>
      <c r="Y1629">
        <f t="shared" si="381"/>
        <v>2000</v>
      </c>
      <c r="Z1629">
        <f t="shared" si="382"/>
        <v>2340</v>
      </c>
    </row>
    <row r="1630" spans="1:26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 t="b">
        <v>0</v>
      </c>
      <c r="L1630">
        <v>88</v>
      </c>
      <c r="M1630" t="b">
        <v>1</v>
      </c>
      <c r="N1630" t="s">
        <v>8276</v>
      </c>
      <c r="O1630" s="15">
        <f t="shared" si="375"/>
        <v>100.925</v>
      </c>
      <c r="P1630" s="15">
        <f t="shared" si="370"/>
        <v>45.875</v>
      </c>
      <c r="Q1630" t="s">
        <v>8325</v>
      </c>
      <c r="R1630" t="s">
        <v>8336</v>
      </c>
      <c r="S1630" s="8">
        <f t="shared" si="376"/>
        <v>41774.528726851851</v>
      </c>
      <c r="T1630" s="11">
        <f t="shared" si="377"/>
        <v>41807.528726851851</v>
      </c>
      <c r="U1630" t="str">
        <f t="shared" si="378"/>
        <v>FALSE</v>
      </c>
      <c r="V1630" s="18">
        <f t="shared" si="379"/>
        <v>2</v>
      </c>
      <c r="W1630">
        <f t="shared" si="380"/>
        <v>1</v>
      </c>
      <c r="X1630">
        <v>1</v>
      </c>
      <c r="Y1630">
        <f t="shared" si="381"/>
        <v>4000</v>
      </c>
      <c r="Z1630">
        <f t="shared" si="382"/>
        <v>4037</v>
      </c>
    </row>
    <row r="1631" spans="1:26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 t="b">
        <v>0</v>
      </c>
      <c r="L1631">
        <v>82</v>
      </c>
      <c r="M1631" t="b">
        <v>1</v>
      </c>
      <c r="N1631" t="s">
        <v>8276</v>
      </c>
      <c r="O1631" s="15">
        <f t="shared" si="375"/>
        <v>103.66666666666666</v>
      </c>
      <c r="P1631" s="15">
        <f t="shared" si="370"/>
        <v>75.853658536585371</v>
      </c>
      <c r="Q1631" t="s">
        <v>8325</v>
      </c>
      <c r="R1631" t="s">
        <v>8336</v>
      </c>
      <c r="S1631" s="8">
        <f t="shared" si="376"/>
        <v>41645.658946759257</v>
      </c>
      <c r="T1631" s="11">
        <f t="shared" si="377"/>
        <v>41690.658946759257</v>
      </c>
      <c r="U1631" t="str">
        <f t="shared" si="378"/>
        <v>FALSE</v>
      </c>
      <c r="V1631" s="18">
        <f t="shared" si="379"/>
        <v>2</v>
      </c>
      <c r="W1631">
        <f t="shared" si="380"/>
        <v>1</v>
      </c>
      <c r="X1631">
        <v>1</v>
      </c>
      <c r="Y1631">
        <f t="shared" si="381"/>
        <v>6000</v>
      </c>
      <c r="Z1631">
        <f t="shared" si="382"/>
        <v>6220</v>
      </c>
    </row>
    <row r="1632" spans="1:26" ht="100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 t="b">
        <v>0</v>
      </c>
      <c r="L1632">
        <v>126</v>
      </c>
      <c r="M1632" t="b">
        <v>1</v>
      </c>
      <c r="N1632" t="s">
        <v>8276</v>
      </c>
      <c r="O1632" s="15">
        <f t="shared" si="375"/>
        <v>265.25</v>
      </c>
      <c r="P1632" s="15">
        <f t="shared" si="370"/>
        <v>84.206349206349202</v>
      </c>
      <c r="Q1632" t="s">
        <v>8325</v>
      </c>
      <c r="R1632" t="s">
        <v>8336</v>
      </c>
      <c r="S1632" s="8">
        <f t="shared" si="376"/>
        <v>40939.629340277774</v>
      </c>
      <c r="T1632" s="11">
        <f t="shared" si="377"/>
        <v>40970.082638888889</v>
      </c>
      <c r="U1632" t="str">
        <f t="shared" si="378"/>
        <v>FALSE</v>
      </c>
      <c r="V1632" s="18">
        <f t="shared" si="379"/>
        <v>2</v>
      </c>
      <c r="W1632">
        <f t="shared" si="380"/>
        <v>1</v>
      </c>
      <c r="X1632">
        <v>1</v>
      </c>
      <c r="Y1632">
        <f t="shared" si="381"/>
        <v>4000</v>
      </c>
      <c r="Z1632">
        <f t="shared" si="382"/>
        <v>10610</v>
      </c>
    </row>
    <row r="1633" spans="1:26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 t="b">
        <v>0</v>
      </c>
      <c r="L1633">
        <v>133</v>
      </c>
      <c r="M1633" t="b">
        <v>1</v>
      </c>
      <c r="N1633" t="s">
        <v>8276</v>
      </c>
      <c r="O1633" s="15">
        <f t="shared" si="375"/>
        <v>155.91</v>
      </c>
      <c r="P1633" s="15">
        <f t="shared" si="370"/>
        <v>117.22556390977444</v>
      </c>
      <c r="Q1633" t="s">
        <v>8325</v>
      </c>
      <c r="R1633" t="s">
        <v>8336</v>
      </c>
      <c r="S1633" s="8">
        <f t="shared" si="376"/>
        <v>41164.65116898148</v>
      </c>
      <c r="T1633" s="11">
        <f t="shared" si="377"/>
        <v>41194.65116898148</v>
      </c>
      <c r="U1633" t="str">
        <f t="shared" si="378"/>
        <v>FALSE</v>
      </c>
      <c r="V1633" s="18">
        <f t="shared" si="379"/>
        <v>2</v>
      </c>
      <c r="W1633">
        <f t="shared" si="380"/>
        <v>1</v>
      </c>
      <c r="X1633">
        <v>1</v>
      </c>
      <c r="Y1633">
        <f t="shared" si="381"/>
        <v>10000</v>
      </c>
      <c r="Z1633">
        <f t="shared" si="382"/>
        <v>15591</v>
      </c>
    </row>
    <row r="1634" spans="1:26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 t="b">
        <v>0</v>
      </c>
      <c r="L1634">
        <v>47</v>
      </c>
      <c r="M1634" t="b">
        <v>1</v>
      </c>
      <c r="N1634" t="s">
        <v>8276</v>
      </c>
      <c r="O1634" s="15">
        <f t="shared" si="375"/>
        <v>101.62500000000001</v>
      </c>
      <c r="P1634" s="15">
        <f t="shared" si="370"/>
        <v>86.489361702127653</v>
      </c>
      <c r="Q1634" t="s">
        <v>8325</v>
      </c>
      <c r="R1634" t="s">
        <v>8336</v>
      </c>
      <c r="S1634" s="8">
        <f t="shared" si="376"/>
        <v>40750.132569444439</v>
      </c>
      <c r="T1634" s="11">
        <f t="shared" si="377"/>
        <v>40810.132569444446</v>
      </c>
      <c r="U1634" t="str">
        <f t="shared" si="378"/>
        <v>FALSE</v>
      </c>
      <c r="V1634" s="18">
        <f t="shared" si="379"/>
        <v>2</v>
      </c>
      <c r="W1634">
        <f t="shared" si="380"/>
        <v>1</v>
      </c>
      <c r="X1634">
        <v>1</v>
      </c>
      <c r="Y1634">
        <f t="shared" si="381"/>
        <v>4000</v>
      </c>
      <c r="Z1634">
        <f t="shared" si="382"/>
        <v>4065</v>
      </c>
    </row>
    <row r="1635" spans="1:26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 t="b">
        <v>0</v>
      </c>
      <c r="L1635">
        <v>58</v>
      </c>
      <c r="M1635" t="b">
        <v>1</v>
      </c>
      <c r="N1635" t="s">
        <v>8276</v>
      </c>
      <c r="O1635" s="15">
        <f t="shared" si="375"/>
        <v>100</v>
      </c>
      <c r="P1635" s="15">
        <f t="shared" si="370"/>
        <v>172.41379310344828</v>
      </c>
      <c r="Q1635" t="s">
        <v>8325</v>
      </c>
      <c r="R1635" t="s">
        <v>8336</v>
      </c>
      <c r="S1635" s="8">
        <f t="shared" si="376"/>
        <v>40896.675416666665</v>
      </c>
      <c r="T1635" s="11">
        <f t="shared" si="377"/>
        <v>40924</v>
      </c>
      <c r="U1635" t="str">
        <f t="shared" si="378"/>
        <v>FALSE</v>
      </c>
      <c r="V1635" s="18">
        <f t="shared" si="379"/>
        <v>2</v>
      </c>
      <c r="W1635">
        <f t="shared" si="380"/>
        <v>1</v>
      </c>
      <c r="X1635">
        <v>1</v>
      </c>
      <c r="Y1635">
        <f t="shared" si="381"/>
        <v>10000</v>
      </c>
      <c r="Z1635">
        <f t="shared" si="382"/>
        <v>10000</v>
      </c>
    </row>
    <row r="1636" spans="1:26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 t="b">
        <v>0</v>
      </c>
      <c r="L1636">
        <v>32</v>
      </c>
      <c r="M1636" t="b">
        <v>1</v>
      </c>
      <c r="N1636" t="s">
        <v>8276</v>
      </c>
      <c r="O1636" s="15">
        <f t="shared" si="375"/>
        <v>100.49999999999999</v>
      </c>
      <c r="P1636" s="15">
        <f t="shared" si="370"/>
        <v>62.8125</v>
      </c>
      <c r="Q1636" t="s">
        <v>8325</v>
      </c>
      <c r="R1636" t="s">
        <v>8336</v>
      </c>
      <c r="S1636" s="8">
        <f t="shared" si="376"/>
        <v>40657.981493055551</v>
      </c>
      <c r="T1636" s="11">
        <f t="shared" si="377"/>
        <v>40696.040972222218</v>
      </c>
      <c r="U1636" t="str">
        <f t="shared" si="378"/>
        <v>FALSE</v>
      </c>
      <c r="V1636" s="18">
        <f t="shared" si="379"/>
        <v>2</v>
      </c>
      <c r="W1636">
        <f t="shared" si="380"/>
        <v>1</v>
      </c>
      <c r="X1636">
        <v>1</v>
      </c>
      <c r="Y1636">
        <f t="shared" si="381"/>
        <v>2000</v>
      </c>
      <c r="Z1636">
        <f t="shared" si="382"/>
        <v>2010</v>
      </c>
    </row>
    <row r="1637" spans="1:26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 t="b">
        <v>0</v>
      </c>
      <c r="L1637">
        <v>37</v>
      </c>
      <c r="M1637" t="b">
        <v>1</v>
      </c>
      <c r="N1637" t="s">
        <v>8276</v>
      </c>
      <c r="O1637" s="15">
        <f t="shared" si="375"/>
        <v>125.29999999999998</v>
      </c>
      <c r="P1637" s="15">
        <f t="shared" si="370"/>
        <v>67.729729729729726</v>
      </c>
      <c r="Q1637" t="s">
        <v>8325</v>
      </c>
      <c r="R1637" t="s">
        <v>8336</v>
      </c>
      <c r="S1637" s="8">
        <f t="shared" si="376"/>
        <v>42502.660428240742</v>
      </c>
      <c r="T1637" s="11">
        <f t="shared" si="377"/>
        <v>42562.660428240742</v>
      </c>
      <c r="U1637" t="str">
        <f t="shared" si="378"/>
        <v>FALSE</v>
      </c>
      <c r="V1637" s="18">
        <f t="shared" si="379"/>
        <v>2</v>
      </c>
      <c r="W1637">
        <f t="shared" si="380"/>
        <v>1</v>
      </c>
      <c r="X1637">
        <v>1</v>
      </c>
      <c r="Y1637">
        <f t="shared" si="381"/>
        <v>2000</v>
      </c>
      <c r="Z1637">
        <f t="shared" si="382"/>
        <v>2506</v>
      </c>
    </row>
    <row r="1638" spans="1:26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 t="b">
        <v>0</v>
      </c>
      <c r="L1638">
        <v>87</v>
      </c>
      <c r="M1638" t="b">
        <v>1</v>
      </c>
      <c r="N1638" t="s">
        <v>8276</v>
      </c>
      <c r="O1638" s="15">
        <f t="shared" si="375"/>
        <v>103.55555555555556</v>
      </c>
      <c r="P1638" s="15">
        <f t="shared" si="370"/>
        <v>53.5632183908046</v>
      </c>
      <c r="Q1638" t="s">
        <v>8325</v>
      </c>
      <c r="R1638" t="s">
        <v>8336</v>
      </c>
      <c r="S1638" s="8">
        <f t="shared" si="376"/>
        <v>40662.878333333334</v>
      </c>
      <c r="T1638" s="11">
        <f t="shared" si="377"/>
        <v>40705.958333333328</v>
      </c>
      <c r="U1638" t="str">
        <f t="shared" si="378"/>
        <v>FALSE</v>
      </c>
      <c r="V1638" s="18">
        <f t="shared" si="379"/>
        <v>2</v>
      </c>
      <c r="W1638">
        <f t="shared" si="380"/>
        <v>1</v>
      </c>
      <c r="X1638">
        <v>1</v>
      </c>
      <c r="Y1638">
        <f t="shared" si="381"/>
        <v>4500</v>
      </c>
      <c r="Z1638">
        <f t="shared" si="382"/>
        <v>4660</v>
      </c>
    </row>
    <row r="1639" spans="1:26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 t="b">
        <v>0</v>
      </c>
      <c r="L1639">
        <v>15</v>
      </c>
      <c r="M1639" t="b">
        <v>1</v>
      </c>
      <c r="N1639" t="s">
        <v>8276</v>
      </c>
      <c r="O1639" s="15">
        <f t="shared" si="375"/>
        <v>103.8</v>
      </c>
      <c r="P1639" s="15">
        <f t="shared" si="370"/>
        <v>34.6</v>
      </c>
      <c r="Q1639" t="s">
        <v>8325</v>
      </c>
      <c r="R1639" t="s">
        <v>8336</v>
      </c>
      <c r="S1639" s="8">
        <f t="shared" si="376"/>
        <v>40122.543287037035</v>
      </c>
      <c r="T1639" s="11">
        <f t="shared" si="377"/>
        <v>40178.777083333327</v>
      </c>
      <c r="U1639" t="str">
        <f t="shared" si="378"/>
        <v>FALSE</v>
      </c>
      <c r="V1639" s="18">
        <f t="shared" si="379"/>
        <v>2</v>
      </c>
      <c r="W1639">
        <f t="shared" si="380"/>
        <v>1</v>
      </c>
      <c r="X1639">
        <v>1</v>
      </c>
      <c r="Y1639">
        <f t="shared" si="381"/>
        <v>500</v>
      </c>
      <c r="Z1639">
        <f t="shared" si="382"/>
        <v>519</v>
      </c>
    </row>
    <row r="1640" spans="1:26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 t="b">
        <v>0</v>
      </c>
      <c r="L1640">
        <v>27</v>
      </c>
      <c r="M1640" t="b">
        <v>1</v>
      </c>
      <c r="N1640" t="s">
        <v>8276</v>
      </c>
      <c r="O1640" s="15">
        <f t="shared" si="375"/>
        <v>105</v>
      </c>
      <c r="P1640" s="15">
        <f t="shared" ref="P1640:P1703" si="383">IFERROR(E1640/L1640,0)</f>
        <v>38.888888888888886</v>
      </c>
      <c r="Q1640" t="s">
        <v>8325</v>
      </c>
      <c r="R1640" t="s">
        <v>8336</v>
      </c>
      <c r="S1640" s="8">
        <f t="shared" si="376"/>
        <v>41288.478796296295</v>
      </c>
      <c r="T1640" s="11">
        <f t="shared" si="377"/>
        <v>41333.684027777774</v>
      </c>
      <c r="U1640" t="str">
        <f t="shared" si="378"/>
        <v>FALSE</v>
      </c>
      <c r="V1640" s="18">
        <f t="shared" si="379"/>
        <v>2</v>
      </c>
      <c r="W1640">
        <f t="shared" si="380"/>
        <v>1</v>
      </c>
      <c r="X1640">
        <v>1</v>
      </c>
      <c r="Y1640">
        <f t="shared" si="381"/>
        <v>1000</v>
      </c>
      <c r="Z1640">
        <f t="shared" si="382"/>
        <v>1050</v>
      </c>
    </row>
    <row r="1641" spans="1:26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 t="b">
        <v>0</v>
      </c>
      <c r="L1641">
        <v>19</v>
      </c>
      <c r="M1641" t="b">
        <v>1</v>
      </c>
      <c r="N1641" t="s">
        <v>8276</v>
      </c>
      <c r="O1641" s="15">
        <f t="shared" si="375"/>
        <v>100</v>
      </c>
      <c r="P1641" s="15">
        <f t="shared" si="383"/>
        <v>94.736842105263165</v>
      </c>
      <c r="Q1641" t="s">
        <v>8325</v>
      </c>
      <c r="R1641" t="s">
        <v>8336</v>
      </c>
      <c r="S1641" s="8">
        <f t="shared" si="376"/>
        <v>40941.444039351853</v>
      </c>
      <c r="T1641" s="11">
        <f t="shared" si="377"/>
        <v>40971.444039351853</v>
      </c>
      <c r="U1641" t="str">
        <f t="shared" si="378"/>
        <v>FALSE</v>
      </c>
      <c r="V1641" s="18">
        <f t="shared" si="379"/>
        <v>2</v>
      </c>
      <c r="W1641">
        <f t="shared" si="380"/>
        <v>1</v>
      </c>
      <c r="X1641">
        <v>1</v>
      </c>
      <c r="Y1641">
        <f t="shared" si="381"/>
        <v>1800</v>
      </c>
      <c r="Z1641">
        <f t="shared" si="382"/>
        <v>1800</v>
      </c>
    </row>
    <row r="1642" spans="1:26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 t="b">
        <v>0</v>
      </c>
      <c r="L1642">
        <v>17</v>
      </c>
      <c r="M1642" t="b">
        <v>1</v>
      </c>
      <c r="N1642" t="s">
        <v>8276</v>
      </c>
      <c r="O1642" s="15">
        <f t="shared" si="375"/>
        <v>169.86</v>
      </c>
      <c r="P1642" s="15">
        <f t="shared" si="383"/>
        <v>39.967058823529413</v>
      </c>
      <c r="Q1642" t="s">
        <v>8325</v>
      </c>
      <c r="R1642" t="s">
        <v>8336</v>
      </c>
      <c r="S1642" s="8">
        <f t="shared" si="376"/>
        <v>40379.022627314815</v>
      </c>
      <c r="T1642" s="11">
        <f t="shared" si="377"/>
        <v>40392.874305555553</v>
      </c>
      <c r="U1642" t="str">
        <f t="shared" si="378"/>
        <v>FALSE</v>
      </c>
      <c r="V1642" s="18">
        <f t="shared" si="379"/>
        <v>2</v>
      </c>
      <c r="W1642">
        <f t="shared" si="380"/>
        <v>1</v>
      </c>
      <c r="X1642">
        <v>1</v>
      </c>
      <c r="Y1642">
        <f t="shared" si="381"/>
        <v>400</v>
      </c>
      <c r="Z1642">
        <f t="shared" si="382"/>
        <v>679.44</v>
      </c>
    </row>
    <row r="1643" spans="1:26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 t="b">
        <v>0</v>
      </c>
      <c r="L1643">
        <v>26</v>
      </c>
      <c r="M1643" t="b">
        <v>1</v>
      </c>
      <c r="N1643" t="s">
        <v>8292</v>
      </c>
      <c r="O1643" s="15">
        <f t="shared" si="375"/>
        <v>101.4</v>
      </c>
      <c r="P1643" s="15">
        <f t="shared" si="383"/>
        <v>97.5</v>
      </c>
      <c r="Q1643" t="s">
        <v>8325</v>
      </c>
      <c r="R1643" t="s">
        <v>8349</v>
      </c>
      <c r="S1643" s="8">
        <f t="shared" si="376"/>
        <v>41962.388240740744</v>
      </c>
      <c r="T1643" s="11">
        <f t="shared" si="377"/>
        <v>41992.388240740744</v>
      </c>
      <c r="U1643" t="str">
        <f t="shared" si="378"/>
        <v>FALSE</v>
      </c>
      <c r="V1643" s="18">
        <f t="shared" si="379"/>
        <v>2</v>
      </c>
      <c r="W1643">
        <f t="shared" si="380"/>
        <v>1</v>
      </c>
      <c r="X1643">
        <v>1</v>
      </c>
      <c r="Y1643">
        <f t="shared" si="381"/>
        <v>2500</v>
      </c>
      <c r="Z1643">
        <f t="shared" si="382"/>
        <v>2535</v>
      </c>
    </row>
    <row r="1644" spans="1:26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 t="b">
        <v>0</v>
      </c>
      <c r="L1644">
        <v>28</v>
      </c>
      <c r="M1644" t="b">
        <v>1</v>
      </c>
      <c r="N1644" t="s">
        <v>8292</v>
      </c>
      <c r="O1644" s="15">
        <f t="shared" si="375"/>
        <v>100</v>
      </c>
      <c r="P1644" s="15">
        <f t="shared" si="383"/>
        <v>42.857142857142854</v>
      </c>
      <c r="Q1644" t="s">
        <v>8325</v>
      </c>
      <c r="R1644" t="s">
        <v>8349</v>
      </c>
      <c r="S1644" s="8">
        <f t="shared" si="376"/>
        <v>40687.816284722219</v>
      </c>
      <c r="T1644" s="11">
        <f t="shared" si="377"/>
        <v>40707.816284722219</v>
      </c>
      <c r="U1644" t="str">
        <f t="shared" si="378"/>
        <v>FALSE</v>
      </c>
      <c r="V1644" s="18">
        <f t="shared" si="379"/>
        <v>2</v>
      </c>
      <c r="W1644">
        <f t="shared" si="380"/>
        <v>1</v>
      </c>
      <c r="X1644">
        <v>1</v>
      </c>
      <c r="Y1644">
        <f t="shared" si="381"/>
        <v>1200</v>
      </c>
      <c r="Z1644">
        <f t="shared" si="382"/>
        <v>1200</v>
      </c>
    </row>
    <row r="1645" spans="1:26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 t="b">
        <v>0</v>
      </c>
      <c r="L1645">
        <v>37</v>
      </c>
      <c r="M1645" t="b">
        <v>1</v>
      </c>
      <c r="N1645" t="s">
        <v>8292</v>
      </c>
      <c r="O1645" s="15">
        <f t="shared" si="375"/>
        <v>124.70000000000002</v>
      </c>
      <c r="P1645" s="15">
        <f t="shared" si="383"/>
        <v>168.51351351351352</v>
      </c>
      <c r="Q1645" t="s">
        <v>8325</v>
      </c>
      <c r="R1645" t="s">
        <v>8349</v>
      </c>
      <c r="S1645" s="8">
        <f t="shared" si="376"/>
        <v>41146.615879629629</v>
      </c>
      <c r="T1645" s="11">
        <f t="shared" si="377"/>
        <v>41176.615879629629</v>
      </c>
      <c r="U1645" t="str">
        <f t="shared" si="378"/>
        <v>FALSE</v>
      </c>
      <c r="V1645" s="18">
        <f t="shared" si="379"/>
        <v>2</v>
      </c>
      <c r="W1645">
        <f t="shared" si="380"/>
        <v>1</v>
      </c>
      <c r="X1645">
        <v>1</v>
      </c>
      <c r="Y1645">
        <f t="shared" si="381"/>
        <v>5000</v>
      </c>
      <c r="Z1645">
        <f t="shared" si="382"/>
        <v>6235</v>
      </c>
    </row>
    <row r="1646" spans="1:26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 t="b">
        <v>0</v>
      </c>
      <c r="L1646">
        <v>128</v>
      </c>
      <c r="M1646" t="b">
        <v>1</v>
      </c>
      <c r="N1646" t="s">
        <v>8292</v>
      </c>
      <c r="O1646" s="15">
        <f t="shared" si="375"/>
        <v>109.5</v>
      </c>
      <c r="P1646" s="15">
        <f t="shared" si="383"/>
        <v>85.546875</v>
      </c>
      <c r="Q1646" t="s">
        <v>8325</v>
      </c>
      <c r="R1646" t="s">
        <v>8349</v>
      </c>
      <c r="S1646" s="8">
        <f t="shared" si="376"/>
        <v>41174.851388888885</v>
      </c>
      <c r="T1646" s="11">
        <f t="shared" si="377"/>
        <v>41234.893055555549</v>
      </c>
      <c r="U1646" t="str">
        <f t="shared" si="378"/>
        <v>FALSE</v>
      </c>
      <c r="V1646" s="18">
        <f t="shared" si="379"/>
        <v>2</v>
      </c>
      <c r="W1646">
        <f t="shared" si="380"/>
        <v>1</v>
      </c>
      <c r="X1646">
        <v>1</v>
      </c>
      <c r="Y1646">
        <f t="shared" si="381"/>
        <v>10000</v>
      </c>
      <c r="Z1646">
        <f t="shared" si="382"/>
        <v>10950</v>
      </c>
    </row>
    <row r="1647" spans="1:26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 t="b">
        <v>0</v>
      </c>
      <c r="L1647">
        <v>10</v>
      </c>
      <c r="M1647" t="b">
        <v>1</v>
      </c>
      <c r="N1647" t="s">
        <v>8292</v>
      </c>
      <c r="O1647" s="15">
        <f t="shared" si="375"/>
        <v>110.80000000000001</v>
      </c>
      <c r="P1647" s="15">
        <f t="shared" si="383"/>
        <v>554</v>
      </c>
      <c r="Q1647" t="s">
        <v>8325</v>
      </c>
      <c r="R1647" t="s">
        <v>8349</v>
      </c>
      <c r="S1647" s="8">
        <f t="shared" si="376"/>
        <v>41521.409027777772</v>
      </c>
      <c r="T1647" s="11">
        <f t="shared" si="377"/>
        <v>41535.40902777778</v>
      </c>
      <c r="U1647" t="str">
        <f t="shared" si="378"/>
        <v>FALSE</v>
      </c>
      <c r="V1647" s="18">
        <f t="shared" si="379"/>
        <v>2</v>
      </c>
      <c r="W1647">
        <f t="shared" si="380"/>
        <v>1</v>
      </c>
      <c r="X1647">
        <v>1</v>
      </c>
      <c r="Y1647">
        <f t="shared" si="381"/>
        <v>5000</v>
      </c>
      <c r="Z1647">
        <f t="shared" si="382"/>
        <v>5540</v>
      </c>
    </row>
    <row r="1648" spans="1:26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 t="b">
        <v>0</v>
      </c>
      <c r="L1648">
        <v>83</v>
      </c>
      <c r="M1648" t="b">
        <v>1</v>
      </c>
      <c r="N1648" t="s">
        <v>8292</v>
      </c>
      <c r="O1648" s="15">
        <f t="shared" si="375"/>
        <v>110.2</v>
      </c>
      <c r="P1648" s="15">
        <f t="shared" si="383"/>
        <v>26.554216867469879</v>
      </c>
      <c r="Q1648" t="s">
        <v>8325</v>
      </c>
      <c r="R1648" t="s">
        <v>8349</v>
      </c>
      <c r="S1648" s="8">
        <f t="shared" si="376"/>
        <v>41833.241932870369</v>
      </c>
      <c r="T1648" s="11">
        <f t="shared" si="377"/>
        <v>41865.549305555549</v>
      </c>
      <c r="U1648" t="str">
        <f t="shared" si="378"/>
        <v>FALSE</v>
      </c>
      <c r="V1648" s="18">
        <f t="shared" si="379"/>
        <v>2</v>
      </c>
      <c r="W1648">
        <f t="shared" si="380"/>
        <v>1</v>
      </c>
      <c r="X1648">
        <v>1.28</v>
      </c>
      <c r="Y1648">
        <f>D1648*X1648</f>
        <v>2560</v>
      </c>
      <c r="Z1648">
        <f>E1648*$X1648</f>
        <v>2821.12</v>
      </c>
    </row>
    <row r="1649" spans="1:26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 t="b">
        <v>0</v>
      </c>
      <c r="L1649">
        <v>46</v>
      </c>
      <c r="M1649" t="b">
        <v>1</v>
      </c>
      <c r="N1649" t="s">
        <v>8292</v>
      </c>
      <c r="O1649" s="15">
        <f t="shared" si="375"/>
        <v>104.71999999999998</v>
      </c>
      <c r="P1649" s="15">
        <f t="shared" si="383"/>
        <v>113.82608695652173</v>
      </c>
      <c r="Q1649" t="s">
        <v>8325</v>
      </c>
      <c r="R1649" t="s">
        <v>8349</v>
      </c>
      <c r="S1649" s="8">
        <f t="shared" si="376"/>
        <v>41039.201122685183</v>
      </c>
      <c r="T1649" s="11">
        <f t="shared" si="377"/>
        <v>41069.201122685183</v>
      </c>
      <c r="U1649" t="str">
        <f t="shared" si="378"/>
        <v>FALSE</v>
      </c>
      <c r="V1649" s="18">
        <f t="shared" si="379"/>
        <v>2</v>
      </c>
      <c r="W1649">
        <f t="shared" si="380"/>
        <v>1</v>
      </c>
      <c r="X1649">
        <v>1</v>
      </c>
      <c r="Y1649">
        <f t="shared" ref="Y1649:Y1660" si="384">D1649*$X1649</f>
        <v>5000</v>
      </c>
      <c r="Z1649">
        <f t="shared" ref="Z1649:Z1660" si="385">E1649*$X1649</f>
        <v>5236</v>
      </c>
    </row>
    <row r="1650" spans="1:26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 t="b">
        <v>0</v>
      </c>
      <c r="L1650">
        <v>90</v>
      </c>
      <c r="M1650" t="b">
        <v>1</v>
      </c>
      <c r="N1650" t="s">
        <v>8292</v>
      </c>
      <c r="O1650" s="15">
        <f t="shared" si="375"/>
        <v>125.26086956521738</v>
      </c>
      <c r="P1650" s="15">
        <f t="shared" si="383"/>
        <v>32.011111111111113</v>
      </c>
      <c r="Q1650" t="s">
        <v>8325</v>
      </c>
      <c r="R1650" t="s">
        <v>8349</v>
      </c>
      <c r="S1650" s="8">
        <f t="shared" si="376"/>
        <v>40592.496319444443</v>
      </c>
      <c r="T1650" s="11">
        <f t="shared" si="377"/>
        <v>40622.454652777778</v>
      </c>
      <c r="U1650" t="str">
        <f t="shared" si="378"/>
        <v>FALSE</v>
      </c>
      <c r="V1650" s="18">
        <f t="shared" si="379"/>
        <v>2</v>
      </c>
      <c r="W1650">
        <f t="shared" si="380"/>
        <v>1</v>
      </c>
      <c r="X1650">
        <v>1</v>
      </c>
      <c r="Y1650">
        <f t="shared" si="384"/>
        <v>2300</v>
      </c>
      <c r="Z1650">
        <f t="shared" si="385"/>
        <v>2881</v>
      </c>
    </row>
    <row r="1651" spans="1:26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 t="b">
        <v>0</v>
      </c>
      <c r="L1651">
        <v>81</v>
      </c>
      <c r="M1651" t="b">
        <v>1</v>
      </c>
      <c r="N1651" t="s">
        <v>8292</v>
      </c>
      <c r="O1651" s="15">
        <f t="shared" si="375"/>
        <v>100.58763157894737</v>
      </c>
      <c r="P1651" s="15">
        <f t="shared" si="383"/>
        <v>47.189259259259259</v>
      </c>
      <c r="Q1651" t="s">
        <v>8325</v>
      </c>
      <c r="R1651" t="s">
        <v>8349</v>
      </c>
      <c r="S1651" s="8">
        <f t="shared" si="376"/>
        <v>41737.476331018515</v>
      </c>
      <c r="T1651" s="11">
        <f t="shared" si="377"/>
        <v>41782.476331018515</v>
      </c>
      <c r="U1651" t="str">
        <f t="shared" si="378"/>
        <v>FALSE</v>
      </c>
      <c r="V1651" s="18">
        <f t="shared" si="379"/>
        <v>2</v>
      </c>
      <c r="W1651">
        <f t="shared" si="380"/>
        <v>1</v>
      </c>
      <c r="X1651">
        <v>1</v>
      </c>
      <c r="Y1651">
        <f t="shared" si="384"/>
        <v>3800</v>
      </c>
      <c r="Z1651">
        <f t="shared" si="385"/>
        <v>3822.33</v>
      </c>
    </row>
    <row r="1652" spans="1:26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 t="b">
        <v>0</v>
      </c>
      <c r="L1652">
        <v>32</v>
      </c>
      <c r="M1652" t="b">
        <v>1</v>
      </c>
      <c r="N1652" t="s">
        <v>8292</v>
      </c>
      <c r="O1652" s="15">
        <f t="shared" si="375"/>
        <v>141.55000000000001</v>
      </c>
      <c r="P1652" s="15">
        <f t="shared" si="383"/>
        <v>88.46875</v>
      </c>
      <c r="Q1652" t="s">
        <v>8325</v>
      </c>
      <c r="R1652" t="s">
        <v>8349</v>
      </c>
      <c r="S1652" s="8">
        <f t="shared" si="376"/>
        <v>41526.227280092593</v>
      </c>
      <c r="T1652" s="11">
        <f t="shared" si="377"/>
        <v>41556.227280092593</v>
      </c>
      <c r="U1652" t="str">
        <f t="shared" si="378"/>
        <v>FALSE</v>
      </c>
      <c r="V1652" s="18">
        <f t="shared" si="379"/>
        <v>2</v>
      </c>
      <c r="W1652">
        <f t="shared" si="380"/>
        <v>1</v>
      </c>
      <c r="X1652">
        <v>1</v>
      </c>
      <c r="Y1652">
        <f t="shared" si="384"/>
        <v>2000</v>
      </c>
      <c r="Z1652">
        <f t="shared" si="385"/>
        <v>2831</v>
      </c>
    </row>
    <row r="1653" spans="1:26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 t="b">
        <v>0</v>
      </c>
      <c r="L1653">
        <v>20</v>
      </c>
      <c r="M1653" t="b">
        <v>1</v>
      </c>
      <c r="N1653" t="s">
        <v>8292</v>
      </c>
      <c r="O1653" s="15">
        <f t="shared" si="375"/>
        <v>100.75</v>
      </c>
      <c r="P1653" s="15">
        <f t="shared" si="383"/>
        <v>100.75</v>
      </c>
      <c r="Q1653" t="s">
        <v>8325</v>
      </c>
      <c r="R1653" t="s">
        <v>8349</v>
      </c>
      <c r="S1653" s="8">
        <f t="shared" si="376"/>
        <v>40625.692361111105</v>
      </c>
      <c r="T1653" s="11">
        <f t="shared" si="377"/>
        <v>40659.082638888889</v>
      </c>
      <c r="U1653" t="str">
        <f t="shared" si="378"/>
        <v>FALSE</v>
      </c>
      <c r="V1653" s="18">
        <f t="shared" si="379"/>
        <v>2</v>
      </c>
      <c r="W1653">
        <f t="shared" si="380"/>
        <v>1</v>
      </c>
      <c r="X1653">
        <v>1</v>
      </c>
      <c r="Y1653">
        <f t="shared" si="384"/>
        <v>2000</v>
      </c>
      <c r="Z1653">
        <f t="shared" si="385"/>
        <v>2015</v>
      </c>
    </row>
    <row r="1654" spans="1:26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 t="b">
        <v>0</v>
      </c>
      <c r="L1654">
        <v>70</v>
      </c>
      <c r="M1654" t="b">
        <v>1</v>
      </c>
      <c r="N1654" t="s">
        <v>8292</v>
      </c>
      <c r="O1654" s="15">
        <f t="shared" si="375"/>
        <v>100.66666666666666</v>
      </c>
      <c r="P1654" s="15">
        <f t="shared" si="383"/>
        <v>64.714285714285708</v>
      </c>
      <c r="Q1654" t="s">
        <v>8325</v>
      </c>
      <c r="R1654" t="s">
        <v>8349</v>
      </c>
      <c r="S1654" s="8">
        <f t="shared" si="376"/>
        <v>41572.284641203703</v>
      </c>
      <c r="T1654" s="11">
        <f t="shared" si="377"/>
        <v>41602.326307870368</v>
      </c>
      <c r="U1654" t="str">
        <f t="shared" si="378"/>
        <v>FALSE</v>
      </c>
      <c r="V1654" s="18">
        <f t="shared" si="379"/>
        <v>2</v>
      </c>
      <c r="W1654">
        <f t="shared" si="380"/>
        <v>1</v>
      </c>
      <c r="X1654">
        <v>1</v>
      </c>
      <c r="Y1654">
        <f t="shared" si="384"/>
        <v>4500</v>
      </c>
      <c r="Z1654">
        <f t="shared" si="385"/>
        <v>4530</v>
      </c>
    </row>
    <row r="1655" spans="1:26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 t="b">
        <v>0</v>
      </c>
      <c r="L1655">
        <v>168</v>
      </c>
      <c r="M1655" t="b">
        <v>1</v>
      </c>
      <c r="N1655" t="s">
        <v>8292</v>
      </c>
      <c r="O1655" s="15">
        <f t="shared" si="375"/>
        <v>174.2304</v>
      </c>
      <c r="P1655" s="15">
        <f t="shared" si="383"/>
        <v>51.854285714285716</v>
      </c>
      <c r="Q1655" t="s">
        <v>8325</v>
      </c>
      <c r="R1655" t="s">
        <v>8349</v>
      </c>
      <c r="S1655" s="8">
        <f t="shared" si="376"/>
        <v>40626.626111111109</v>
      </c>
      <c r="T1655" s="11">
        <f t="shared" si="377"/>
        <v>40657.626111111109</v>
      </c>
      <c r="U1655" t="str">
        <f t="shared" si="378"/>
        <v>FALSE</v>
      </c>
      <c r="V1655" s="18">
        <f t="shared" si="379"/>
        <v>2</v>
      </c>
      <c r="W1655">
        <f t="shared" si="380"/>
        <v>1</v>
      </c>
      <c r="X1655">
        <v>1</v>
      </c>
      <c r="Y1655">
        <f t="shared" si="384"/>
        <v>5000</v>
      </c>
      <c r="Z1655">
        <f t="shared" si="385"/>
        <v>8711.52</v>
      </c>
    </row>
    <row r="1656" spans="1:26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 t="b">
        <v>0</v>
      </c>
      <c r="L1656">
        <v>34</v>
      </c>
      <c r="M1656" t="b">
        <v>1</v>
      </c>
      <c r="N1656" t="s">
        <v>8292</v>
      </c>
      <c r="O1656" s="15">
        <f t="shared" si="375"/>
        <v>119.90909090909089</v>
      </c>
      <c r="P1656" s="15">
        <f t="shared" si="383"/>
        <v>38.794117647058826</v>
      </c>
      <c r="Q1656" t="s">
        <v>8325</v>
      </c>
      <c r="R1656" t="s">
        <v>8349</v>
      </c>
      <c r="S1656" s="8">
        <f t="shared" si="376"/>
        <v>40987.682407407403</v>
      </c>
      <c r="T1656" s="11">
        <f t="shared" si="377"/>
        <v>41017.682407407403</v>
      </c>
      <c r="U1656" t="str">
        <f t="shared" si="378"/>
        <v>FALSE</v>
      </c>
      <c r="V1656" s="18">
        <f t="shared" si="379"/>
        <v>2</v>
      </c>
      <c r="W1656">
        <f t="shared" si="380"/>
        <v>1</v>
      </c>
      <c r="X1656">
        <v>1</v>
      </c>
      <c r="Y1656">
        <f t="shared" si="384"/>
        <v>1100</v>
      </c>
      <c r="Z1656">
        <f t="shared" si="385"/>
        <v>1319</v>
      </c>
    </row>
    <row r="1657" spans="1:26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 t="b">
        <v>0</v>
      </c>
      <c r="L1657">
        <v>48</v>
      </c>
      <c r="M1657" t="b">
        <v>1</v>
      </c>
      <c r="N1657" t="s">
        <v>8292</v>
      </c>
      <c r="O1657" s="15">
        <f t="shared" si="375"/>
        <v>142.86666666666667</v>
      </c>
      <c r="P1657" s="15">
        <f t="shared" si="383"/>
        <v>44.645833333333336</v>
      </c>
      <c r="Q1657" t="s">
        <v>8325</v>
      </c>
      <c r="R1657" t="s">
        <v>8349</v>
      </c>
      <c r="S1657" s="8">
        <f t="shared" si="376"/>
        <v>40974.583564814813</v>
      </c>
      <c r="T1657" s="11">
        <f t="shared" si="377"/>
        <v>41004.541898148142</v>
      </c>
      <c r="U1657" t="str">
        <f t="shared" si="378"/>
        <v>FALSE</v>
      </c>
      <c r="V1657" s="18">
        <f t="shared" si="379"/>
        <v>2</v>
      </c>
      <c r="W1657">
        <f t="shared" si="380"/>
        <v>1</v>
      </c>
      <c r="X1657">
        <v>1</v>
      </c>
      <c r="Y1657">
        <f t="shared" si="384"/>
        <v>1500</v>
      </c>
      <c r="Z1657">
        <f t="shared" si="385"/>
        <v>2143</v>
      </c>
    </row>
    <row r="1658" spans="1:26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 t="b">
        <v>0</v>
      </c>
      <c r="L1658">
        <v>48</v>
      </c>
      <c r="M1658" t="b">
        <v>1</v>
      </c>
      <c r="N1658" t="s">
        <v>8292</v>
      </c>
      <c r="O1658" s="15">
        <f t="shared" si="375"/>
        <v>100.33493333333334</v>
      </c>
      <c r="P1658" s="15">
        <f t="shared" si="383"/>
        <v>156.77333333333334</v>
      </c>
      <c r="Q1658" t="s">
        <v>8325</v>
      </c>
      <c r="R1658" t="s">
        <v>8349</v>
      </c>
      <c r="S1658" s="8">
        <f t="shared" si="376"/>
        <v>41226.720509259256</v>
      </c>
      <c r="T1658" s="11">
        <f t="shared" si="377"/>
        <v>41256.720509259256</v>
      </c>
      <c r="U1658" t="str">
        <f t="shared" si="378"/>
        <v>FALSE</v>
      </c>
      <c r="V1658" s="18">
        <f t="shared" si="379"/>
        <v>2</v>
      </c>
      <c r="W1658">
        <f t="shared" si="380"/>
        <v>1</v>
      </c>
      <c r="X1658">
        <v>1</v>
      </c>
      <c r="Y1658">
        <f t="shared" si="384"/>
        <v>7500</v>
      </c>
      <c r="Z1658">
        <f t="shared" si="385"/>
        <v>7525.12</v>
      </c>
    </row>
    <row r="1659" spans="1:26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 t="b">
        <v>0</v>
      </c>
      <c r="L1659">
        <v>221</v>
      </c>
      <c r="M1659" t="b">
        <v>1</v>
      </c>
      <c r="N1659" t="s">
        <v>8292</v>
      </c>
      <c r="O1659" s="15">
        <f t="shared" si="375"/>
        <v>104.93380000000001</v>
      </c>
      <c r="P1659" s="15">
        <f t="shared" si="383"/>
        <v>118.70339366515837</v>
      </c>
      <c r="Q1659" t="s">
        <v>8325</v>
      </c>
      <c r="R1659" t="s">
        <v>8349</v>
      </c>
      <c r="S1659" s="8">
        <f t="shared" si="376"/>
        <v>41023.573703703703</v>
      </c>
      <c r="T1659" s="11">
        <f t="shared" si="377"/>
        <v>41053.573703703703</v>
      </c>
      <c r="U1659" t="str">
        <f t="shared" si="378"/>
        <v>FALSE</v>
      </c>
      <c r="V1659" s="18">
        <f t="shared" si="379"/>
        <v>2</v>
      </c>
      <c r="W1659">
        <f t="shared" si="380"/>
        <v>1</v>
      </c>
      <c r="X1659">
        <v>1</v>
      </c>
      <c r="Y1659">
        <f t="shared" si="384"/>
        <v>25000</v>
      </c>
      <c r="Z1659">
        <f t="shared" si="385"/>
        <v>26233.45</v>
      </c>
    </row>
    <row r="1660" spans="1:26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 t="b">
        <v>0</v>
      </c>
      <c r="L1660">
        <v>107</v>
      </c>
      <c r="M1660" t="b">
        <v>1</v>
      </c>
      <c r="N1660" t="s">
        <v>8292</v>
      </c>
      <c r="O1660" s="15">
        <f t="shared" si="375"/>
        <v>132.23333333333335</v>
      </c>
      <c r="P1660" s="15">
        <f t="shared" si="383"/>
        <v>74.149532710280369</v>
      </c>
      <c r="Q1660" t="s">
        <v>8325</v>
      </c>
      <c r="R1660" t="s">
        <v>8349</v>
      </c>
      <c r="S1660" s="8">
        <f t="shared" si="376"/>
        <v>41223.013506944444</v>
      </c>
      <c r="T1660" s="11">
        <f t="shared" si="377"/>
        <v>41261.388888888883</v>
      </c>
      <c r="U1660" t="str">
        <f t="shared" si="378"/>
        <v>FALSE</v>
      </c>
      <c r="V1660" s="18">
        <f t="shared" si="379"/>
        <v>2</v>
      </c>
      <c r="W1660">
        <f t="shared" si="380"/>
        <v>1</v>
      </c>
      <c r="X1660">
        <v>1</v>
      </c>
      <c r="Y1660">
        <f t="shared" si="384"/>
        <v>6000</v>
      </c>
      <c r="Z1660">
        <f t="shared" si="385"/>
        <v>7934</v>
      </c>
    </row>
    <row r="1661" spans="1:26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 t="b">
        <v>0</v>
      </c>
      <c r="L1661">
        <v>45</v>
      </c>
      <c r="M1661" t="b">
        <v>1</v>
      </c>
      <c r="N1661" t="s">
        <v>8292</v>
      </c>
      <c r="O1661" s="15">
        <f t="shared" si="375"/>
        <v>112.79999999999998</v>
      </c>
      <c r="P1661" s="15">
        <f t="shared" si="383"/>
        <v>12.533333333333333</v>
      </c>
      <c r="Q1661" t="s">
        <v>8325</v>
      </c>
      <c r="R1661" t="s">
        <v>8349</v>
      </c>
      <c r="S1661" s="8">
        <f t="shared" si="376"/>
        <v>41596.705104166664</v>
      </c>
      <c r="T1661" s="11">
        <f t="shared" si="377"/>
        <v>41625.291666666664</v>
      </c>
      <c r="U1661" t="str">
        <f t="shared" si="378"/>
        <v>FALSE</v>
      </c>
      <c r="V1661" s="18">
        <f t="shared" si="379"/>
        <v>2</v>
      </c>
      <c r="W1661">
        <f t="shared" si="380"/>
        <v>1</v>
      </c>
      <c r="X1661">
        <v>1.28</v>
      </c>
      <c r="Y1661">
        <f>D1661*X1661</f>
        <v>640</v>
      </c>
      <c r="Z1661">
        <f>E1661*$X1661</f>
        <v>721.92</v>
      </c>
    </row>
    <row r="1662" spans="1:26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 t="b">
        <v>0</v>
      </c>
      <c r="L1662">
        <v>36</v>
      </c>
      <c r="M1662" t="b">
        <v>1</v>
      </c>
      <c r="N1662" t="s">
        <v>8292</v>
      </c>
      <c r="O1662" s="15">
        <f t="shared" si="375"/>
        <v>1253.75</v>
      </c>
      <c r="P1662" s="15">
        <f t="shared" si="383"/>
        <v>27.861111111111111</v>
      </c>
      <c r="Q1662" t="s">
        <v>8325</v>
      </c>
      <c r="R1662" t="s">
        <v>8349</v>
      </c>
      <c r="S1662" s="8">
        <f t="shared" si="376"/>
        <v>42459.485532407409</v>
      </c>
      <c r="T1662" s="11">
        <f t="shared" si="377"/>
        <v>42490.707638888889</v>
      </c>
      <c r="U1662" t="str">
        <f t="shared" si="378"/>
        <v>FALSE</v>
      </c>
      <c r="V1662" s="18">
        <f t="shared" si="379"/>
        <v>2</v>
      </c>
      <c r="W1662">
        <f t="shared" si="380"/>
        <v>1</v>
      </c>
      <c r="X1662">
        <v>1.1299999999999999</v>
      </c>
      <c r="Y1662">
        <f>D1662*X1662</f>
        <v>90.399999999999991</v>
      </c>
      <c r="Z1662">
        <f t="shared" ref="Z1662:Z1678" si="386">E1662*$X1662</f>
        <v>1133.3899999999999</v>
      </c>
    </row>
    <row r="1663" spans="1:26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 t="b">
        <v>0</v>
      </c>
      <c r="L1663">
        <v>101</v>
      </c>
      <c r="M1663" t="b">
        <v>1</v>
      </c>
      <c r="N1663" t="s">
        <v>8292</v>
      </c>
      <c r="O1663" s="15">
        <f t="shared" si="375"/>
        <v>102.50632911392405</v>
      </c>
      <c r="P1663" s="15">
        <f t="shared" si="383"/>
        <v>80.178217821782184</v>
      </c>
      <c r="Q1663" t="s">
        <v>8325</v>
      </c>
      <c r="R1663" t="s">
        <v>8349</v>
      </c>
      <c r="S1663" s="8">
        <f t="shared" si="376"/>
        <v>42343.789710648147</v>
      </c>
      <c r="T1663" s="11">
        <f t="shared" si="377"/>
        <v>42386.666666666664</v>
      </c>
      <c r="U1663" t="str">
        <f t="shared" si="378"/>
        <v>FALSE</v>
      </c>
      <c r="V1663" s="18">
        <f t="shared" si="379"/>
        <v>2</v>
      </c>
      <c r="W1663">
        <f t="shared" si="380"/>
        <v>1</v>
      </c>
      <c r="X1663">
        <v>1.1299999999999999</v>
      </c>
      <c r="Y1663">
        <f>D1663*X1663</f>
        <v>8927</v>
      </c>
      <c r="Z1663">
        <f t="shared" si="386"/>
        <v>9150.74</v>
      </c>
    </row>
    <row r="1664" spans="1:26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 t="b">
        <v>0</v>
      </c>
      <c r="L1664">
        <v>62</v>
      </c>
      <c r="M1664" t="b">
        <v>1</v>
      </c>
      <c r="N1664" t="s">
        <v>8292</v>
      </c>
      <c r="O1664" s="15">
        <f t="shared" si="375"/>
        <v>102.6375</v>
      </c>
      <c r="P1664" s="15">
        <f t="shared" si="383"/>
        <v>132.43548387096774</v>
      </c>
      <c r="Q1664" t="s">
        <v>8325</v>
      </c>
      <c r="R1664" t="s">
        <v>8349</v>
      </c>
      <c r="S1664" s="8">
        <f t="shared" si="376"/>
        <v>40847.99</v>
      </c>
      <c r="T1664" s="11">
        <f t="shared" si="377"/>
        <v>40908.031666666662</v>
      </c>
      <c r="U1664" t="str">
        <f t="shared" si="378"/>
        <v>FALSE</v>
      </c>
      <c r="V1664" s="18">
        <f t="shared" si="379"/>
        <v>2</v>
      </c>
      <c r="W1664">
        <f t="shared" si="380"/>
        <v>1</v>
      </c>
      <c r="X1664">
        <v>1</v>
      </c>
      <c r="Y1664">
        <f t="shared" ref="Y1664:Y1678" si="387">D1664*$X1664</f>
        <v>8000</v>
      </c>
      <c r="Z1664">
        <f t="shared" si="386"/>
        <v>8211</v>
      </c>
    </row>
    <row r="1665" spans="1:26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 t="b">
        <v>0</v>
      </c>
      <c r="L1665">
        <v>32</v>
      </c>
      <c r="M1665" t="b">
        <v>1</v>
      </c>
      <c r="N1665" t="s">
        <v>8292</v>
      </c>
      <c r="O1665" s="15">
        <f t="shared" si="375"/>
        <v>108</v>
      </c>
      <c r="P1665" s="15">
        <f t="shared" si="383"/>
        <v>33.75</v>
      </c>
      <c r="Q1665" t="s">
        <v>8325</v>
      </c>
      <c r="R1665" t="s">
        <v>8349</v>
      </c>
      <c r="S1665" s="8">
        <f t="shared" si="376"/>
        <v>42005.813738425924</v>
      </c>
      <c r="T1665" s="11">
        <f t="shared" si="377"/>
        <v>42035.813738425924</v>
      </c>
      <c r="U1665" t="str">
        <f t="shared" si="378"/>
        <v>FALSE</v>
      </c>
      <c r="V1665" s="18">
        <f t="shared" si="379"/>
        <v>2</v>
      </c>
      <c r="W1665">
        <f t="shared" si="380"/>
        <v>1</v>
      </c>
      <c r="X1665">
        <v>1</v>
      </c>
      <c r="Y1665">
        <f t="shared" si="387"/>
        <v>1000</v>
      </c>
      <c r="Z1665">
        <f t="shared" si="386"/>
        <v>1080</v>
      </c>
    </row>
    <row r="1666" spans="1:26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 t="b">
        <v>0</v>
      </c>
      <c r="L1666">
        <v>89</v>
      </c>
      <c r="M1666" t="b">
        <v>1</v>
      </c>
      <c r="N1666" t="s">
        <v>8292</v>
      </c>
      <c r="O1666" s="15">
        <f t="shared" si="375"/>
        <v>122.40879999999999</v>
      </c>
      <c r="P1666" s="15">
        <f t="shared" si="383"/>
        <v>34.384494382022467</v>
      </c>
      <c r="Q1666" t="s">
        <v>8325</v>
      </c>
      <c r="R1666" t="s">
        <v>8349</v>
      </c>
      <c r="S1666" s="8">
        <f t="shared" si="376"/>
        <v>40939.553449074068</v>
      </c>
      <c r="T1666" s="11">
        <f t="shared" si="377"/>
        <v>40983.957638888889</v>
      </c>
      <c r="U1666" t="str">
        <f t="shared" si="378"/>
        <v>FALSE</v>
      </c>
      <c r="V1666" s="18">
        <f t="shared" si="379"/>
        <v>2</v>
      </c>
      <c r="W1666">
        <f t="shared" si="380"/>
        <v>1</v>
      </c>
      <c r="X1666">
        <v>1</v>
      </c>
      <c r="Y1666">
        <f t="shared" si="387"/>
        <v>2500</v>
      </c>
      <c r="Z1666">
        <f t="shared" si="386"/>
        <v>3060.22</v>
      </c>
    </row>
    <row r="1667" spans="1:26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 t="b">
        <v>0</v>
      </c>
      <c r="L1667">
        <v>93</v>
      </c>
      <c r="M1667" t="b">
        <v>1</v>
      </c>
      <c r="N1667" t="s">
        <v>8292</v>
      </c>
      <c r="O1667" s="15">
        <f t="shared" ref="O1667:O1730" si="388">(E1667/D1667)*100</f>
        <v>119.45714285714286</v>
      </c>
      <c r="P1667" s="15">
        <f t="shared" si="383"/>
        <v>44.956989247311824</v>
      </c>
      <c r="Q1667" t="s">
        <v>8325</v>
      </c>
      <c r="R1667" t="s">
        <v>8349</v>
      </c>
      <c r="S1667" s="8">
        <f t="shared" ref="S1667:S1730" si="389">(((J1667/60)/60)/24)+DATE(1970,1,1)+(-5/24)</f>
        <v>40564.441122685181</v>
      </c>
      <c r="T1667" s="11">
        <f t="shared" ref="T1667:T1730" si="390">(I1667/86400)+25569+(-5/24)</f>
        <v>40595.916666666664</v>
      </c>
      <c r="U1667" t="str">
        <f t="shared" ref="U1667:U1730" si="391">TRIM(K1667)</f>
        <v>FALSE</v>
      </c>
      <c r="V1667" s="18">
        <f t="shared" ref="V1667:V1730" si="392">IF(U1667="TRUE", 1, 2)</f>
        <v>2</v>
      </c>
      <c r="W1667">
        <f t="shared" ref="W1667:W1730" si="393">IF(F1667="successful", 1,  IF(F1667= "failed", 2, IF(F1667="canceled", 3, 4)))</f>
        <v>1</v>
      </c>
      <c r="X1667">
        <v>1</v>
      </c>
      <c r="Y1667">
        <f t="shared" si="387"/>
        <v>3500</v>
      </c>
      <c r="Z1667">
        <f t="shared" si="386"/>
        <v>4181</v>
      </c>
    </row>
    <row r="1668" spans="1:26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 t="b">
        <v>0</v>
      </c>
      <c r="L1668">
        <v>98</v>
      </c>
      <c r="M1668" t="b">
        <v>1</v>
      </c>
      <c r="N1668" t="s">
        <v>8292</v>
      </c>
      <c r="O1668" s="15">
        <f t="shared" si="388"/>
        <v>160.88</v>
      </c>
      <c r="P1668" s="15">
        <f t="shared" si="383"/>
        <v>41.04081632653061</v>
      </c>
      <c r="Q1668" t="s">
        <v>8325</v>
      </c>
      <c r="R1668" t="s">
        <v>8349</v>
      </c>
      <c r="S1668" s="8">
        <f t="shared" si="389"/>
        <v>41331.04482638889</v>
      </c>
      <c r="T1668" s="11">
        <f t="shared" si="390"/>
        <v>41361.003159722219</v>
      </c>
      <c r="U1668" t="str">
        <f t="shared" si="391"/>
        <v>FALSE</v>
      </c>
      <c r="V1668" s="18">
        <f t="shared" si="392"/>
        <v>2</v>
      </c>
      <c r="W1668">
        <f t="shared" si="393"/>
        <v>1</v>
      </c>
      <c r="X1668">
        <v>1</v>
      </c>
      <c r="Y1668">
        <f t="shared" si="387"/>
        <v>2500</v>
      </c>
      <c r="Z1668">
        <f t="shared" si="386"/>
        <v>4022</v>
      </c>
    </row>
    <row r="1669" spans="1:26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 t="b">
        <v>0</v>
      </c>
      <c r="L1669">
        <v>82</v>
      </c>
      <c r="M1669" t="b">
        <v>1</v>
      </c>
      <c r="N1669" t="s">
        <v>8292</v>
      </c>
      <c r="O1669" s="15">
        <f t="shared" si="388"/>
        <v>126.85294117647059</v>
      </c>
      <c r="P1669" s="15">
        <f t="shared" si="383"/>
        <v>52.597560975609753</v>
      </c>
      <c r="Q1669" t="s">
        <v>8325</v>
      </c>
      <c r="R1669" t="s">
        <v>8349</v>
      </c>
      <c r="S1669" s="8">
        <f t="shared" si="389"/>
        <v>41681.862245370365</v>
      </c>
      <c r="T1669" s="11">
        <f t="shared" si="390"/>
        <v>41709.082638888889</v>
      </c>
      <c r="U1669" t="str">
        <f t="shared" si="391"/>
        <v>FALSE</v>
      </c>
      <c r="V1669" s="18">
        <f t="shared" si="392"/>
        <v>2</v>
      </c>
      <c r="W1669">
        <f t="shared" si="393"/>
        <v>1</v>
      </c>
      <c r="X1669">
        <v>1</v>
      </c>
      <c r="Y1669">
        <f t="shared" si="387"/>
        <v>3400</v>
      </c>
      <c r="Z1669">
        <f t="shared" si="386"/>
        <v>4313</v>
      </c>
    </row>
    <row r="1670" spans="1:26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 t="b">
        <v>0</v>
      </c>
      <c r="L1670">
        <v>116</v>
      </c>
      <c r="M1670" t="b">
        <v>1</v>
      </c>
      <c r="N1670" t="s">
        <v>8292</v>
      </c>
      <c r="O1670" s="15">
        <f t="shared" si="388"/>
        <v>102.6375</v>
      </c>
      <c r="P1670" s="15">
        <f t="shared" si="383"/>
        <v>70.784482758620683</v>
      </c>
      <c r="Q1670" t="s">
        <v>8325</v>
      </c>
      <c r="R1670" t="s">
        <v>8349</v>
      </c>
      <c r="S1670" s="8">
        <f t="shared" si="389"/>
        <v>40844.941423611104</v>
      </c>
      <c r="T1670" s="11">
        <f t="shared" si="390"/>
        <v>40874.983090277776</v>
      </c>
      <c r="U1670" t="str">
        <f t="shared" si="391"/>
        <v>FALSE</v>
      </c>
      <c r="V1670" s="18">
        <f t="shared" si="392"/>
        <v>2</v>
      </c>
      <c r="W1670">
        <f t="shared" si="393"/>
        <v>1</v>
      </c>
      <c r="X1670">
        <v>1</v>
      </c>
      <c r="Y1670">
        <f t="shared" si="387"/>
        <v>8000</v>
      </c>
      <c r="Z1670">
        <f t="shared" si="386"/>
        <v>8211</v>
      </c>
    </row>
    <row r="1671" spans="1:26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 t="b">
        <v>0</v>
      </c>
      <c r="L1671">
        <v>52</v>
      </c>
      <c r="M1671" t="b">
        <v>1</v>
      </c>
      <c r="N1671" t="s">
        <v>8292</v>
      </c>
      <c r="O1671" s="15">
        <f t="shared" si="388"/>
        <v>139.75</v>
      </c>
      <c r="P1671" s="15">
        <f t="shared" si="383"/>
        <v>53.75</v>
      </c>
      <c r="Q1671" t="s">
        <v>8325</v>
      </c>
      <c r="R1671" t="s">
        <v>8349</v>
      </c>
      <c r="S1671" s="8">
        <f t="shared" si="389"/>
        <v>42461.676805555551</v>
      </c>
      <c r="T1671" s="11">
        <f t="shared" si="390"/>
        <v>42521.676805555551</v>
      </c>
      <c r="U1671" t="str">
        <f t="shared" si="391"/>
        <v>FALSE</v>
      </c>
      <c r="V1671" s="18">
        <f t="shared" si="392"/>
        <v>2</v>
      </c>
      <c r="W1671">
        <f t="shared" si="393"/>
        <v>1</v>
      </c>
      <c r="X1671">
        <v>1</v>
      </c>
      <c r="Y1671">
        <f t="shared" si="387"/>
        <v>2000</v>
      </c>
      <c r="Z1671">
        <f t="shared" si="386"/>
        <v>2795</v>
      </c>
    </row>
    <row r="1672" spans="1:26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 t="b">
        <v>0</v>
      </c>
      <c r="L1672">
        <v>23</v>
      </c>
      <c r="M1672" t="b">
        <v>1</v>
      </c>
      <c r="N1672" t="s">
        <v>8292</v>
      </c>
      <c r="O1672" s="15">
        <f t="shared" si="388"/>
        <v>102.60000000000001</v>
      </c>
      <c r="P1672" s="15">
        <f t="shared" si="383"/>
        <v>44.608695652173914</v>
      </c>
      <c r="Q1672" t="s">
        <v>8325</v>
      </c>
      <c r="R1672" t="s">
        <v>8349</v>
      </c>
      <c r="S1672" s="8">
        <f t="shared" si="389"/>
        <v>40313.722210648149</v>
      </c>
      <c r="T1672" s="11">
        <f t="shared" si="390"/>
        <v>40363.958333333328</v>
      </c>
      <c r="U1672" t="str">
        <f t="shared" si="391"/>
        <v>FALSE</v>
      </c>
      <c r="V1672" s="18">
        <f t="shared" si="392"/>
        <v>2</v>
      </c>
      <c r="W1672">
        <f t="shared" si="393"/>
        <v>1</v>
      </c>
      <c r="X1672">
        <v>1</v>
      </c>
      <c r="Y1672">
        <f t="shared" si="387"/>
        <v>1000</v>
      </c>
      <c r="Z1672">
        <f t="shared" si="386"/>
        <v>1026</v>
      </c>
    </row>
    <row r="1673" spans="1:26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 t="b">
        <v>0</v>
      </c>
      <c r="L1673">
        <v>77</v>
      </c>
      <c r="M1673" t="b">
        <v>1</v>
      </c>
      <c r="N1673" t="s">
        <v>8292</v>
      </c>
      <c r="O1673" s="15">
        <f t="shared" si="388"/>
        <v>100.67349999999999</v>
      </c>
      <c r="P1673" s="15">
        <f t="shared" si="383"/>
        <v>26.148961038961041</v>
      </c>
      <c r="Q1673" t="s">
        <v>8325</v>
      </c>
      <c r="R1673" t="s">
        <v>8349</v>
      </c>
      <c r="S1673" s="8">
        <f t="shared" si="389"/>
        <v>42553.335810185185</v>
      </c>
      <c r="T1673" s="11">
        <f t="shared" si="390"/>
        <v>42583.335810185185</v>
      </c>
      <c r="U1673" t="str">
        <f t="shared" si="391"/>
        <v>FALSE</v>
      </c>
      <c r="V1673" s="18">
        <f t="shared" si="392"/>
        <v>2</v>
      </c>
      <c r="W1673">
        <f t="shared" si="393"/>
        <v>1</v>
      </c>
      <c r="X1673">
        <v>1</v>
      </c>
      <c r="Y1673">
        <f t="shared" si="387"/>
        <v>2000</v>
      </c>
      <c r="Z1673">
        <f t="shared" si="386"/>
        <v>2013.47</v>
      </c>
    </row>
    <row r="1674" spans="1:26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 t="b">
        <v>0</v>
      </c>
      <c r="L1674">
        <v>49</v>
      </c>
      <c r="M1674" t="b">
        <v>1</v>
      </c>
      <c r="N1674" t="s">
        <v>8292</v>
      </c>
      <c r="O1674" s="15">
        <f t="shared" si="388"/>
        <v>112.94117647058823</v>
      </c>
      <c r="P1674" s="15">
        <f t="shared" si="383"/>
        <v>39.183673469387756</v>
      </c>
      <c r="Q1674" t="s">
        <v>8325</v>
      </c>
      <c r="R1674" t="s">
        <v>8349</v>
      </c>
      <c r="S1674" s="8">
        <f t="shared" si="389"/>
        <v>41034.448263888888</v>
      </c>
      <c r="T1674" s="11">
        <f t="shared" si="390"/>
        <v>41064.448263888888</v>
      </c>
      <c r="U1674" t="str">
        <f t="shared" si="391"/>
        <v>FALSE</v>
      </c>
      <c r="V1674" s="18">
        <f t="shared" si="392"/>
        <v>2</v>
      </c>
      <c r="W1674">
        <f t="shared" si="393"/>
        <v>1</v>
      </c>
      <c r="X1674">
        <v>1</v>
      </c>
      <c r="Y1674">
        <f t="shared" si="387"/>
        <v>1700</v>
      </c>
      <c r="Z1674">
        <f t="shared" si="386"/>
        <v>1920</v>
      </c>
    </row>
    <row r="1675" spans="1:26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 t="b">
        <v>0</v>
      </c>
      <c r="L1675">
        <v>59</v>
      </c>
      <c r="M1675" t="b">
        <v>1</v>
      </c>
      <c r="N1675" t="s">
        <v>8292</v>
      </c>
      <c r="O1675" s="15">
        <f t="shared" si="388"/>
        <v>128.09523809523807</v>
      </c>
      <c r="P1675" s="15">
        <f t="shared" si="383"/>
        <v>45.593220338983052</v>
      </c>
      <c r="Q1675" t="s">
        <v>8325</v>
      </c>
      <c r="R1675" t="s">
        <v>8349</v>
      </c>
      <c r="S1675" s="8">
        <f t="shared" si="389"/>
        <v>42039.670046296298</v>
      </c>
      <c r="T1675" s="11">
        <f t="shared" si="390"/>
        <v>42069.670046296298</v>
      </c>
      <c r="U1675" t="str">
        <f t="shared" si="391"/>
        <v>FALSE</v>
      </c>
      <c r="V1675" s="18">
        <f t="shared" si="392"/>
        <v>2</v>
      </c>
      <c r="W1675">
        <f t="shared" si="393"/>
        <v>1</v>
      </c>
      <c r="X1675">
        <v>1</v>
      </c>
      <c r="Y1675">
        <f t="shared" si="387"/>
        <v>2100</v>
      </c>
      <c r="Z1675">
        <f t="shared" si="386"/>
        <v>2690</v>
      </c>
    </row>
    <row r="1676" spans="1:26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 t="b">
        <v>0</v>
      </c>
      <c r="L1676">
        <v>113</v>
      </c>
      <c r="M1676" t="b">
        <v>1</v>
      </c>
      <c r="N1676" t="s">
        <v>8292</v>
      </c>
      <c r="O1676" s="15">
        <f t="shared" si="388"/>
        <v>201.7</v>
      </c>
      <c r="P1676" s="15">
        <f t="shared" si="383"/>
        <v>89.247787610619469</v>
      </c>
      <c r="Q1676" t="s">
        <v>8325</v>
      </c>
      <c r="R1676" t="s">
        <v>8349</v>
      </c>
      <c r="S1676" s="8">
        <f t="shared" si="389"/>
        <v>42569.397060185183</v>
      </c>
      <c r="T1676" s="11">
        <f t="shared" si="390"/>
        <v>42600.082638888889</v>
      </c>
      <c r="U1676" t="str">
        <f t="shared" si="391"/>
        <v>FALSE</v>
      </c>
      <c r="V1676" s="18">
        <f t="shared" si="392"/>
        <v>2</v>
      </c>
      <c r="W1676">
        <f t="shared" si="393"/>
        <v>1</v>
      </c>
      <c r="X1676">
        <v>1</v>
      </c>
      <c r="Y1676">
        <f t="shared" si="387"/>
        <v>5000</v>
      </c>
      <c r="Z1676">
        <f t="shared" si="386"/>
        <v>10085</v>
      </c>
    </row>
    <row r="1677" spans="1:26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 t="b">
        <v>0</v>
      </c>
      <c r="L1677">
        <v>34</v>
      </c>
      <c r="M1677" t="b">
        <v>1</v>
      </c>
      <c r="N1677" t="s">
        <v>8292</v>
      </c>
      <c r="O1677" s="15">
        <f t="shared" si="388"/>
        <v>137.416</v>
      </c>
      <c r="P1677" s="15">
        <f t="shared" si="383"/>
        <v>40.416470588235299</v>
      </c>
      <c r="Q1677" t="s">
        <v>8325</v>
      </c>
      <c r="R1677" t="s">
        <v>8349</v>
      </c>
      <c r="S1677" s="8">
        <f t="shared" si="389"/>
        <v>40802.524768518517</v>
      </c>
      <c r="T1677" s="11">
        <f t="shared" si="390"/>
        <v>40832.710416666661</v>
      </c>
      <c r="U1677" t="str">
        <f t="shared" si="391"/>
        <v>FALSE</v>
      </c>
      <c r="V1677" s="18">
        <f t="shared" si="392"/>
        <v>2</v>
      </c>
      <c r="W1677">
        <f t="shared" si="393"/>
        <v>1</v>
      </c>
      <c r="X1677">
        <v>1</v>
      </c>
      <c r="Y1677">
        <f t="shared" si="387"/>
        <v>1000</v>
      </c>
      <c r="Z1677">
        <f t="shared" si="386"/>
        <v>1374.16</v>
      </c>
    </row>
    <row r="1678" spans="1:26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 t="b">
        <v>0</v>
      </c>
      <c r="L1678">
        <v>42</v>
      </c>
      <c r="M1678" t="b">
        <v>1</v>
      </c>
      <c r="N1678" t="s">
        <v>8292</v>
      </c>
      <c r="O1678" s="15">
        <f t="shared" si="388"/>
        <v>115.33333333333333</v>
      </c>
      <c r="P1678" s="15">
        <f t="shared" si="383"/>
        <v>82.38095238095238</v>
      </c>
      <c r="Q1678" t="s">
        <v>8325</v>
      </c>
      <c r="R1678" t="s">
        <v>8349</v>
      </c>
      <c r="S1678" s="8">
        <f t="shared" si="389"/>
        <v>40973.517905092594</v>
      </c>
      <c r="T1678" s="11">
        <f t="shared" si="390"/>
        <v>41019.957638888889</v>
      </c>
      <c r="U1678" t="str">
        <f t="shared" si="391"/>
        <v>FALSE</v>
      </c>
      <c r="V1678" s="18">
        <f t="shared" si="392"/>
        <v>2</v>
      </c>
      <c r="W1678">
        <f t="shared" si="393"/>
        <v>1</v>
      </c>
      <c r="X1678">
        <v>1</v>
      </c>
      <c r="Y1678">
        <f t="shared" si="387"/>
        <v>3000</v>
      </c>
      <c r="Z1678">
        <f t="shared" si="386"/>
        <v>3460</v>
      </c>
    </row>
    <row r="1679" spans="1:26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 t="b">
        <v>0</v>
      </c>
      <c r="L1679">
        <v>42</v>
      </c>
      <c r="M1679" t="b">
        <v>1</v>
      </c>
      <c r="N1679" t="s">
        <v>8292</v>
      </c>
      <c r="O1679" s="15">
        <f t="shared" si="388"/>
        <v>111.66666666666667</v>
      </c>
      <c r="P1679" s="15">
        <f t="shared" si="383"/>
        <v>159.52380952380952</v>
      </c>
      <c r="Q1679" t="s">
        <v>8325</v>
      </c>
      <c r="R1679" t="s">
        <v>8349</v>
      </c>
      <c r="S1679" s="8">
        <f t="shared" si="389"/>
        <v>42416.198796296296</v>
      </c>
      <c r="T1679" s="11">
        <f t="shared" si="390"/>
        <v>42476.040972222218</v>
      </c>
      <c r="U1679" t="str">
        <f t="shared" si="391"/>
        <v>FALSE</v>
      </c>
      <c r="V1679" s="18">
        <f t="shared" si="392"/>
        <v>2</v>
      </c>
      <c r="W1679">
        <f t="shared" si="393"/>
        <v>1</v>
      </c>
      <c r="X1679">
        <v>1.1299999999999999</v>
      </c>
      <c r="Y1679">
        <f>D1679*X1679</f>
        <v>6779.9999999999991</v>
      </c>
      <c r="Z1679">
        <f t="shared" ref="Z1679:Z1687" si="394">E1679*$X1679</f>
        <v>7570.9999999999991</v>
      </c>
    </row>
    <row r="1680" spans="1:26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 t="b">
        <v>0</v>
      </c>
      <c r="L1680">
        <v>49</v>
      </c>
      <c r="M1680" t="b">
        <v>1</v>
      </c>
      <c r="N1680" t="s">
        <v>8292</v>
      </c>
      <c r="O1680" s="15">
        <f t="shared" si="388"/>
        <v>118.39999999999999</v>
      </c>
      <c r="P1680" s="15">
        <f t="shared" si="383"/>
        <v>36.244897959183675</v>
      </c>
      <c r="Q1680" t="s">
        <v>8325</v>
      </c>
      <c r="R1680" t="s">
        <v>8349</v>
      </c>
      <c r="S1680" s="8">
        <f t="shared" si="389"/>
        <v>41662.646655092591</v>
      </c>
      <c r="T1680" s="11">
        <f t="shared" si="390"/>
        <v>41676.646655092591</v>
      </c>
      <c r="U1680" t="str">
        <f t="shared" si="391"/>
        <v>FALSE</v>
      </c>
      <c r="V1680" s="18">
        <f t="shared" si="392"/>
        <v>2</v>
      </c>
      <c r="W1680">
        <f t="shared" si="393"/>
        <v>1</v>
      </c>
      <c r="X1680">
        <v>1</v>
      </c>
      <c r="Y1680">
        <f>D1680*$X1680</f>
        <v>1500</v>
      </c>
      <c r="Z1680">
        <f t="shared" si="394"/>
        <v>1776</v>
      </c>
    </row>
    <row r="1681" spans="1:26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 t="b">
        <v>0</v>
      </c>
      <c r="L1681">
        <v>56</v>
      </c>
      <c r="M1681" t="b">
        <v>1</v>
      </c>
      <c r="N1681" t="s">
        <v>8292</v>
      </c>
      <c r="O1681" s="15">
        <f t="shared" si="388"/>
        <v>175</v>
      </c>
      <c r="P1681" s="15">
        <f t="shared" si="383"/>
        <v>62.5</v>
      </c>
      <c r="Q1681" t="s">
        <v>8325</v>
      </c>
      <c r="R1681" t="s">
        <v>8349</v>
      </c>
      <c r="S1681" s="8">
        <f t="shared" si="389"/>
        <v>40722.860474537032</v>
      </c>
      <c r="T1681" s="11">
        <f t="shared" si="390"/>
        <v>40745.860474537032</v>
      </c>
      <c r="U1681" t="str">
        <f t="shared" si="391"/>
        <v>FALSE</v>
      </c>
      <c r="V1681" s="18">
        <f t="shared" si="392"/>
        <v>2</v>
      </c>
      <c r="W1681">
        <f t="shared" si="393"/>
        <v>1</v>
      </c>
      <c r="X1681">
        <v>1</v>
      </c>
      <c r="Y1681">
        <f>D1681*$X1681</f>
        <v>2000</v>
      </c>
      <c r="Z1681">
        <f t="shared" si="394"/>
        <v>3500</v>
      </c>
    </row>
    <row r="1682" spans="1:26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 t="b">
        <v>0</v>
      </c>
      <c r="L1682">
        <v>25</v>
      </c>
      <c r="M1682" t="b">
        <v>1</v>
      </c>
      <c r="N1682" t="s">
        <v>8292</v>
      </c>
      <c r="O1682" s="15">
        <f t="shared" si="388"/>
        <v>117.5</v>
      </c>
      <c r="P1682" s="15">
        <f t="shared" si="383"/>
        <v>47</v>
      </c>
      <c r="Q1682" t="s">
        <v>8325</v>
      </c>
      <c r="R1682" t="s">
        <v>8349</v>
      </c>
      <c r="S1682" s="8">
        <f t="shared" si="389"/>
        <v>41802.549386574072</v>
      </c>
      <c r="T1682" s="11">
        <f t="shared" si="390"/>
        <v>41832.549386574072</v>
      </c>
      <c r="U1682" t="str">
        <f t="shared" si="391"/>
        <v>FALSE</v>
      </c>
      <c r="V1682" s="18">
        <f t="shared" si="392"/>
        <v>2</v>
      </c>
      <c r="W1682">
        <f t="shared" si="393"/>
        <v>1</v>
      </c>
      <c r="X1682">
        <v>1</v>
      </c>
      <c r="Y1682">
        <f>D1682*$X1682</f>
        <v>1000</v>
      </c>
      <c r="Z1682">
        <f t="shared" si="394"/>
        <v>1175</v>
      </c>
    </row>
    <row r="1683" spans="1:26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 t="b">
        <v>0</v>
      </c>
      <c r="L1683">
        <v>884</v>
      </c>
      <c r="M1683" t="b">
        <v>0</v>
      </c>
      <c r="N1683" t="s">
        <v>8293</v>
      </c>
      <c r="O1683" s="15">
        <f t="shared" si="388"/>
        <v>101.42212307692309</v>
      </c>
      <c r="P1683" s="15">
        <f t="shared" si="383"/>
        <v>74.575090497737563</v>
      </c>
      <c r="Q1683" t="s">
        <v>8325</v>
      </c>
      <c r="R1683" t="s">
        <v>8350</v>
      </c>
      <c r="S1683" s="8">
        <f t="shared" si="389"/>
        <v>42773.91300925926</v>
      </c>
      <c r="T1683" s="11">
        <f t="shared" si="390"/>
        <v>42822.874999999993</v>
      </c>
      <c r="U1683" t="str">
        <f t="shared" si="391"/>
        <v>FALSE</v>
      </c>
      <c r="V1683" s="18">
        <f t="shared" si="392"/>
        <v>2</v>
      </c>
      <c r="W1683">
        <f t="shared" si="393"/>
        <v>4</v>
      </c>
      <c r="X1683">
        <v>1</v>
      </c>
      <c r="Y1683">
        <f>D1683*$X1683</f>
        <v>65000</v>
      </c>
      <c r="Z1683">
        <f t="shared" si="394"/>
        <v>65924.38</v>
      </c>
    </row>
    <row r="1684" spans="1:26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 t="b">
        <v>0</v>
      </c>
      <c r="L1684">
        <v>0</v>
      </c>
      <c r="M1684" t="b">
        <v>0</v>
      </c>
      <c r="N1684" t="s">
        <v>8293</v>
      </c>
      <c r="O1684" s="15">
        <f t="shared" si="388"/>
        <v>0</v>
      </c>
      <c r="P1684" s="15">
        <f t="shared" si="383"/>
        <v>0</v>
      </c>
      <c r="Q1684" t="s">
        <v>8325</v>
      </c>
      <c r="R1684" t="s">
        <v>8350</v>
      </c>
      <c r="S1684" s="8">
        <f t="shared" si="389"/>
        <v>42779.005324074074</v>
      </c>
      <c r="T1684" s="11">
        <f t="shared" si="390"/>
        <v>42838.963657407403</v>
      </c>
      <c r="U1684" t="str">
        <f t="shared" si="391"/>
        <v>FALSE</v>
      </c>
      <c r="V1684" s="18">
        <f t="shared" si="392"/>
        <v>2</v>
      </c>
      <c r="W1684">
        <f t="shared" si="393"/>
        <v>4</v>
      </c>
      <c r="X1684">
        <v>1</v>
      </c>
      <c r="Y1684">
        <f>D1684*$X1684</f>
        <v>6000</v>
      </c>
      <c r="Z1684">
        <f t="shared" si="394"/>
        <v>0</v>
      </c>
    </row>
    <row r="1685" spans="1:26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 t="b">
        <v>0</v>
      </c>
      <c r="L1685">
        <v>10</v>
      </c>
      <c r="M1685" t="b">
        <v>0</v>
      </c>
      <c r="N1685" t="s">
        <v>8293</v>
      </c>
      <c r="O1685" s="15">
        <f t="shared" si="388"/>
        <v>21.714285714285715</v>
      </c>
      <c r="P1685" s="15">
        <f t="shared" si="383"/>
        <v>76</v>
      </c>
      <c r="Q1685" t="s">
        <v>8325</v>
      </c>
      <c r="R1685" t="s">
        <v>8350</v>
      </c>
      <c r="S1685" s="8">
        <f t="shared" si="389"/>
        <v>42808.57335648148</v>
      </c>
      <c r="T1685" s="11">
        <f t="shared" si="390"/>
        <v>42832.57335648148</v>
      </c>
      <c r="U1685" t="str">
        <f t="shared" si="391"/>
        <v>FALSE</v>
      </c>
      <c r="V1685" s="18">
        <f t="shared" si="392"/>
        <v>2</v>
      </c>
      <c r="W1685">
        <f t="shared" si="393"/>
        <v>4</v>
      </c>
      <c r="X1685">
        <v>1.1299999999999999</v>
      </c>
      <c r="Y1685">
        <f>D1685*X1685</f>
        <v>3954.9999999999995</v>
      </c>
      <c r="Z1685">
        <f t="shared" si="394"/>
        <v>858.8</v>
      </c>
    </row>
    <row r="1686" spans="1:26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 t="b">
        <v>0</v>
      </c>
      <c r="L1686">
        <v>101</v>
      </c>
      <c r="M1686" t="b">
        <v>0</v>
      </c>
      <c r="N1686" t="s">
        <v>8293</v>
      </c>
      <c r="O1686" s="15">
        <f t="shared" si="388"/>
        <v>109.125</v>
      </c>
      <c r="P1686" s="15">
        <f t="shared" si="383"/>
        <v>86.43564356435644</v>
      </c>
      <c r="Q1686" t="s">
        <v>8325</v>
      </c>
      <c r="R1686" t="s">
        <v>8350</v>
      </c>
      <c r="S1686" s="8">
        <f t="shared" si="389"/>
        <v>42783.606956018521</v>
      </c>
      <c r="T1686" s="11">
        <f t="shared" si="390"/>
        <v>42811.565289351849</v>
      </c>
      <c r="U1686" t="str">
        <f t="shared" si="391"/>
        <v>FALSE</v>
      </c>
      <c r="V1686" s="18">
        <f t="shared" si="392"/>
        <v>2</v>
      </c>
      <c r="W1686">
        <f t="shared" si="393"/>
        <v>4</v>
      </c>
      <c r="X1686">
        <v>1</v>
      </c>
      <c r="Y1686">
        <f>D1686*$X1686</f>
        <v>8000</v>
      </c>
      <c r="Z1686">
        <f t="shared" si="394"/>
        <v>8730</v>
      </c>
    </row>
    <row r="1687" spans="1:26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 t="b">
        <v>0</v>
      </c>
      <c r="L1687">
        <v>15</v>
      </c>
      <c r="M1687" t="b">
        <v>0</v>
      </c>
      <c r="N1687" t="s">
        <v>8293</v>
      </c>
      <c r="O1687" s="15">
        <f t="shared" si="388"/>
        <v>102.85714285714285</v>
      </c>
      <c r="P1687" s="15">
        <f t="shared" si="383"/>
        <v>24</v>
      </c>
      <c r="Q1687" t="s">
        <v>8325</v>
      </c>
      <c r="R1687" t="s">
        <v>8350</v>
      </c>
      <c r="S1687" s="8">
        <f t="shared" si="389"/>
        <v>42788.041932870365</v>
      </c>
      <c r="T1687" s="11">
        <f t="shared" si="390"/>
        <v>42818.0002662037</v>
      </c>
      <c r="U1687" t="str">
        <f t="shared" si="391"/>
        <v>FALSE</v>
      </c>
      <c r="V1687" s="18">
        <f t="shared" si="392"/>
        <v>2</v>
      </c>
      <c r="W1687">
        <f t="shared" si="393"/>
        <v>4</v>
      </c>
      <c r="X1687">
        <v>1</v>
      </c>
      <c r="Y1687">
        <f>D1687*$X1687</f>
        <v>350</v>
      </c>
      <c r="Z1687">
        <f t="shared" si="394"/>
        <v>360</v>
      </c>
    </row>
    <row r="1688" spans="1:26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 t="b">
        <v>0</v>
      </c>
      <c r="L1688">
        <v>1</v>
      </c>
      <c r="M1688" t="b">
        <v>0</v>
      </c>
      <c r="N1688" t="s">
        <v>8293</v>
      </c>
      <c r="O1688" s="15">
        <f t="shared" si="388"/>
        <v>0.36</v>
      </c>
      <c r="P1688" s="15">
        <f t="shared" si="383"/>
        <v>18</v>
      </c>
      <c r="Q1688" t="s">
        <v>8325</v>
      </c>
      <c r="R1688" t="s">
        <v>8350</v>
      </c>
      <c r="S1688" s="8">
        <f t="shared" si="389"/>
        <v>42792.635636574072</v>
      </c>
      <c r="T1688" s="11">
        <f t="shared" si="390"/>
        <v>42852.593969907401</v>
      </c>
      <c r="U1688" t="str">
        <f t="shared" si="391"/>
        <v>FALSE</v>
      </c>
      <c r="V1688" s="18">
        <f t="shared" si="392"/>
        <v>2</v>
      </c>
      <c r="W1688">
        <f t="shared" si="393"/>
        <v>4</v>
      </c>
      <c r="X1688">
        <f>0.76</f>
        <v>0.76</v>
      </c>
      <c r="Y1688">
        <f>D1688*X1688</f>
        <v>3800</v>
      </c>
      <c r="Z1688">
        <f t="shared" ref="Z1688:Z1694" si="395">E1688*$X1688</f>
        <v>13.68</v>
      </c>
    </row>
    <row r="1689" spans="1:26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 t="b">
        <v>0</v>
      </c>
      <c r="L1689">
        <v>39</v>
      </c>
      <c r="M1689" t="b">
        <v>0</v>
      </c>
      <c r="N1689" t="s">
        <v>8293</v>
      </c>
      <c r="O1689" s="15">
        <f t="shared" si="388"/>
        <v>31.25</v>
      </c>
      <c r="P1689" s="15">
        <f t="shared" si="383"/>
        <v>80.128205128205124</v>
      </c>
      <c r="Q1689" t="s">
        <v>8325</v>
      </c>
      <c r="R1689" t="s">
        <v>8350</v>
      </c>
      <c r="S1689" s="8">
        <f t="shared" si="389"/>
        <v>42801.838483796295</v>
      </c>
      <c r="T1689" s="11">
        <f t="shared" si="390"/>
        <v>42835.635416666664</v>
      </c>
      <c r="U1689" t="str">
        <f t="shared" si="391"/>
        <v>FALSE</v>
      </c>
      <c r="V1689" s="18">
        <f t="shared" si="392"/>
        <v>2</v>
      </c>
      <c r="W1689">
        <f t="shared" si="393"/>
        <v>4</v>
      </c>
      <c r="X1689">
        <v>1</v>
      </c>
      <c r="Y1689">
        <f t="shared" ref="Y1689:Y1694" si="396">D1689*$X1689</f>
        <v>10000</v>
      </c>
      <c r="Z1689">
        <f t="shared" si="395"/>
        <v>3125</v>
      </c>
    </row>
    <row r="1690" spans="1:26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 t="b">
        <v>0</v>
      </c>
      <c r="L1690">
        <v>7</v>
      </c>
      <c r="M1690" t="b">
        <v>0</v>
      </c>
      <c r="N1690" t="s">
        <v>8293</v>
      </c>
      <c r="O1690" s="15">
        <f t="shared" si="388"/>
        <v>44.3</v>
      </c>
      <c r="P1690" s="15">
        <f t="shared" si="383"/>
        <v>253.14285714285714</v>
      </c>
      <c r="Q1690" t="s">
        <v>8325</v>
      </c>
      <c r="R1690" t="s">
        <v>8350</v>
      </c>
      <c r="S1690" s="8">
        <f t="shared" si="389"/>
        <v>42804.326319444437</v>
      </c>
      <c r="T1690" s="11">
        <f t="shared" si="390"/>
        <v>42834.28465277778</v>
      </c>
      <c r="U1690" t="str">
        <f t="shared" si="391"/>
        <v>FALSE</v>
      </c>
      <c r="V1690" s="18">
        <f t="shared" si="392"/>
        <v>2</v>
      </c>
      <c r="W1690">
        <f t="shared" si="393"/>
        <v>4</v>
      </c>
      <c r="X1690">
        <v>1</v>
      </c>
      <c r="Y1690">
        <f t="shared" si="396"/>
        <v>4000</v>
      </c>
      <c r="Z1690">
        <f t="shared" si="395"/>
        <v>1772</v>
      </c>
    </row>
    <row r="1691" spans="1:26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 t="b">
        <v>0</v>
      </c>
      <c r="L1691">
        <v>14</v>
      </c>
      <c r="M1691" t="b">
        <v>0</v>
      </c>
      <c r="N1691" t="s">
        <v>8293</v>
      </c>
      <c r="O1691" s="15">
        <f t="shared" si="388"/>
        <v>100</v>
      </c>
      <c r="P1691" s="15">
        <f t="shared" si="383"/>
        <v>171.42857142857142</v>
      </c>
      <c r="Q1691" t="s">
        <v>8325</v>
      </c>
      <c r="R1691" t="s">
        <v>8350</v>
      </c>
      <c r="S1691" s="8">
        <f t="shared" si="389"/>
        <v>42780.734143518515</v>
      </c>
      <c r="T1691" s="11">
        <f t="shared" si="390"/>
        <v>42810.692476851851</v>
      </c>
      <c r="U1691" t="str">
        <f t="shared" si="391"/>
        <v>FALSE</v>
      </c>
      <c r="V1691" s="18">
        <f t="shared" si="392"/>
        <v>2</v>
      </c>
      <c r="W1691">
        <f t="shared" si="393"/>
        <v>4</v>
      </c>
      <c r="X1691">
        <v>1</v>
      </c>
      <c r="Y1691">
        <f t="shared" si="396"/>
        <v>2400</v>
      </c>
      <c r="Z1691">
        <f t="shared" si="395"/>
        <v>2400</v>
      </c>
    </row>
    <row r="1692" spans="1:26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 t="b">
        <v>0</v>
      </c>
      <c r="L1692">
        <v>11</v>
      </c>
      <c r="M1692" t="b">
        <v>0</v>
      </c>
      <c r="N1692" t="s">
        <v>8293</v>
      </c>
      <c r="O1692" s="15">
        <f t="shared" si="388"/>
        <v>25.4</v>
      </c>
      <c r="P1692" s="15">
        <f t="shared" si="383"/>
        <v>57.727272727272727</v>
      </c>
      <c r="Q1692" t="s">
        <v>8325</v>
      </c>
      <c r="R1692" t="s">
        <v>8350</v>
      </c>
      <c r="S1692" s="8">
        <f t="shared" si="389"/>
        <v>42801.222708333335</v>
      </c>
      <c r="T1692" s="11">
        <f t="shared" si="390"/>
        <v>42831.181041666663</v>
      </c>
      <c r="U1692" t="str">
        <f t="shared" si="391"/>
        <v>FALSE</v>
      </c>
      <c r="V1692" s="18">
        <f t="shared" si="392"/>
        <v>2</v>
      </c>
      <c r="W1692">
        <f t="shared" si="393"/>
        <v>4</v>
      </c>
      <c r="X1692">
        <v>1</v>
      </c>
      <c r="Y1692">
        <f t="shared" si="396"/>
        <v>2500</v>
      </c>
      <c r="Z1692">
        <f t="shared" si="395"/>
        <v>635</v>
      </c>
    </row>
    <row r="1693" spans="1:26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 t="b">
        <v>0</v>
      </c>
      <c r="L1693">
        <v>38</v>
      </c>
      <c r="M1693" t="b">
        <v>0</v>
      </c>
      <c r="N1693" t="s">
        <v>8293</v>
      </c>
      <c r="O1693" s="15">
        <f t="shared" si="388"/>
        <v>33.473333333333329</v>
      </c>
      <c r="P1693" s="15">
        <f t="shared" si="383"/>
        <v>264.26315789473682</v>
      </c>
      <c r="Q1693" t="s">
        <v>8325</v>
      </c>
      <c r="R1693" t="s">
        <v>8350</v>
      </c>
      <c r="S1693" s="8">
        <f t="shared" si="389"/>
        <v>42795.49314814814</v>
      </c>
      <c r="T1693" s="11">
        <f t="shared" si="390"/>
        <v>42827.833333333336</v>
      </c>
      <c r="U1693" t="str">
        <f t="shared" si="391"/>
        <v>FALSE</v>
      </c>
      <c r="V1693" s="18">
        <f t="shared" si="392"/>
        <v>2</v>
      </c>
      <c r="W1693">
        <f t="shared" si="393"/>
        <v>4</v>
      </c>
      <c r="X1693">
        <v>1</v>
      </c>
      <c r="Y1693">
        <f t="shared" si="396"/>
        <v>30000</v>
      </c>
      <c r="Z1693">
        <f t="shared" si="395"/>
        <v>10042</v>
      </c>
    </row>
    <row r="1694" spans="1:26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 t="b">
        <v>0</v>
      </c>
      <c r="L1694">
        <v>15</v>
      </c>
      <c r="M1694" t="b">
        <v>0</v>
      </c>
      <c r="N1694" t="s">
        <v>8293</v>
      </c>
      <c r="O1694" s="15">
        <f t="shared" si="388"/>
        <v>47.8</v>
      </c>
      <c r="P1694" s="15">
        <f t="shared" si="383"/>
        <v>159.33333333333334</v>
      </c>
      <c r="Q1694" t="s">
        <v>8325</v>
      </c>
      <c r="R1694" t="s">
        <v>8350</v>
      </c>
      <c r="S1694" s="8">
        <f t="shared" si="389"/>
        <v>42787.94290509259</v>
      </c>
      <c r="T1694" s="11">
        <f t="shared" si="390"/>
        <v>42820.790972222218</v>
      </c>
      <c r="U1694" t="str">
        <f t="shared" si="391"/>
        <v>FALSE</v>
      </c>
      <c r="V1694" s="18">
        <f t="shared" si="392"/>
        <v>2</v>
      </c>
      <c r="W1694">
        <f t="shared" si="393"/>
        <v>4</v>
      </c>
      <c r="X1694">
        <v>1</v>
      </c>
      <c r="Y1694">
        <f t="shared" si="396"/>
        <v>5000</v>
      </c>
      <c r="Z1694">
        <f t="shared" si="395"/>
        <v>2390</v>
      </c>
    </row>
    <row r="1695" spans="1:26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 t="b">
        <v>0</v>
      </c>
      <c r="L1695">
        <v>8</v>
      </c>
      <c r="M1695" t="b">
        <v>0</v>
      </c>
      <c r="N1695" t="s">
        <v>8293</v>
      </c>
      <c r="O1695" s="15">
        <f t="shared" si="388"/>
        <v>9.3333333333333339</v>
      </c>
      <c r="P1695" s="15">
        <f t="shared" si="383"/>
        <v>35</v>
      </c>
      <c r="Q1695" t="s">
        <v>8325</v>
      </c>
      <c r="R1695" t="s">
        <v>8350</v>
      </c>
      <c r="S1695" s="8">
        <f t="shared" si="389"/>
        <v>42803.711944444447</v>
      </c>
      <c r="T1695" s="11">
        <f t="shared" si="390"/>
        <v>42834.624999999993</v>
      </c>
      <c r="U1695" t="str">
        <f t="shared" si="391"/>
        <v>FALSE</v>
      </c>
      <c r="V1695" s="18">
        <f t="shared" si="392"/>
        <v>2</v>
      </c>
      <c r="W1695">
        <f t="shared" si="393"/>
        <v>4</v>
      </c>
      <c r="X1695">
        <v>1.28</v>
      </c>
      <c r="Y1695">
        <f>D1695*X1695</f>
        <v>3840</v>
      </c>
      <c r="Z1695">
        <f>E1695*$X1695</f>
        <v>358.40000000000003</v>
      </c>
    </row>
    <row r="1696" spans="1:26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 t="b">
        <v>0</v>
      </c>
      <c r="L1696">
        <v>1</v>
      </c>
      <c r="M1696" t="b">
        <v>0</v>
      </c>
      <c r="N1696" t="s">
        <v>8293</v>
      </c>
      <c r="O1696" s="15">
        <f t="shared" si="388"/>
        <v>0.05</v>
      </c>
      <c r="P1696" s="15">
        <f t="shared" si="383"/>
        <v>5</v>
      </c>
      <c r="Q1696" t="s">
        <v>8325</v>
      </c>
      <c r="R1696" t="s">
        <v>8350</v>
      </c>
      <c r="S1696" s="8">
        <f t="shared" si="389"/>
        <v>42791.461504629631</v>
      </c>
      <c r="T1696" s="11">
        <f t="shared" si="390"/>
        <v>42820.98333333333</v>
      </c>
      <c r="U1696" t="str">
        <f t="shared" si="391"/>
        <v>FALSE</v>
      </c>
      <c r="V1696" s="18">
        <f t="shared" si="392"/>
        <v>2</v>
      </c>
      <c r="W1696">
        <f t="shared" si="393"/>
        <v>4</v>
      </c>
      <c r="X1696">
        <v>1</v>
      </c>
      <c r="Y1696">
        <f t="shared" ref="Y1696:Y1707" si="397">D1696*$X1696</f>
        <v>10000</v>
      </c>
      <c r="Z1696">
        <f t="shared" ref="Z1696:Z1707" si="398">E1696*$X1696</f>
        <v>5</v>
      </c>
    </row>
    <row r="1697" spans="1:26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 t="b">
        <v>0</v>
      </c>
      <c r="L1697">
        <v>23</v>
      </c>
      <c r="M1697" t="b">
        <v>0</v>
      </c>
      <c r="N1697" t="s">
        <v>8293</v>
      </c>
      <c r="O1697" s="15">
        <f t="shared" si="388"/>
        <v>11.708333333333334</v>
      </c>
      <c r="P1697" s="15">
        <f t="shared" si="383"/>
        <v>61.086956521739133</v>
      </c>
      <c r="Q1697" t="s">
        <v>8325</v>
      </c>
      <c r="R1697" t="s">
        <v>8350</v>
      </c>
      <c r="S1697" s="8">
        <f t="shared" si="389"/>
        <v>42800.823078703703</v>
      </c>
      <c r="T1697" s="11">
        <f t="shared" si="390"/>
        <v>42834.833333333336</v>
      </c>
      <c r="U1697" t="str">
        <f t="shared" si="391"/>
        <v>FALSE</v>
      </c>
      <c r="V1697" s="18">
        <f t="shared" si="392"/>
        <v>2</v>
      </c>
      <c r="W1697">
        <f t="shared" si="393"/>
        <v>4</v>
      </c>
      <c r="X1697">
        <v>1</v>
      </c>
      <c r="Y1697">
        <f t="shared" si="397"/>
        <v>12000</v>
      </c>
      <c r="Z1697">
        <f t="shared" si="398"/>
        <v>1405</v>
      </c>
    </row>
    <row r="1698" spans="1:26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 t="b">
        <v>0</v>
      </c>
      <c r="L1698">
        <v>0</v>
      </c>
      <c r="M1698" t="b">
        <v>0</v>
      </c>
      <c r="N1698" t="s">
        <v>8293</v>
      </c>
      <c r="O1698" s="15">
        <f t="shared" si="388"/>
        <v>0</v>
      </c>
      <c r="P1698" s="15">
        <f t="shared" si="383"/>
        <v>0</v>
      </c>
      <c r="Q1698" t="s">
        <v>8325</v>
      </c>
      <c r="R1698" t="s">
        <v>8350</v>
      </c>
      <c r="S1698" s="8">
        <f t="shared" si="389"/>
        <v>42795.861238425925</v>
      </c>
      <c r="T1698" s="11">
        <f t="shared" si="390"/>
        <v>42825.819571759253</v>
      </c>
      <c r="U1698" t="str">
        <f t="shared" si="391"/>
        <v>FALSE</v>
      </c>
      <c r="V1698" s="18">
        <f t="shared" si="392"/>
        <v>2</v>
      </c>
      <c r="W1698">
        <f t="shared" si="393"/>
        <v>4</v>
      </c>
      <c r="X1698">
        <v>1</v>
      </c>
      <c r="Y1698">
        <f t="shared" si="397"/>
        <v>300000</v>
      </c>
      <c r="Z1698">
        <f t="shared" si="398"/>
        <v>0</v>
      </c>
    </row>
    <row r="1699" spans="1:26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 t="b">
        <v>0</v>
      </c>
      <c r="L1699">
        <v>22</v>
      </c>
      <c r="M1699" t="b">
        <v>0</v>
      </c>
      <c r="N1699" t="s">
        <v>8293</v>
      </c>
      <c r="O1699" s="15">
        <f t="shared" si="388"/>
        <v>20.208000000000002</v>
      </c>
      <c r="P1699" s="15">
        <f t="shared" si="383"/>
        <v>114.81818181818181</v>
      </c>
      <c r="Q1699" t="s">
        <v>8325</v>
      </c>
      <c r="R1699" t="s">
        <v>8350</v>
      </c>
      <c r="S1699" s="8">
        <f t="shared" si="389"/>
        <v>42804.82462962962</v>
      </c>
      <c r="T1699" s="11">
        <f t="shared" si="390"/>
        <v>42834.782962962963</v>
      </c>
      <c r="U1699" t="str">
        <f t="shared" si="391"/>
        <v>FALSE</v>
      </c>
      <c r="V1699" s="18">
        <f t="shared" si="392"/>
        <v>2</v>
      </c>
      <c r="W1699">
        <f t="shared" si="393"/>
        <v>4</v>
      </c>
      <c r="X1699">
        <v>1</v>
      </c>
      <c r="Y1699">
        <f t="shared" si="397"/>
        <v>12500</v>
      </c>
      <c r="Z1699">
        <f t="shared" si="398"/>
        <v>2526</v>
      </c>
    </row>
    <row r="1700" spans="1:26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 t="b">
        <v>0</v>
      </c>
      <c r="L1700">
        <v>0</v>
      </c>
      <c r="M1700" t="b">
        <v>0</v>
      </c>
      <c r="N1700" t="s">
        <v>8293</v>
      </c>
      <c r="O1700" s="15">
        <f t="shared" si="388"/>
        <v>0</v>
      </c>
      <c r="P1700" s="15">
        <f t="shared" si="383"/>
        <v>0</v>
      </c>
      <c r="Q1700" t="s">
        <v>8325</v>
      </c>
      <c r="R1700" t="s">
        <v>8350</v>
      </c>
      <c r="S1700" s="8">
        <f t="shared" si="389"/>
        <v>42795.999537037038</v>
      </c>
      <c r="T1700" s="11">
        <f t="shared" si="390"/>
        <v>42819.939583333333</v>
      </c>
      <c r="U1700" t="str">
        <f t="shared" si="391"/>
        <v>FALSE</v>
      </c>
      <c r="V1700" s="18">
        <f t="shared" si="392"/>
        <v>2</v>
      </c>
      <c r="W1700">
        <f t="shared" si="393"/>
        <v>4</v>
      </c>
      <c r="X1700">
        <v>1</v>
      </c>
      <c r="Y1700">
        <f t="shared" si="397"/>
        <v>125000</v>
      </c>
      <c r="Z1700">
        <f t="shared" si="398"/>
        <v>0</v>
      </c>
    </row>
    <row r="1701" spans="1:26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 t="b">
        <v>0</v>
      </c>
      <c r="L1701">
        <v>4</v>
      </c>
      <c r="M1701" t="b">
        <v>0</v>
      </c>
      <c r="N1701" t="s">
        <v>8293</v>
      </c>
      <c r="O1701" s="15">
        <f t="shared" si="388"/>
        <v>4.2311459353574925</v>
      </c>
      <c r="P1701" s="15">
        <f t="shared" si="383"/>
        <v>54</v>
      </c>
      <c r="Q1701" t="s">
        <v>8325</v>
      </c>
      <c r="R1701" t="s">
        <v>8350</v>
      </c>
      <c r="S1701" s="8">
        <f t="shared" si="389"/>
        <v>42806.655613425923</v>
      </c>
      <c r="T1701" s="11">
        <f t="shared" si="390"/>
        <v>42836.655613425923</v>
      </c>
      <c r="U1701" t="str">
        <f t="shared" si="391"/>
        <v>FALSE</v>
      </c>
      <c r="V1701" s="18">
        <f t="shared" si="392"/>
        <v>2</v>
      </c>
      <c r="W1701">
        <f t="shared" si="393"/>
        <v>4</v>
      </c>
      <c r="X1701">
        <v>1</v>
      </c>
      <c r="Y1701">
        <f t="shared" si="397"/>
        <v>5105</v>
      </c>
      <c r="Z1701">
        <f t="shared" si="398"/>
        <v>216</v>
      </c>
    </row>
    <row r="1702" spans="1:26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 t="b">
        <v>0</v>
      </c>
      <c r="L1702">
        <v>79</v>
      </c>
      <c r="M1702" t="b">
        <v>0</v>
      </c>
      <c r="N1702" t="s">
        <v>8293</v>
      </c>
      <c r="O1702" s="15">
        <f t="shared" si="388"/>
        <v>26.06</v>
      </c>
      <c r="P1702" s="15">
        <f t="shared" si="383"/>
        <v>65.974683544303801</v>
      </c>
      <c r="Q1702" t="s">
        <v>8325</v>
      </c>
      <c r="R1702" t="s">
        <v>8350</v>
      </c>
      <c r="S1702" s="8">
        <f t="shared" si="389"/>
        <v>42795.863310185181</v>
      </c>
      <c r="T1702" s="11">
        <f t="shared" si="390"/>
        <v>42825.958333333336</v>
      </c>
      <c r="U1702" t="str">
        <f t="shared" si="391"/>
        <v>FALSE</v>
      </c>
      <c r="V1702" s="18">
        <f t="shared" si="392"/>
        <v>2</v>
      </c>
      <c r="W1702">
        <f t="shared" si="393"/>
        <v>4</v>
      </c>
      <c r="X1702">
        <v>1</v>
      </c>
      <c r="Y1702">
        <f t="shared" si="397"/>
        <v>20000</v>
      </c>
      <c r="Z1702">
        <f t="shared" si="398"/>
        <v>5212</v>
      </c>
    </row>
    <row r="1703" spans="1:26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 t="b">
        <v>0</v>
      </c>
      <c r="L1703">
        <v>2</v>
      </c>
      <c r="M1703" t="b">
        <v>0</v>
      </c>
      <c r="N1703" t="s">
        <v>8293</v>
      </c>
      <c r="O1703" s="15">
        <f t="shared" si="388"/>
        <v>0.19801980198019803</v>
      </c>
      <c r="P1703" s="15">
        <f t="shared" si="383"/>
        <v>5</v>
      </c>
      <c r="Q1703" t="s">
        <v>8325</v>
      </c>
      <c r="R1703" t="s">
        <v>8350</v>
      </c>
      <c r="S1703" s="8">
        <f t="shared" si="389"/>
        <v>41989.456076388888</v>
      </c>
      <c r="T1703" s="11">
        <f t="shared" si="390"/>
        <v>42019.456076388888</v>
      </c>
      <c r="U1703" t="str">
        <f t="shared" si="391"/>
        <v>FALSE</v>
      </c>
      <c r="V1703" s="18">
        <f t="shared" si="392"/>
        <v>2</v>
      </c>
      <c r="W1703">
        <f t="shared" si="393"/>
        <v>2</v>
      </c>
      <c r="X1703">
        <v>1</v>
      </c>
      <c r="Y1703">
        <f t="shared" si="397"/>
        <v>5050</v>
      </c>
      <c r="Z1703">
        <f t="shared" si="398"/>
        <v>10</v>
      </c>
    </row>
    <row r="1704" spans="1:26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 t="b">
        <v>0</v>
      </c>
      <c r="L1704">
        <v>1</v>
      </c>
      <c r="M1704" t="b">
        <v>0</v>
      </c>
      <c r="N1704" t="s">
        <v>8293</v>
      </c>
      <c r="O1704" s="15">
        <f t="shared" si="388"/>
        <v>6.0606060606060606E-3</v>
      </c>
      <c r="P1704" s="15">
        <f t="shared" ref="P1704:P1767" si="399">IFERROR(E1704/L1704,0)</f>
        <v>1</v>
      </c>
      <c r="Q1704" t="s">
        <v>8325</v>
      </c>
      <c r="R1704" t="s">
        <v>8350</v>
      </c>
      <c r="S1704" s="8">
        <f t="shared" si="389"/>
        <v>42063.661458333336</v>
      </c>
      <c r="T1704" s="11">
        <f t="shared" si="390"/>
        <v>42093.619791666664</v>
      </c>
      <c r="U1704" t="str">
        <f t="shared" si="391"/>
        <v>FALSE</v>
      </c>
      <c r="V1704" s="18">
        <f t="shared" si="392"/>
        <v>2</v>
      </c>
      <c r="W1704">
        <f t="shared" si="393"/>
        <v>2</v>
      </c>
      <c r="X1704">
        <v>1</v>
      </c>
      <c r="Y1704">
        <f t="shared" si="397"/>
        <v>16500</v>
      </c>
      <c r="Z1704">
        <f t="shared" si="398"/>
        <v>1</v>
      </c>
    </row>
    <row r="1705" spans="1:26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 t="b">
        <v>0</v>
      </c>
      <c r="L1705">
        <v>2</v>
      </c>
      <c r="M1705" t="b">
        <v>0</v>
      </c>
      <c r="N1705" t="s">
        <v>8293</v>
      </c>
      <c r="O1705" s="15">
        <f t="shared" si="388"/>
        <v>1.02</v>
      </c>
      <c r="P1705" s="15">
        <f t="shared" si="399"/>
        <v>25.5</v>
      </c>
      <c r="Q1705" t="s">
        <v>8325</v>
      </c>
      <c r="R1705" t="s">
        <v>8350</v>
      </c>
      <c r="S1705" s="8">
        <f t="shared" si="389"/>
        <v>42187.073344907411</v>
      </c>
      <c r="T1705" s="11">
        <f t="shared" si="390"/>
        <v>42247.073344907403</v>
      </c>
      <c r="U1705" t="str">
        <f t="shared" si="391"/>
        <v>FALSE</v>
      </c>
      <c r="V1705" s="18">
        <f t="shared" si="392"/>
        <v>2</v>
      </c>
      <c r="W1705">
        <f t="shared" si="393"/>
        <v>2</v>
      </c>
      <c r="X1705">
        <v>1</v>
      </c>
      <c r="Y1705">
        <f t="shared" si="397"/>
        <v>5000</v>
      </c>
      <c r="Z1705">
        <f t="shared" si="398"/>
        <v>51</v>
      </c>
    </row>
    <row r="1706" spans="1:26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 t="b">
        <v>0</v>
      </c>
      <c r="L1706">
        <v>11</v>
      </c>
      <c r="M1706" t="b">
        <v>0</v>
      </c>
      <c r="N1706" t="s">
        <v>8293</v>
      </c>
      <c r="O1706" s="15">
        <f t="shared" si="388"/>
        <v>65.100000000000009</v>
      </c>
      <c r="P1706" s="15">
        <f t="shared" si="399"/>
        <v>118.36363636363636</v>
      </c>
      <c r="Q1706" t="s">
        <v>8325</v>
      </c>
      <c r="R1706" t="s">
        <v>8350</v>
      </c>
      <c r="S1706" s="8">
        <f t="shared" si="389"/>
        <v>42020.931400462963</v>
      </c>
      <c r="T1706" s="11">
        <f t="shared" si="390"/>
        <v>42050.931400462963</v>
      </c>
      <c r="U1706" t="str">
        <f t="shared" si="391"/>
        <v>FALSE</v>
      </c>
      <c r="V1706" s="18">
        <f t="shared" si="392"/>
        <v>2</v>
      </c>
      <c r="W1706">
        <f t="shared" si="393"/>
        <v>2</v>
      </c>
      <c r="X1706">
        <v>1</v>
      </c>
      <c r="Y1706">
        <f t="shared" si="397"/>
        <v>2000</v>
      </c>
      <c r="Z1706">
        <f t="shared" si="398"/>
        <v>1302</v>
      </c>
    </row>
    <row r="1707" spans="1:26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 t="b">
        <v>0</v>
      </c>
      <c r="L1707">
        <v>0</v>
      </c>
      <c r="M1707" t="b">
        <v>0</v>
      </c>
      <c r="N1707" t="s">
        <v>8293</v>
      </c>
      <c r="O1707" s="15">
        <f t="shared" si="388"/>
        <v>0</v>
      </c>
      <c r="P1707" s="15">
        <f t="shared" si="399"/>
        <v>0</v>
      </c>
      <c r="Q1707" t="s">
        <v>8325</v>
      </c>
      <c r="R1707" t="s">
        <v>8350</v>
      </c>
      <c r="S1707" s="8">
        <f t="shared" si="389"/>
        <v>42244.808402777773</v>
      </c>
      <c r="T1707" s="11">
        <f t="shared" si="390"/>
        <v>42256.458333333336</v>
      </c>
      <c r="U1707" t="str">
        <f t="shared" si="391"/>
        <v>FALSE</v>
      </c>
      <c r="V1707" s="18">
        <f t="shared" si="392"/>
        <v>2</v>
      </c>
      <c r="W1707">
        <f t="shared" si="393"/>
        <v>2</v>
      </c>
      <c r="X1707">
        <v>1</v>
      </c>
      <c r="Y1707">
        <f t="shared" si="397"/>
        <v>2000</v>
      </c>
      <c r="Z1707">
        <f t="shared" si="398"/>
        <v>0</v>
      </c>
    </row>
    <row r="1708" spans="1:26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 t="b">
        <v>0</v>
      </c>
      <c r="L1708">
        <v>0</v>
      </c>
      <c r="M1708" t="b">
        <v>0</v>
      </c>
      <c r="N1708" t="s">
        <v>8293</v>
      </c>
      <c r="O1708" s="15">
        <f t="shared" si="388"/>
        <v>0</v>
      </c>
      <c r="P1708" s="15">
        <f t="shared" si="399"/>
        <v>0</v>
      </c>
      <c r="Q1708" t="s">
        <v>8325</v>
      </c>
      <c r="R1708" t="s">
        <v>8350</v>
      </c>
      <c r="S1708" s="8">
        <f t="shared" si="389"/>
        <v>42179.098055555551</v>
      </c>
      <c r="T1708" s="11">
        <f t="shared" si="390"/>
        <v>42239.098055555551</v>
      </c>
      <c r="U1708" t="str">
        <f t="shared" si="391"/>
        <v>FALSE</v>
      </c>
      <c r="V1708" s="18">
        <f t="shared" si="392"/>
        <v>2</v>
      </c>
      <c r="W1708">
        <f t="shared" si="393"/>
        <v>2</v>
      </c>
      <c r="X1708">
        <v>1.1299999999999999</v>
      </c>
      <c r="Y1708">
        <f>D1708*X1708</f>
        <v>6214.9999999999991</v>
      </c>
      <c r="Z1708">
        <f>E1708*$X1708</f>
        <v>0</v>
      </c>
    </row>
    <row r="1709" spans="1:26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 t="b">
        <v>0</v>
      </c>
      <c r="L1709">
        <v>9</v>
      </c>
      <c r="M1709" t="b">
        <v>0</v>
      </c>
      <c r="N1709" t="s">
        <v>8293</v>
      </c>
      <c r="O1709" s="15">
        <f t="shared" si="388"/>
        <v>9.74</v>
      </c>
      <c r="P1709" s="15">
        <f t="shared" si="399"/>
        <v>54.111111111111114</v>
      </c>
      <c r="Q1709" t="s">
        <v>8325</v>
      </c>
      <c r="R1709" t="s">
        <v>8350</v>
      </c>
      <c r="S1709" s="8">
        <f t="shared" si="389"/>
        <v>42427.512673611105</v>
      </c>
      <c r="T1709" s="11">
        <f t="shared" si="390"/>
        <v>42457.471006944441</v>
      </c>
      <c r="U1709" t="str">
        <f t="shared" si="391"/>
        <v>FALSE</v>
      </c>
      <c r="V1709" s="18">
        <f t="shared" si="392"/>
        <v>2</v>
      </c>
      <c r="W1709">
        <f t="shared" si="393"/>
        <v>2</v>
      </c>
      <c r="X1709">
        <v>1</v>
      </c>
      <c r="Y1709">
        <f>D1709*$X1709</f>
        <v>5000</v>
      </c>
      <c r="Z1709">
        <f>E1709*$X1709</f>
        <v>487</v>
      </c>
    </row>
    <row r="1710" spans="1:26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 t="b">
        <v>0</v>
      </c>
      <c r="L1710">
        <v>0</v>
      </c>
      <c r="M1710" t="b">
        <v>0</v>
      </c>
      <c r="N1710" t="s">
        <v>8293</v>
      </c>
      <c r="O1710" s="15">
        <f t="shared" si="388"/>
        <v>0</v>
      </c>
      <c r="P1710" s="15">
        <f t="shared" si="399"/>
        <v>0</v>
      </c>
      <c r="Q1710" t="s">
        <v>8325</v>
      </c>
      <c r="R1710" t="s">
        <v>8350</v>
      </c>
      <c r="S1710" s="8">
        <f t="shared" si="389"/>
        <v>42451.658634259256</v>
      </c>
      <c r="T1710" s="11">
        <f t="shared" si="390"/>
        <v>42491.658634259256</v>
      </c>
      <c r="U1710" t="str">
        <f t="shared" si="391"/>
        <v>FALSE</v>
      </c>
      <c r="V1710" s="18">
        <f t="shared" si="392"/>
        <v>2</v>
      </c>
      <c r="W1710">
        <f t="shared" si="393"/>
        <v>2</v>
      </c>
      <c r="X1710">
        <v>1</v>
      </c>
      <c r="Y1710">
        <f>D1710*$X1710</f>
        <v>7000</v>
      </c>
      <c r="Z1710">
        <f>E1710*$X1710</f>
        <v>0</v>
      </c>
    </row>
    <row r="1711" spans="1:26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 t="b">
        <v>0</v>
      </c>
      <c r="L1711">
        <v>4</v>
      </c>
      <c r="M1711" t="b">
        <v>0</v>
      </c>
      <c r="N1711" t="s">
        <v>8293</v>
      </c>
      <c r="O1711" s="15">
        <f t="shared" si="388"/>
        <v>4.8571428571428568</v>
      </c>
      <c r="P1711" s="15">
        <f t="shared" si="399"/>
        <v>21.25</v>
      </c>
      <c r="Q1711" t="s">
        <v>8325</v>
      </c>
      <c r="R1711" t="s">
        <v>8350</v>
      </c>
      <c r="S1711" s="8">
        <f t="shared" si="389"/>
        <v>41841.355486111104</v>
      </c>
      <c r="T1711" s="11">
        <f t="shared" si="390"/>
        <v>41882.610416666663</v>
      </c>
      <c r="U1711" t="str">
        <f t="shared" si="391"/>
        <v>FALSE</v>
      </c>
      <c r="V1711" s="18">
        <f t="shared" si="392"/>
        <v>2</v>
      </c>
      <c r="W1711">
        <f t="shared" si="393"/>
        <v>2</v>
      </c>
      <c r="X1711">
        <v>1</v>
      </c>
      <c r="Y1711">
        <f>D1711*$X1711</f>
        <v>1750</v>
      </c>
      <c r="Z1711">
        <f>E1711*$X1711</f>
        <v>85</v>
      </c>
    </row>
    <row r="1712" spans="1:26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 t="b">
        <v>0</v>
      </c>
      <c r="L1712">
        <v>1</v>
      </c>
      <c r="M1712" t="b">
        <v>0</v>
      </c>
      <c r="N1712" t="s">
        <v>8293</v>
      </c>
      <c r="O1712" s="15">
        <f t="shared" si="388"/>
        <v>0.67999999999999994</v>
      </c>
      <c r="P1712" s="15">
        <f t="shared" si="399"/>
        <v>34</v>
      </c>
      <c r="Q1712" t="s">
        <v>8325</v>
      </c>
      <c r="R1712" t="s">
        <v>8350</v>
      </c>
      <c r="S1712" s="8">
        <f t="shared" si="389"/>
        <v>42341.382962962954</v>
      </c>
      <c r="T1712" s="11">
        <f t="shared" si="390"/>
        <v>42387.333333333336</v>
      </c>
      <c r="U1712" t="str">
        <f t="shared" si="391"/>
        <v>FALSE</v>
      </c>
      <c r="V1712" s="18">
        <f t="shared" si="392"/>
        <v>2</v>
      </c>
      <c r="W1712">
        <f t="shared" si="393"/>
        <v>2</v>
      </c>
      <c r="X1712">
        <v>1.1299999999999999</v>
      </c>
      <c r="Y1712">
        <f>D1712*X1712</f>
        <v>5649.9999999999991</v>
      </c>
      <c r="Z1712">
        <f>E1712*$X1712</f>
        <v>38.419999999999995</v>
      </c>
    </row>
    <row r="1713" spans="1:26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 t="b">
        <v>0</v>
      </c>
      <c r="L1713">
        <v>2</v>
      </c>
      <c r="M1713" t="b">
        <v>0</v>
      </c>
      <c r="N1713" t="s">
        <v>8293</v>
      </c>
      <c r="O1713" s="15">
        <f t="shared" si="388"/>
        <v>10.5</v>
      </c>
      <c r="P1713" s="15">
        <f t="shared" si="399"/>
        <v>525</v>
      </c>
      <c r="Q1713" t="s">
        <v>8325</v>
      </c>
      <c r="R1713" t="s">
        <v>8350</v>
      </c>
      <c r="S1713" s="8">
        <f t="shared" si="389"/>
        <v>41852.437893518516</v>
      </c>
      <c r="T1713" s="11">
        <f t="shared" si="390"/>
        <v>41883.437893518516</v>
      </c>
      <c r="U1713" t="str">
        <f t="shared" si="391"/>
        <v>FALSE</v>
      </c>
      <c r="V1713" s="18">
        <f t="shared" si="392"/>
        <v>2</v>
      </c>
      <c r="W1713">
        <f t="shared" si="393"/>
        <v>2</v>
      </c>
      <c r="X1713">
        <v>1</v>
      </c>
      <c r="Y1713">
        <f t="shared" ref="Y1713:Y1728" si="400">D1713*$X1713</f>
        <v>10000</v>
      </c>
      <c r="Z1713">
        <f t="shared" ref="Z1713:Z1728" si="401">E1713*$X1713</f>
        <v>1050</v>
      </c>
    </row>
    <row r="1714" spans="1:26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 t="b">
        <v>0</v>
      </c>
      <c r="L1714">
        <v>0</v>
      </c>
      <c r="M1714" t="b">
        <v>0</v>
      </c>
      <c r="N1714" t="s">
        <v>8293</v>
      </c>
      <c r="O1714" s="15">
        <f t="shared" si="388"/>
        <v>0</v>
      </c>
      <c r="P1714" s="15">
        <f t="shared" si="399"/>
        <v>0</v>
      </c>
      <c r="Q1714" t="s">
        <v>8325</v>
      </c>
      <c r="R1714" t="s">
        <v>8350</v>
      </c>
      <c r="S1714" s="8">
        <f t="shared" si="389"/>
        <v>42125.705474537033</v>
      </c>
      <c r="T1714" s="11">
        <f t="shared" si="390"/>
        <v>42185.705474537033</v>
      </c>
      <c r="U1714" t="str">
        <f t="shared" si="391"/>
        <v>FALSE</v>
      </c>
      <c r="V1714" s="18">
        <f t="shared" si="392"/>
        <v>2</v>
      </c>
      <c r="W1714">
        <f t="shared" si="393"/>
        <v>2</v>
      </c>
      <c r="X1714">
        <v>1</v>
      </c>
      <c r="Y1714">
        <f t="shared" si="400"/>
        <v>5000</v>
      </c>
      <c r="Z1714">
        <f t="shared" si="401"/>
        <v>0</v>
      </c>
    </row>
    <row r="1715" spans="1:26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 t="b">
        <v>0</v>
      </c>
      <c r="L1715">
        <v>1</v>
      </c>
      <c r="M1715" t="b">
        <v>0</v>
      </c>
      <c r="N1715" t="s">
        <v>8293</v>
      </c>
      <c r="O1715" s="15">
        <f t="shared" si="388"/>
        <v>1.6666666666666667</v>
      </c>
      <c r="P1715" s="15">
        <f t="shared" si="399"/>
        <v>50</v>
      </c>
      <c r="Q1715" t="s">
        <v>8325</v>
      </c>
      <c r="R1715" t="s">
        <v>8350</v>
      </c>
      <c r="S1715" s="8">
        <f t="shared" si="389"/>
        <v>41887.592731481483</v>
      </c>
      <c r="T1715" s="11">
        <f t="shared" si="390"/>
        <v>41917.592731481483</v>
      </c>
      <c r="U1715" t="str">
        <f t="shared" si="391"/>
        <v>FALSE</v>
      </c>
      <c r="V1715" s="18">
        <f t="shared" si="392"/>
        <v>2</v>
      </c>
      <c r="W1715">
        <f t="shared" si="393"/>
        <v>2</v>
      </c>
      <c r="X1715">
        <v>1</v>
      </c>
      <c r="Y1715">
        <f t="shared" si="400"/>
        <v>3000</v>
      </c>
      <c r="Z1715">
        <f t="shared" si="401"/>
        <v>50</v>
      </c>
    </row>
    <row r="1716" spans="1:26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 t="b">
        <v>0</v>
      </c>
      <c r="L1716">
        <v>17</v>
      </c>
      <c r="M1716" t="b">
        <v>0</v>
      </c>
      <c r="N1716" t="s">
        <v>8293</v>
      </c>
      <c r="O1716" s="15">
        <f t="shared" si="388"/>
        <v>7.8680000000000003</v>
      </c>
      <c r="P1716" s="15">
        <f t="shared" si="399"/>
        <v>115.70588235294117</v>
      </c>
      <c r="Q1716" t="s">
        <v>8325</v>
      </c>
      <c r="R1716" t="s">
        <v>8350</v>
      </c>
      <c r="S1716" s="8">
        <f t="shared" si="389"/>
        <v>42095.710196759253</v>
      </c>
      <c r="T1716" s="11">
        <f t="shared" si="390"/>
        <v>42125.710196759253</v>
      </c>
      <c r="U1716" t="str">
        <f t="shared" si="391"/>
        <v>FALSE</v>
      </c>
      <c r="V1716" s="18">
        <f t="shared" si="392"/>
        <v>2</v>
      </c>
      <c r="W1716">
        <f t="shared" si="393"/>
        <v>2</v>
      </c>
      <c r="X1716">
        <v>1</v>
      </c>
      <c r="Y1716">
        <f t="shared" si="400"/>
        <v>25000</v>
      </c>
      <c r="Z1716">
        <f t="shared" si="401"/>
        <v>1967</v>
      </c>
    </row>
    <row r="1717" spans="1:26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 t="b">
        <v>0</v>
      </c>
      <c r="L1717">
        <v>2</v>
      </c>
      <c r="M1717" t="b">
        <v>0</v>
      </c>
      <c r="N1717" t="s">
        <v>8293</v>
      </c>
      <c r="O1717" s="15">
        <f t="shared" si="388"/>
        <v>0.22</v>
      </c>
      <c r="P1717" s="15">
        <f t="shared" si="399"/>
        <v>5.5</v>
      </c>
      <c r="Q1717" t="s">
        <v>8325</v>
      </c>
      <c r="R1717" t="s">
        <v>8350</v>
      </c>
      <c r="S1717" s="8">
        <f t="shared" si="389"/>
        <v>42064.009085648147</v>
      </c>
      <c r="T1717" s="11">
        <f t="shared" si="390"/>
        <v>42093.931944444441</v>
      </c>
      <c r="U1717" t="str">
        <f t="shared" si="391"/>
        <v>FALSE</v>
      </c>
      <c r="V1717" s="18">
        <f t="shared" si="392"/>
        <v>2</v>
      </c>
      <c r="W1717">
        <f t="shared" si="393"/>
        <v>2</v>
      </c>
      <c r="X1717">
        <v>1</v>
      </c>
      <c r="Y1717">
        <f t="shared" si="400"/>
        <v>5000</v>
      </c>
      <c r="Z1717">
        <f t="shared" si="401"/>
        <v>11</v>
      </c>
    </row>
    <row r="1718" spans="1:26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 t="b">
        <v>0</v>
      </c>
      <c r="L1718">
        <v>3</v>
      </c>
      <c r="M1718" t="b">
        <v>0</v>
      </c>
      <c r="N1718" t="s">
        <v>8293</v>
      </c>
      <c r="O1718" s="15">
        <f t="shared" si="388"/>
        <v>7.5</v>
      </c>
      <c r="P1718" s="15">
        <f t="shared" si="399"/>
        <v>50</v>
      </c>
      <c r="Q1718" t="s">
        <v>8325</v>
      </c>
      <c r="R1718" t="s">
        <v>8350</v>
      </c>
      <c r="S1718" s="8">
        <f t="shared" si="389"/>
        <v>42673.369201388887</v>
      </c>
      <c r="T1718" s="11">
        <f t="shared" si="390"/>
        <v>42713.410868055558</v>
      </c>
      <c r="U1718" t="str">
        <f t="shared" si="391"/>
        <v>FALSE</v>
      </c>
      <c r="V1718" s="18">
        <f t="shared" si="392"/>
        <v>2</v>
      </c>
      <c r="W1718">
        <f t="shared" si="393"/>
        <v>2</v>
      </c>
      <c r="X1718">
        <v>1</v>
      </c>
      <c r="Y1718">
        <f t="shared" si="400"/>
        <v>2000</v>
      </c>
      <c r="Z1718">
        <f t="shared" si="401"/>
        <v>150</v>
      </c>
    </row>
    <row r="1719" spans="1:26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 t="b">
        <v>0</v>
      </c>
      <c r="L1719">
        <v>41</v>
      </c>
      <c r="M1719" t="b">
        <v>0</v>
      </c>
      <c r="N1719" t="s">
        <v>8293</v>
      </c>
      <c r="O1719" s="15">
        <f t="shared" si="388"/>
        <v>42.725880551301685</v>
      </c>
      <c r="P1719" s="15">
        <f t="shared" si="399"/>
        <v>34.024390243902438</v>
      </c>
      <c r="Q1719" t="s">
        <v>8325</v>
      </c>
      <c r="R1719" t="s">
        <v>8350</v>
      </c>
      <c r="S1719" s="8">
        <f t="shared" si="389"/>
        <v>42460.773587962954</v>
      </c>
      <c r="T1719" s="11">
        <f t="shared" si="390"/>
        <v>42480.958333333336</v>
      </c>
      <c r="U1719" t="str">
        <f t="shared" si="391"/>
        <v>FALSE</v>
      </c>
      <c r="V1719" s="18">
        <f t="shared" si="392"/>
        <v>2</v>
      </c>
      <c r="W1719">
        <f t="shared" si="393"/>
        <v>2</v>
      </c>
      <c r="X1719">
        <v>1</v>
      </c>
      <c r="Y1719">
        <f t="shared" si="400"/>
        <v>3265</v>
      </c>
      <c r="Z1719">
        <f t="shared" si="401"/>
        <v>1395</v>
      </c>
    </row>
    <row r="1720" spans="1:26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 t="b">
        <v>0</v>
      </c>
      <c r="L1720">
        <v>2</v>
      </c>
      <c r="M1720" t="b">
        <v>0</v>
      </c>
      <c r="N1720" t="s">
        <v>8293</v>
      </c>
      <c r="O1720" s="15">
        <f t="shared" si="388"/>
        <v>0.2142857142857143</v>
      </c>
      <c r="P1720" s="15">
        <f t="shared" si="399"/>
        <v>37.5</v>
      </c>
      <c r="Q1720" t="s">
        <v>8325</v>
      </c>
      <c r="R1720" t="s">
        <v>8350</v>
      </c>
      <c r="S1720" s="8">
        <f t="shared" si="389"/>
        <v>42460.402187499996</v>
      </c>
      <c r="T1720" s="11">
        <f t="shared" si="390"/>
        <v>42503.999305555553</v>
      </c>
      <c r="U1720" t="str">
        <f t="shared" si="391"/>
        <v>FALSE</v>
      </c>
      <c r="V1720" s="18">
        <f t="shared" si="392"/>
        <v>2</v>
      </c>
      <c r="W1720">
        <f t="shared" si="393"/>
        <v>2</v>
      </c>
      <c r="X1720">
        <v>1</v>
      </c>
      <c r="Y1720">
        <f t="shared" si="400"/>
        <v>35000</v>
      </c>
      <c r="Z1720">
        <f t="shared" si="401"/>
        <v>75</v>
      </c>
    </row>
    <row r="1721" spans="1:26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 t="b">
        <v>0</v>
      </c>
      <c r="L1721">
        <v>3</v>
      </c>
      <c r="M1721" t="b">
        <v>0</v>
      </c>
      <c r="N1721" t="s">
        <v>8293</v>
      </c>
      <c r="O1721" s="15">
        <f t="shared" si="388"/>
        <v>0.87500000000000011</v>
      </c>
      <c r="P1721" s="15">
        <f t="shared" si="399"/>
        <v>11.666666666666666</v>
      </c>
      <c r="Q1721" t="s">
        <v>8325</v>
      </c>
      <c r="R1721" t="s">
        <v>8350</v>
      </c>
      <c r="S1721" s="8">
        <f t="shared" si="389"/>
        <v>41869.326284722221</v>
      </c>
      <c r="T1721" s="11">
        <f t="shared" si="390"/>
        <v>41899.326284722221</v>
      </c>
      <c r="U1721" t="str">
        <f t="shared" si="391"/>
        <v>FALSE</v>
      </c>
      <c r="V1721" s="18">
        <f t="shared" si="392"/>
        <v>2</v>
      </c>
      <c r="W1721">
        <f t="shared" si="393"/>
        <v>2</v>
      </c>
      <c r="X1721">
        <v>1</v>
      </c>
      <c r="Y1721">
        <f t="shared" si="400"/>
        <v>4000</v>
      </c>
      <c r="Z1721">
        <f t="shared" si="401"/>
        <v>35</v>
      </c>
    </row>
    <row r="1722" spans="1:26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 t="b">
        <v>0</v>
      </c>
      <c r="L1722">
        <v>8</v>
      </c>
      <c r="M1722" t="b">
        <v>0</v>
      </c>
      <c r="N1722" t="s">
        <v>8293</v>
      </c>
      <c r="O1722" s="15">
        <f t="shared" si="388"/>
        <v>5.625</v>
      </c>
      <c r="P1722" s="15">
        <f t="shared" si="399"/>
        <v>28.125</v>
      </c>
      <c r="Q1722" t="s">
        <v>8325</v>
      </c>
      <c r="R1722" t="s">
        <v>8350</v>
      </c>
      <c r="S1722" s="8">
        <f t="shared" si="389"/>
        <v>41922.574895833335</v>
      </c>
      <c r="T1722" s="11">
        <f t="shared" si="390"/>
        <v>41952.616562499999</v>
      </c>
      <c r="U1722" t="str">
        <f t="shared" si="391"/>
        <v>FALSE</v>
      </c>
      <c r="V1722" s="18">
        <f t="shared" si="392"/>
        <v>2</v>
      </c>
      <c r="W1722">
        <f t="shared" si="393"/>
        <v>2</v>
      </c>
      <c r="X1722">
        <v>1</v>
      </c>
      <c r="Y1722">
        <f t="shared" si="400"/>
        <v>4000</v>
      </c>
      <c r="Z1722">
        <f t="shared" si="401"/>
        <v>225</v>
      </c>
    </row>
    <row r="1723" spans="1:26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 t="b">
        <v>0</v>
      </c>
      <c r="L1723">
        <v>0</v>
      </c>
      <c r="M1723" t="b">
        <v>0</v>
      </c>
      <c r="N1723" t="s">
        <v>8293</v>
      </c>
      <c r="O1723" s="15">
        <f t="shared" si="388"/>
        <v>0</v>
      </c>
      <c r="P1723" s="15">
        <f t="shared" si="399"/>
        <v>0</v>
      </c>
      <c r="Q1723" t="s">
        <v>8325</v>
      </c>
      <c r="R1723" t="s">
        <v>8350</v>
      </c>
      <c r="S1723" s="8">
        <f t="shared" si="389"/>
        <v>42319.25304398148</v>
      </c>
      <c r="T1723" s="11">
        <f t="shared" si="390"/>
        <v>42349.25304398148</v>
      </c>
      <c r="U1723" t="str">
        <f t="shared" si="391"/>
        <v>FALSE</v>
      </c>
      <c r="V1723" s="18">
        <f t="shared" si="392"/>
        <v>2</v>
      </c>
      <c r="W1723">
        <f t="shared" si="393"/>
        <v>2</v>
      </c>
      <c r="X1723">
        <v>1</v>
      </c>
      <c r="Y1723">
        <f t="shared" si="400"/>
        <v>5000</v>
      </c>
      <c r="Z1723">
        <f t="shared" si="401"/>
        <v>0</v>
      </c>
    </row>
    <row r="1724" spans="1:26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 t="b">
        <v>0</v>
      </c>
      <c r="L1724">
        <v>1</v>
      </c>
      <c r="M1724" t="b">
        <v>0</v>
      </c>
      <c r="N1724" t="s">
        <v>8293</v>
      </c>
      <c r="O1724" s="15">
        <f t="shared" si="388"/>
        <v>3.4722222222222224E-2</v>
      </c>
      <c r="P1724" s="15">
        <f t="shared" si="399"/>
        <v>1</v>
      </c>
      <c r="Q1724" t="s">
        <v>8325</v>
      </c>
      <c r="R1724" t="s">
        <v>8350</v>
      </c>
      <c r="S1724" s="8">
        <f t="shared" si="389"/>
        <v>42425.752650462957</v>
      </c>
      <c r="T1724" s="11">
        <f t="shared" si="390"/>
        <v>42462.798611111109</v>
      </c>
      <c r="U1724" t="str">
        <f t="shared" si="391"/>
        <v>FALSE</v>
      </c>
      <c r="V1724" s="18">
        <f t="shared" si="392"/>
        <v>2</v>
      </c>
      <c r="W1724">
        <f t="shared" si="393"/>
        <v>2</v>
      </c>
      <c r="X1724">
        <v>1</v>
      </c>
      <c r="Y1724">
        <f t="shared" si="400"/>
        <v>2880</v>
      </c>
      <c r="Z1724">
        <f t="shared" si="401"/>
        <v>1</v>
      </c>
    </row>
    <row r="1725" spans="1:26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 t="b">
        <v>0</v>
      </c>
      <c r="L1725">
        <v>3</v>
      </c>
      <c r="M1725" t="b">
        <v>0</v>
      </c>
      <c r="N1725" t="s">
        <v>8293</v>
      </c>
      <c r="O1725" s="15">
        <f t="shared" si="388"/>
        <v>6.5</v>
      </c>
      <c r="P1725" s="15">
        <f t="shared" si="399"/>
        <v>216.66666666666666</v>
      </c>
      <c r="Q1725" t="s">
        <v>8325</v>
      </c>
      <c r="R1725" t="s">
        <v>8350</v>
      </c>
      <c r="S1725" s="8">
        <f t="shared" si="389"/>
        <v>42129.617071759254</v>
      </c>
      <c r="T1725" s="11">
        <f t="shared" si="390"/>
        <v>42186.041666666664</v>
      </c>
      <c r="U1725" t="str">
        <f t="shared" si="391"/>
        <v>FALSE</v>
      </c>
      <c r="V1725" s="18">
        <f t="shared" si="392"/>
        <v>2</v>
      </c>
      <c r="W1725">
        <f t="shared" si="393"/>
        <v>2</v>
      </c>
      <c r="X1725">
        <v>1</v>
      </c>
      <c r="Y1725">
        <f t="shared" si="400"/>
        <v>10000</v>
      </c>
      <c r="Z1725">
        <f t="shared" si="401"/>
        <v>650</v>
      </c>
    </row>
    <row r="1726" spans="1:26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 t="b">
        <v>0</v>
      </c>
      <c r="L1726">
        <v>4</v>
      </c>
      <c r="M1726" t="b">
        <v>0</v>
      </c>
      <c r="N1726" t="s">
        <v>8293</v>
      </c>
      <c r="O1726" s="15">
        <f t="shared" si="388"/>
        <v>0.58333333333333337</v>
      </c>
      <c r="P1726" s="15">
        <f t="shared" si="399"/>
        <v>8.75</v>
      </c>
      <c r="Q1726" t="s">
        <v>8325</v>
      </c>
      <c r="R1726" t="s">
        <v>8350</v>
      </c>
      <c r="S1726" s="8">
        <f t="shared" si="389"/>
        <v>41912.724097222221</v>
      </c>
      <c r="T1726" s="11">
        <f t="shared" si="390"/>
        <v>41942.724097222221</v>
      </c>
      <c r="U1726" t="str">
        <f t="shared" si="391"/>
        <v>FALSE</v>
      </c>
      <c r="V1726" s="18">
        <f t="shared" si="392"/>
        <v>2</v>
      </c>
      <c r="W1726">
        <f t="shared" si="393"/>
        <v>2</v>
      </c>
      <c r="X1726">
        <v>1</v>
      </c>
      <c r="Y1726">
        <f t="shared" si="400"/>
        <v>6000</v>
      </c>
      <c r="Z1726">
        <f t="shared" si="401"/>
        <v>35</v>
      </c>
    </row>
    <row r="1727" spans="1:26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 t="b">
        <v>0</v>
      </c>
      <c r="L1727">
        <v>9</v>
      </c>
      <c r="M1727" t="b">
        <v>0</v>
      </c>
      <c r="N1727" t="s">
        <v>8293</v>
      </c>
      <c r="O1727" s="15">
        <f t="shared" si="388"/>
        <v>10.181818181818182</v>
      </c>
      <c r="P1727" s="15">
        <f t="shared" si="399"/>
        <v>62.222222222222221</v>
      </c>
      <c r="Q1727" t="s">
        <v>8325</v>
      </c>
      <c r="R1727" t="s">
        <v>8350</v>
      </c>
      <c r="S1727" s="8">
        <f t="shared" si="389"/>
        <v>41845.759826388887</v>
      </c>
      <c r="T1727" s="11">
        <f t="shared" si="390"/>
        <v>41875.759826388887</v>
      </c>
      <c r="U1727" t="str">
        <f t="shared" si="391"/>
        <v>FALSE</v>
      </c>
      <c r="V1727" s="18">
        <f t="shared" si="392"/>
        <v>2</v>
      </c>
      <c r="W1727">
        <f t="shared" si="393"/>
        <v>2</v>
      </c>
      <c r="X1727">
        <v>1</v>
      </c>
      <c r="Y1727">
        <f t="shared" si="400"/>
        <v>5500</v>
      </c>
      <c r="Z1727">
        <f t="shared" si="401"/>
        <v>560</v>
      </c>
    </row>
    <row r="1728" spans="1:26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 t="b">
        <v>0</v>
      </c>
      <c r="L1728">
        <v>16</v>
      </c>
      <c r="M1728" t="b">
        <v>0</v>
      </c>
      <c r="N1728" t="s">
        <v>8293</v>
      </c>
      <c r="O1728" s="15">
        <f t="shared" si="388"/>
        <v>33.784615384615385</v>
      </c>
      <c r="P1728" s="15">
        <f t="shared" si="399"/>
        <v>137.25</v>
      </c>
      <c r="Q1728" t="s">
        <v>8325</v>
      </c>
      <c r="R1728" t="s">
        <v>8350</v>
      </c>
      <c r="S1728" s="8">
        <f t="shared" si="389"/>
        <v>41788.711388888885</v>
      </c>
      <c r="T1728" s="11">
        <f t="shared" si="390"/>
        <v>41817.711388888885</v>
      </c>
      <c r="U1728" t="str">
        <f t="shared" si="391"/>
        <v>FALSE</v>
      </c>
      <c r="V1728" s="18">
        <f t="shared" si="392"/>
        <v>2</v>
      </c>
      <c r="W1728">
        <f t="shared" si="393"/>
        <v>2</v>
      </c>
      <c r="X1728">
        <v>1</v>
      </c>
      <c r="Y1728">
        <f t="shared" si="400"/>
        <v>6500</v>
      </c>
      <c r="Z1728">
        <f t="shared" si="401"/>
        <v>2196</v>
      </c>
    </row>
    <row r="1729" spans="1:26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 t="b">
        <v>0</v>
      </c>
      <c r="L1729">
        <v>1</v>
      </c>
      <c r="M1729" t="b">
        <v>0</v>
      </c>
      <c r="N1729" t="s">
        <v>8293</v>
      </c>
      <c r="O1729" s="15">
        <f t="shared" si="388"/>
        <v>3.3333333333333333E-2</v>
      </c>
      <c r="P1729" s="15">
        <f t="shared" si="399"/>
        <v>1</v>
      </c>
      <c r="Q1729" t="s">
        <v>8325</v>
      </c>
      <c r="R1729" t="s">
        <v>8350</v>
      </c>
      <c r="S1729" s="8">
        <f t="shared" si="389"/>
        <v>42044.719641203708</v>
      </c>
      <c r="T1729" s="11">
        <f t="shared" si="390"/>
        <v>42099.249999999993</v>
      </c>
      <c r="U1729" t="str">
        <f t="shared" si="391"/>
        <v>FALSE</v>
      </c>
      <c r="V1729" s="18">
        <f t="shared" si="392"/>
        <v>2</v>
      </c>
      <c r="W1729">
        <f t="shared" si="393"/>
        <v>2</v>
      </c>
      <c r="X1729">
        <v>1.28</v>
      </c>
      <c r="Y1729">
        <f>D1729*X1729</f>
        <v>3840</v>
      </c>
      <c r="Z1729">
        <f>E1729*$X1729</f>
        <v>1.28</v>
      </c>
    </row>
    <row r="1730" spans="1:26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 t="b">
        <v>0</v>
      </c>
      <c r="L1730">
        <v>7</v>
      </c>
      <c r="M1730" t="b">
        <v>0</v>
      </c>
      <c r="N1730" t="s">
        <v>8293</v>
      </c>
      <c r="O1730" s="15">
        <f t="shared" si="388"/>
        <v>68.400000000000006</v>
      </c>
      <c r="P1730" s="15">
        <f t="shared" si="399"/>
        <v>122.14285714285714</v>
      </c>
      <c r="Q1730" t="s">
        <v>8325</v>
      </c>
      <c r="R1730" t="s">
        <v>8350</v>
      </c>
      <c r="S1730" s="8">
        <f t="shared" si="389"/>
        <v>42268.417523148142</v>
      </c>
      <c r="T1730" s="11">
        <f t="shared" si="390"/>
        <v>42298.417523148142</v>
      </c>
      <c r="U1730" t="str">
        <f t="shared" si="391"/>
        <v>FALSE</v>
      </c>
      <c r="V1730" s="18">
        <f t="shared" si="392"/>
        <v>2</v>
      </c>
      <c r="W1730">
        <f t="shared" si="393"/>
        <v>2</v>
      </c>
      <c r="X1730">
        <v>1</v>
      </c>
      <c r="Y1730">
        <f t="shared" ref="Y1730:Y1742" si="402">D1730*$X1730</f>
        <v>1250</v>
      </c>
      <c r="Z1730">
        <f t="shared" ref="Z1730:Z1742" si="403">E1730*$X1730</f>
        <v>855</v>
      </c>
    </row>
    <row r="1731" spans="1:26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 t="b">
        <v>0</v>
      </c>
      <c r="L1731">
        <v>0</v>
      </c>
      <c r="M1731" t="b">
        <v>0</v>
      </c>
      <c r="N1731" t="s">
        <v>8293</v>
      </c>
      <c r="O1731" s="15">
        <f t="shared" ref="O1731:O1794" si="404">(E1731/D1731)*100</f>
        <v>0</v>
      </c>
      <c r="P1731" s="15">
        <f t="shared" si="399"/>
        <v>0</v>
      </c>
      <c r="Q1731" t="s">
        <v>8325</v>
      </c>
      <c r="R1731" t="s">
        <v>8350</v>
      </c>
      <c r="S1731" s="8">
        <f t="shared" ref="S1731:S1794" si="405">(((J1731/60)/60)/24)+DATE(1970,1,1)+(-5/24)</f>
        <v>42470.843819444439</v>
      </c>
      <c r="T1731" s="11">
        <f t="shared" ref="T1731:T1794" si="406">(I1731/86400)+25569+(-5/24)</f>
        <v>42530.843819444439</v>
      </c>
      <c r="U1731" t="str">
        <f t="shared" ref="U1731:U1794" si="407">TRIM(K1731)</f>
        <v>FALSE</v>
      </c>
      <c r="V1731" s="18">
        <f t="shared" ref="V1731:V1794" si="408">IF(U1731="TRUE", 1, 2)</f>
        <v>2</v>
      </c>
      <c r="W1731">
        <f t="shared" ref="W1731:W1794" si="409">IF(F1731="successful", 1,  IF(F1731= "failed", 2, IF(F1731="canceled", 3, 4)))</f>
        <v>2</v>
      </c>
      <c r="X1731">
        <v>1</v>
      </c>
      <c r="Y1731">
        <f t="shared" si="402"/>
        <v>10000</v>
      </c>
      <c r="Z1731">
        <f t="shared" si="403"/>
        <v>0</v>
      </c>
    </row>
    <row r="1732" spans="1:26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 t="b">
        <v>0</v>
      </c>
      <c r="L1732">
        <v>0</v>
      </c>
      <c r="M1732" t="b">
        <v>0</v>
      </c>
      <c r="N1732" t="s">
        <v>8293</v>
      </c>
      <c r="O1732" s="15">
        <f t="shared" si="404"/>
        <v>0</v>
      </c>
      <c r="P1732" s="15">
        <f t="shared" si="399"/>
        <v>0</v>
      </c>
      <c r="Q1732" t="s">
        <v>8325</v>
      </c>
      <c r="R1732" t="s">
        <v>8350</v>
      </c>
      <c r="S1732" s="8">
        <f t="shared" si="405"/>
        <v>42271.879432870373</v>
      </c>
      <c r="T1732" s="11">
        <f t="shared" si="406"/>
        <v>42301.879432870366</v>
      </c>
      <c r="U1732" t="str">
        <f t="shared" si="407"/>
        <v>FALSE</v>
      </c>
      <c r="V1732" s="18">
        <f t="shared" si="408"/>
        <v>2</v>
      </c>
      <c r="W1732">
        <f t="shared" si="409"/>
        <v>2</v>
      </c>
      <c r="X1732">
        <v>1</v>
      </c>
      <c r="Y1732">
        <f t="shared" si="402"/>
        <v>3000</v>
      </c>
      <c r="Z1732">
        <f t="shared" si="403"/>
        <v>0</v>
      </c>
    </row>
    <row r="1733" spans="1:26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 t="b">
        <v>0</v>
      </c>
      <c r="L1733">
        <v>0</v>
      </c>
      <c r="M1733" t="b">
        <v>0</v>
      </c>
      <c r="N1733" t="s">
        <v>8293</v>
      </c>
      <c r="O1733" s="15">
        <f t="shared" si="404"/>
        <v>0</v>
      </c>
      <c r="P1733" s="15">
        <f t="shared" si="399"/>
        <v>0</v>
      </c>
      <c r="Q1733" t="s">
        <v>8325</v>
      </c>
      <c r="R1733" t="s">
        <v>8350</v>
      </c>
      <c r="S1733" s="8">
        <f t="shared" si="405"/>
        <v>42152.698518518511</v>
      </c>
      <c r="T1733" s="11">
        <f t="shared" si="406"/>
        <v>42166.416666666664</v>
      </c>
      <c r="U1733" t="str">
        <f t="shared" si="407"/>
        <v>FALSE</v>
      </c>
      <c r="V1733" s="18">
        <f t="shared" si="408"/>
        <v>2</v>
      </c>
      <c r="W1733">
        <f t="shared" si="409"/>
        <v>2</v>
      </c>
      <c r="X1733">
        <v>1</v>
      </c>
      <c r="Y1733">
        <f t="shared" si="402"/>
        <v>1000</v>
      </c>
      <c r="Z1733">
        <f t="shared" si="403"/>
        <v>0</v>
      </c>
    </row>
    <row r="1734" spans="1:26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 t="b">
        <v>0</v>
      </c>
      <c r="L1734">
        <v>0</v>
      </c>
      <c r="M1734" t="b">
        <v>0</v>
      </c>
      <c r="N1734" t="s">
        <v>8293</v>
      </c>
      <c r="O1734" s="15">
        <f t="shared" si="404"/>
        <v>0</v>
      </c>
      <c r="P1734" s="15">
        <f t="shared" si="399"/>
        <v>0</v>
      </c>
      <c r="Q1734" t="s">
        <v>8325</v>
      </c>
      <c r="R1734" t="s">
        <v>8350</v>
      </c>
      <c r="S1734" s="8">
        <f t="shared" si="405"/>
        <v>42325.475474537037</v>
      </c>
      <c r="T1734" s="11">
        <f t="shared" si="406"/>
        <v>42384.999999999993</v>
      </c>
      <c r="U1734" t="str">
        <f t="shared" si="407"/>
        <v>FALSE</v>
      </c>
      <c r="V1734" s="18">
        <f t="shared" si="408"/>
        <v>2</v>
      </c>
      <c r="W1734">
        <f t="shared" si="409"/>
        <v>2</v>
      </c>
      <c r="X1734">
        <v>1</v>
      </c>
      <c r="Y1734">
        <f t="shared" si="402"/>
        <v>4000</v>
      </c>
      <c r="Z1734">
        <f t="shared" si="403"/>
        <v>0</v>
      </c>
    </row>
    <row r="1735" spans="1:26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 t="b">
        <v>0</v>
      </c>
      <c r="L1735">
        <v>0</v>
      </c>
      <c r="M1735" t="b">
        <v>0</v>
      </c>
      <c r="N1735" t="s">
        <v>8293</v>
      </c>
      <c r="O1735" s="15">
        <f t="shared" si="404"/>
        <v>0</v>
      </c>
      <c r="P1735" s="15">
        <f t="shared" si="399"/>
        <v>0</v>
      </c>
      <c r="Q1735" t="s">
        <v>8325</v>
      </c>
      <c r="R1735" t="s">
        <v>8350</v>
      </c>
      <c r="S1735" s="8">
        <f t="shared" si="405"/>
        <v>42614.467291666668</v>
      </c>
      <c r="T1735" s="11">
        <f t="shared" si="406"/>
        <v>42626.687499999993</v>
      </c>
      <c r="U1735" t="str">
        <f t="shared" si="407"/>
        <v>FALSE</v>
      </c>
      <c r="V1735" s="18">
        <f t="shared" si="408"/>
        <v>2</v>
      </c>
      <c r="W1735">
        <f t="shared" si="409"/>
        <v>2</v>
      </c>
      <c r="X1735">
        <v>1</v>
      </c>
      <c r="Y1735">
        <f t="shared" si="402"/>
        <v>10000</v>
      </c>
      <c r="Z1735">
        <f t="shared" si="403"/>
        <v>0</v>
      </c>
    </row>
    <row r="1736" spans="1:26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 t="b">
        <v>0</v>
      </c>
      <c r="L1736">
        <v>1</v>
      </c>
      <c r="M1736" t="b">
        <v>0</v>
      </c>
      <c r="N1736" t="s">
        <v>8293</v>
      </c>
      <c r="O1736" s="15">
        <f t="shared" si="404"/>
        <v>2.2222222222222223E-2</v>
      </c>
      <c r="P1736" s="15">
        <f t="shared" si="399"/>
        <v>1</v>
      </c>
      <c r="Q1736" t="s">
        <v>8325</v>
      </c>
      <c r="R1736" t="s">
        <v>8350</v>
      </c>
      <c r="S1736" s="8">
        <f t="shared" si="405"/>
        <v>42101.828194444439</v>
      </c>
      <c r="T1736" s="11">
        <f t="shared" si="406"/>
        <v>42131.828194444439</v>
      </c>
      <c r="U1736" t="str">
        <f t="shared" si="407"/>
        <v>FALSE</v>
      </c>
      <c r="V1736" s="18">
        <f t="shared" si="408"/>
        <v>2</v>
      </c>
      <c r="W1736">
        <f t="shared" si="409"/>
        <v>2</v>
      </c>
      <c r="X1736">
        <v>1</v>
      </c>
      <c r="Y1736">
        <f t="shared" si="402"/>
        <v>4500</v>
      </c>
      <c r="Z1736">
        <f t="shared" si="403"/>
        <v>1</v>
      </c>
    </row>
    <row r="1737" spans="1:26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 t="b">
        <v>0</v>
      </c>
      <c r="L1737">
        <v>2</v>
      </c>
      <c r="M1737" t="b">
        <v>0</v>
      </c>
      <c r="N1737" t="s">
        <v>8293</v>
      </c>
      <c r="O1737" s="15">
        <f t="shared" si="404"/>
        <v>11</v>
      </c>
      <c r="P1737" s="15">
        <f t="shared" si="399"/>
        <v>55</v>
      </c>
      <c r="Q1737" t="s">
        <v>8325</v>
      </c>
      <c r="R1737" t="s">
        <v>8350</v>
      </c>
      <c r="S1737" s="8">
        <f t="shared" si="405"/>
        <v>42559.605844907412</v>
      </c>
      <c r="T1737" s="11">
        <f t="shared" si="406"/>
        <v>42589.605844907404</v>
      </c>
      <c r="U1737" t="str">
        <f t="shared" si="407"/>
        <v>FALSE</v>
      </c>
      <c r="V1737" s="18">
        <f t="shared" si="408"/>
        <v>2</v>
      </c>
      <c r="W1737">
        <f t="shared" si="409"/>
        <v>2</v>
      </c>
      <c r="X1737">
        <v>1</v>
      </c>
      <c r="Y1737">
        <f t="shared" si="402"/>
        <v>1000</v>
      </c>
      <c r="Z1737">
        <f t="shared" si="403"/>
        <v>110</v>
      </c>
    </row>
    <row r="1738" spans="1:26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 t="b">
        <v>0</v>
      </c>
      <c r="L1738">
        <v>1</v>
      </c>
      <c r="M1738" t="b">
        <v>0</v>
      </c>
      <c r="N1738" t="s">
        <v>8293</v>
      </c>
      <c r="O1738" s="15">
        <f t="shared" si="404"/>
        <v>0.73333333333333328</v>
      </c>
      <c r="P1738" s="15">
        <f t="shared" si="399"/>
        <v>22</v>
      </c>
      <c r="Q1738" t="s">
        <v>8325</v>
      </c>
      <c r="R1738" t="s">
        <v>8350</v>
      </c>
      <c r="S1738" s="8">
        <f t="shared" si="405"/>
        <v>42286.65315972222</v>
      </c>
      <c r="T1738" s="11">
        <f t="shared" si="406"/>
        <v>42316.694826388884</v>
      </c>
      <c r="U1738" t="str">
        <f t="shared" si="407"/>
        <v>FALSE</v>
      </c>
      <c r="V1738" s="18">
        <f t="shared" si="408"/>
        <v>2</v>
      </c>
      <c r="W1738">
        <f t="shared" si="409"/>
        <v>2</v>
      </c>
      <c r="X1738">
        <v>1</v>
      </c>
      <c r="Y1738">
        <f t="shared" si="402"/>
        <v>3000</v>
      </c>
      <c r="Z1738">
        <f t="shared" si="403"/>
        <v>22</v>
      </c>
    </row>
    <row r="1739" spans="1:26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 t="b">
        <v>0</v>
      </c>
      <c r="L1739">
        <v>15</v>
      </c>
      <c r="M1739" t="b">
        <v>0</v>
      </c>
      <c r="N1739" t="s">
        <v>8293</v>
      </c>
      <c r="O1739" s="15">
        <f t="shared" si="404"/>
        <v>21.25</v>
      </c>
      <c r="P1739" s="15">
        <f t="shared" si="399"/>
        <v>56.666666666666664</v>
      </c>
      <c r="Q1739" t="s">
        <v>8325</v>
      </c>
      <c r="R1739" t="s">
        <v>8350</v>
      </c>
      <c r="S1739" s="8">
        <f t="shared" si="405"/>
        <v>42175.740648148152</v>
      </c>
      <c r="T1739" s="11">
        <f t="shared" si="406"/>
        <v>42205.740648148145</v>
      </c>
      <c r="U1739" t="str">
        <f t="shared" si="407"/>
        <v>FALSE</v>
      </c>
      <c r="V1739" s="18">
        <f t="shared" si="408"/>
        <v>2</v>
      </c>
      <c r="W1739">
        <f t="shared" si="409"/>
        <v>2</v>
      </c>
      <c r="X1739">
        <v>1</v>
      </c>
      <c r="Y1739">
        <f t="shared" si="402"/>
        <v>4000</v>
      </c>
      <c r="Z1739">
        <f t="shared" si="403"/>
        <v>850</v>
      </c>
    </row>
    <row r="1740" spans="1:26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 t="b">
        <v>0</v>
      </c>
      <c r="L1740">
        <v>1</v>
      </c>
      <c r="M1740" t="b">
        <v>0</v>
      </c>
      <c r="N1740" t="s">
        <v>8293</v>
      </c>
      <c r="O1740" s="15">
        <f t="shared" si="404"/>
        <v>0.4</v>
      </c>
      <c r="P1740" s="15">
        <f t="shared" si="399"/>
        <v>20</v>
      </c>
      <c r="Q1740" t="s">
        <v>8325</v>
      </c>
      <c r="R1740" t="s">
        <v>8350</v>
      </c>
      <c r="S1740" s="8">
        <f t="shared" si="405"/>
        <v>41884.665995370371</v>
      </c>
      <c r="T1740" s="11">
        <f t="shared" si="406"/>
        <v>41914.665995370371</v>
      </c>
      <c r="U1740" t="str">
        <f t="shared" si="407"/>
        <v>FALSE</v>
      </c>
      <c r="V1740" s="18">
        <f t="shared" si="408"/>
        <v>2</v>
      </c>
      <c r="W1740">
        <f t="shared" si="409"/>
        <v>2</v>
      </c>
      <c r="X1740">
        <v>1</v>
      </c>
      <c r="Y1740">
        <f t="shared" si="402"/>
        <v>5000</v>
      </c>
      <c r="Z1740">
        <f t="shared" si="403"/>
        <v>20</v>
      </c>
    </row>
    <row r="1741" spans="1:26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 t="b">
        <v>0</v>
      </c>
      <c r="L1741">
        <v>1</v>
      </c>
      <c r="M1741" t="b">
        <v>0</v>
      </c>
      <c r="N1741" t="s">
        <v>8293</v>
      </c>
      <c r="O1741" s="15">
        <f t="shared" si="404"/>
        <v>0.1</v>
      </c>
      <c r="P1741" s="15">
        <f t="shared" si="399"/>
        <v>1</v>
      </c>
      <c r="Q1741" t="s">
        <v>8325</v>
      </c>
      <c r="R1741" t="s">
        <v>8350</v>
      </c>
      <c r="S1741" s="8">
        <f t="shared" si="405"/>
        <v>42435.665879629632</v>
      </c>
      <c r="T1741" s="11">
        <f t="shared" si="406"/>
        <v>42494.624212962961</v>
      </c>
      <c r="U1741" t="str">
        <f t="shared" si="407"/>
        <v>FALSE</v>
      </c>
      <c r="V1741" s="18">
        <f t="shared" si="408"/>
        <v>2</v>
      </c>
      <c r="W1741">
        <f t="shared" si="409"/>
        <v>2</v>
      </c>
      <c r="X1741">
        <v>1</v>
      </c>
      <c r="Y1741">
        <f t="shared" si="402"/>
        <v>1000</v>
      </c>
      <c r="Z1741">
        <f t="shared" si="403"/>
        <v>1</v>
      </c>
    </row>
    <row r="1742" spans="1:26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 t="b">
        <v>0</v>
      </c>
      <c r="L1742">
        <v>0</v>
      </c>
      <c r="M1742" t="b">
        <v>0</v>
      </c>
      <c r="N1742" t="s">
        <v>8293</v>
      </c>
      <c r="O1742" s="15">
        <f t="shared" si="404"/>
        <v>0</v>
      </c>
      <c r="P1742" s="15">
        <f t="shared" si="399"/>
        <v>0</v>
      </c>
      <c r="Q1742" t="s">
        <v>8325</v>
      </c>
      <c r="R1742" t="s">
        <v>8350</v>
      </c>
      <c r="S1742" s="8">
        <f t="shared" si="405"/>
        <v>42171.60905092593</v>
      </c>
      <c r="T1742" s="11">
        <f t="shared" si="406"/>
        <v>42201.609050925923</v>
      </c>
      <c r="U1742" t="str">
        <f t="shared" si="407"/>
        <v>FALSE</v>
      </c>
      <c r="V1742" s="18">
        <f t="shared" si="408"/>
        <v>2</v>
      </c>
      <c r="W1742">
        <f t="shared" si="409"/>
        <v>2</v>
      </c>
      <c r="X1742">
        <v>1</v>
      </c>
      <c r="Y1742">
        <f t="shared" si="402"/>
        <v>3000</v>
      </c>
      <c r="Z1742">
        <f t="shared" si="403"/>
        <v>0</v>
      </c>
    </row>
    <row r="1743" spans="1:26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 t="b">
        <v>0</v>
      </c>
      <c r="L1743">
        <v>52</v>
      </c>
      <c r="M1743" t="b">
        <v>1</v>
      </c>
      <c r="N1743" t="s">
        <v>8285</v>
      </c>
      <c r="O1743" s="15">
        <f t="shared" si="404"/>
        <v>110.83333333333334</v>
      </c>
      <c r="P1743" s="15">
        <f t="shared" si="399"/>
        <v>25.576923076923077</v>
      </c>
      <c r="Q1743" t="s">
        <v>8341</v>
      </c>
      <c r="R1743" t="s">
        <v>8342</v>
      </c>
      <c r="S1743" s="8">
        <f t="shared" si="405"/>
        <v>42120.419803240737</v>
      </c>
      <c r="T1743" s="11">
        <f t="shared" si="406"/>
        <v>42165.419803240737</v>
      </c>
      <c r="U1743" t="str">
        <f t="shared" si="407"/>
        <v>FALSE</v>
      </c>
      <c r="V1743" s="18">
        <f t="shared" si="408"/>
        <v>2</v>
      </c>
      <c r="W1743">
        <f t="shared" si="409"/>
        <v>1</v>
      </c>
      <c r="X1743">
        <v>1.28</v>
      </c>
      <c r="Y1743">
        <f>D1743*X1743</f>
        <v>1536</v>
      </c>
      <c r="Z1743">
        <f t="shared" ref="Z1743:Z1755" si="410">E1743*$X1743</f>
        <v>1702.4</v>
      </c>
    </row>
    <row r="1744" spans="1:26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 t="b">
        <v>0</v>
      </c>
      <c r="L1744">
        <v>34</v>
      </c>
      <c r="M1744" t="b">
        <v>1</v>
      </c>
      <c r="N1744" t="s">
        <v>8285</v>
      </c>
      <c r="O1744" s="15">
        <f t="shared" si="404"/>
        <v>108.74999999999999</v>
      </c>
      <c r="P1744" s="15">
        <f t="shared" si="399"/>
        <v>63.970588235294116</v>
      </c>
      <c r="Q1744" t="s">
        <v>8341</v>
      </c>
      <c r="R1744" t="s">
        <v>8342</v>
      </c>
      <c r="S1744" s="8">
        <f t="shared" si="405"/>
        <v>42710.668634259251</v>
      </c>
      <c r="T1744" s="11">
        <f t="shared" si="406"/>
        <v>42742.666666666664</v>
      </c>
      <c r="U1744" t="str">
        <f t="shared" si="407"/>
        <v>FALSE</v>
      </c>
      <c r="V1744" s="18">
        <f t="shared" si="408"/>
        <v>2</v>
      </c>
      <c r="W1744">
        <f t="shared" si="409"/>
        <v>1</v>
      </c>
      <c r="X1744">
        <v>1</v>
      </c>
      <c r="Y1744">
        <f>D1744*$X1744</f>
        <v>2000</v>
      </c>
      <c r="Z1744">
        <f t="shared" si="410"/>
        <v>2175</v>
      </c>
    </row>
    <row r="1745" spans="1:26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 t="b">
        <v>0</v>
      </c>
      <c r="L1745">
        <v>67</v>
      </c>
      <c r="M1745" t="b">
        <v>1</v>
      </c>
      <c r="N1745" t="s">
        <v>8285</v>
      </c>
      <c r="O1745" s="15">
        <f t="shared" si="404"/>
        <v>100.41666666666667</v>
      </c>
      <c r="P1745" s="15">
        <f t="shared" si="399"/>
        <v>89.925373134328353</v>
      </c>
      <c r="Q1745" t="s">
        <v>8341</v>
      </c>
      <c r="R1745" t="s">
        <v>8342</v>
      </c>
      <c r="S1745" s="8">
        <f t="shared" si="405"/>
        <v>42586.717303240737</v>
      </c>
      <c r="T1745" s="11">
        <f t="shared" si="406"/>
        <v>42608.957638888889</v>
      </c>
      <c r="U1745" t="str">
        <f t="shared" si="407"/>
        <v>FALSE</v>
      </c>
      <c r="V1745" s="18">
        <f t="shared" si="408"/>
        <v>2</v>
      </c>
      <c r="W1745">
        <f t="shared" si="409"/>
        <v>1</v>
      </c>
      <c r="X1745">
        <v>1</v>
      </c>
      <c r="Y1745">
        <f>D1745*$X1745</f>
        <v>6000</v>
      </c>
      <c r="Z1745">
        <f t="shared" si="410"/>
        <v>6025</v>
      </c>
    </row>
    <row r="1746" spans="1:26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 t="b">
        <v>0</v>
      </c>
      <c r="L1746">
        <v>70</v>
      </c>
      <c r="M1746" t="b">
        <v>1</v>
      </c>
      <c r="N1746" t="s">
        <v>8285</v>
      </c>
      <c r="O1746" s="15">
        <f t="shared" si="404"/>
        <v>118.45454545454545</v>
      </c>
      <c r="P1746" s="15">
        <f t="shared" si="399"/>
        <v>93.071428571428569</v>
      </c>
      <c r="Q1746" t="s">
        <v>8341</v>
      </c>
      <c r="R1746" t="s">
        <v>8342</v>
      </c>
      <c r="S1746" s="8">
        <f t="shared" si="405"/>
        <v>42026.396724537037</v>
      </c>
      <c r="T1746" s="11">
        <f t="shared" si="406"/>
        <v>42071.355057870365</v>
      </c>
      <c r="U1746" t="str">
        <f t="shared" si="407"/>
        <v>FALSE</v>
      </c>
      <c r="V1746" s="18">
        <f t="shared" si="408"/>
        <v>2</v>
      </c>
      <c r="W1746">
        <f t="shared" si="409"/>
        <v>1</v>
      </c>
      <c r="X1746">
        <v>1.28</v>
      </c>
      <c r="Y1746">
        <f>D1746*X1746</f>
        <v>7040</v>
      </c>
      <c r="Z1746">
        <f t="shared" si="410"/>
        <v>8339.2000000000007</v>
      </c>
    </row>
    <row r="1747" spans="1:26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 t="b">
        <v>0</v>
      </c>
      <c r="L1747">
        <v>89</v>
      </c>
      <c r="M1747" t="b">
        <v>1</v>
      </c>
      <c r="N1747" t="s">
        <v>8285</v>
      </c>
      <c r="O1747" s="15">
        <f t="shared" si="404"/>
        <v>114.01428571428571</v>
      </c>
      <c r="P1747" s="15">
        <f t="shared" si="399"/>
        <v>89.674157303370791</v>
      </c>
      <c r="Q1747" t="s">
        <v>8341</v>
      </c>
      <c r="R1747" t="s">
        <v>8342</v>
      </c>
      <c r="S1747" s="8">
        <f t="shared" si="405"/>
        <v>42690.051365740735</v>
      </c>
      <c r="T1747" s="11">
        <f t="shared" si="406"/>
        <v>42725.874999999993</v>
      </c>
      <c r="U1747" t="str">
        <f t="shared" si="407"/>
        <v>FALSE</v>
      </c>
      <c r="V1747" s="18">
        <f t="shared" si="408"/>
        <v>2</v>
      </c>
      <c r="W1747">
        <f t="shared" si="409"/>
        <v>1</v>
      </c>
      <c r="X1747">
        <v>1</v>
      </c>
      <c r="Y1747">
        <f>D1747*$X1747</f>
        <v>7000</v>
      </c>
      <c r="Z1747">
        <f t="shared" si="410"/>
        <v>7981</v>
      </c>
    </row>
    <row r="1748" spans="1:26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 t="b">
        <v>0</v>
      </c>
      <c r="L1748">
        <v>107</v>
      </c>
      <c r="M1748" t="b">
        <v>1</v>
      </c>
      <c r="N1748" t="s">
        <v>8285</v>
      </c>
      <c r="O1748" s="15">
        <f t="shared" si="404"/>
        <v>148.10000000000002</v>
      </c>
      <c r="P1748" s="15">
        <f t="shared" si="399"/>
        <v>207.61682242990653</v>
      </c>
      <c r="Q1748" t="s">
        <v>8341</v>
      </c>
      <c r="R1748" t="s">
        <v>8342</v>
      </c>
      <c r="S1748" s="8">
        <f t="shared" si="405"/>
        <v>42667.968368055554</v>
      </c>
      <c r="T1748" s="11">
        <f t="shared" si="406"/>
        <v>42697.874999999993</v>
      </c>
      <c r="U1748" t="str">
        <f t="shared" si="407"/>
        <v>FALSE</v>
      </c>
      <c r="V1748" s="18">
        <f t="shared" si="408"/>
        <v>2</v>
      </c>
      <c r="W1748">
        <f t="shared" si="409"/>
        <v>1</v>
      </c>
      <c r="X1748">
        <v>1</v>
      </c>
      <c r="Y1748">
        <f>D1748*$X1748</f>
        <v>15000</v>
      </c>
      <c r="Z1748">
        <f t="shared" si="410"/>
        <v>22215</v>
      </c>
    </row>
    <row r="1749" spans="1:26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 t="b">
        <v>0</v>
      </c>
      <c r="L1749">
        <v>159</v>
      </c>
      <c r="M1749" t="b">
        <v>1</v>
      </c>
      <c r="N1749" t="s">
        <v>8285</v>
      </c>
      <c r="O1749" s="15">
        <f t="shared" si="404"/>
        <v>104.95555555555556</v>
      </c>
      <c r="P1749" s="15">
        <f t="shared" si="399"/>
        <v>59.408805031446541</v>
      </c>
      <c r="Q1749" t="s">
        <v>8341</v>
      </c>
      <c r="R1749" t="s">
        <v>8342</v>
      </c>
      <c r="S1749" s="8">
        <f t="shared" si="405"/>
        <v>42292.227199074077</v>
      </c>
      <c r="T1749" s="11">
        <f t="shared" si="406"/>
        <v>42321.416666666664</v>
      </c>
      <c r="U1749" t="str">
        <f t="shared" si="407"/>
        <v>FALSE</v>
      </c>
      <c r="V1749" s="18">
        <f t="shared" si="408"/>
        <v>2</v>
      </c>
      <c r="W1749">
        <f t="shared" si="409"/>
        <v>1</v>
      </c>
      <c r="X1749">
        <v>1.28</v>
      </c>
      <c r="Y1749">
        <f>D1749*X1749</f>
        <v>11520</v>
      </c>
      <c r="Z1749">
        <f t="shared" si="410"/>
        <v>12090.880000000001</v>
      </c>
    </row>
    <row r="1750" spans="1:26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 t="b">
        <v>0</v>
      </c>
      <c r="L1750">
        <v>181</v>
      </c>
      <c r="M1750" t="b">
        <v>1</v>
      </c>
      <c r="N1750" t="s">
        <v>8285</v>
      </c>
      <c r="O1750" s="15">
        <f t="shared" si="404"/>
        <v>129.94800000000001</v>
      </c>
      <c r="P1750" s="15">
        <f t="shared" si="399"/>
        <v>358.97237569060775</v>
      </c>
      <c r="Q1750" t="s">
        <v>8341</v>
      </c>
      <c r="R1750" t="s">
        <v>8342</v>
      </c>
      <c r="S1750" s="8">
        <f t="shared" si="405"/>
        <v>42219.742395833331</v>
      </c>
      <c r="T1750" s="11">
        <f t="shared" si="406"/>
        <v>42249.742395833331</v>
      </c>
      <c r="U1750" t="str">
        <f t="shared" si="407"/>
        <v>FALSE</v>
      </c>
      <c r="V1750" s="18">
        <f t="shared" si="408"/>
        <v>2</v>
      </c>
      <c r="W1750">
        <f t="shared" si="409"/>
        <v>1</v>
      </c>
      <c r="X1750">
        <f>0.76</f>
        <v>0.76</v>
      </c>
      <c r="Y1750">
        <f>D1750*X1750</f>
        <v>38000</v>
      </c>
      <c r="Z1750">
        <f t="shared" si="410"/>
        <v>49380.24</v>
      </c>
    </row>
    <row r="1751" spans="1:26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 t="b">
        <v>0</v>
      </c>
      <c r="L1751">
        <v>131</v>
      </c>
      <c r="M1751" t="b">
        <v>1</v>
      </c>
      <c r="N1751" t="s">
        <v>8285</v>
      </c>
      <c r="O1751" s="15">
        <f t="shared" si="404"/>
        <v>123.48756218905473</v>
      </c>
      <c r="P1751" s="15">
        <f t="shared" si="399"/>
        <v>94.736641221374043</v>
      </c>
      <c r="Q1751" t="s">
        <v>8341</v>
      </c>
      <c r="R1751" t="s">
        <v>8342</v>
      </c>
      <c r="S1751" s="8">
        <f t="shared" si="405"/>
        <v>42758.767604166664</v>
      </c>
      <c r="T1751" s="11">
        <f t="shared" si="406"/>
        <v>42795.583333333336</v>
      </c>
      <c r="U1751" t="str">
        <f t="shared" si="407"/>
        <v>FALSE</v>
      </c>
      <c r="V1751" s="18">
        <f t="shared" si="408"/>
        <v>2</v>
      </c>
      <c r="W1751">
        <f t="shared" si="409"/>
        <v>1</v>
      </c>
      <c r="X1751">
        <v>1.1299999999999999</v>
      </c>
      <c r="Y1751">
        <f>D1751*X1751</f>
        <v>11356.499999999998</v>
      </c>
      <c r="Z1751">
        <f t="shared" si="410"/>
        <v>14023.864999999998</v>
      </c>
    </row>
    <row r="1752" spans="1:26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 t="b">
        <v>0</v>
      </c>
      <c r="L1752">
        <v>125</v>
      </c>
      <c r="M1752" t="b">
        <v>1</v>
      </c>
      <c r="N1752" t="s">
        <v>8285</v>
      </c>
      <c r="O1752" s="15">
        <f t="shared" si="404"/>
        <v>201.62</v>
      </c>
      <c r="P1752" s="15">
        <f t="shared" si="399"/>
        <v>80.647999999999996</v>
      </c>
      <c r="Q1752" t="s">
        <v>8341</v>
      </c>
      <c r="R1752" t="s">
        <v>8342</v>
      </c>
      <c r="S1752" s="8">
        <f t="shared" si="405"/>
        <v>42454.628518518519</v>
      </c>
      <c r="T1752" s="11">
        <f t="shared" si="406"/>
        <v>42479.628518518519</v>
      </c>
      <c r="U1752" t="str">
        <f t="shared" si="407"/>
        <v>FALSE</v>
      </c>
      <c r="V1752" s="18">
        <f t="shared" si="408"/>
        <v>2</v>
      </c>
      <c r="W1752">
        <f t="shared" si="409"/>
        <v>1</v>
      </c>
      <c r="X1752">
        <v>1</v>
      </c>
      <c r="Y1752">
        <f>D1752*$X1752</f>
        <v>5000</v>
      </c>
      <c r="Z1752">
        <f t="shared" si="410"/>
        <v>10081</v>
      </c>
    </row>
    <row r="1753" spans="1:26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 t="b">
        <v>0</v>
      </c>
      <c r="L1753">
        <v>61</v>
      </c>
      <c r="M1753" t="b">
        <v>1</v>
      </c>
      <c r="N1753" t="s">
        <v>8285</v>
      </c>
      <c r="O1753" s="15">
        <f t="shared" si="404"/>
        <v>102.89999999999999</v>
      </c>
      <c r="P1753" s="15">
        <f t="shared" si="399"/>
        <v>168.68852459016392</v>
      </c>
      <c r="Q1753" t="s">
        <v>8341</v>
      </c>
      <c r="R1753" t="s">
        <v>8342</v>
      </c>
      <c r="S1753" s="8">
        <f t="shared" si="405"/>
        <v>42052.573182870365</v>
      </c>
      <c r="T1753" s="11">
        <f t="shared" si="406"/>
        <v>42082.5315162037</v>
      </c>
      <c r="U1753" t="str">
        <f t="shared" si="407"/>
        <v>FALSE</v>
      </c>
      <c r="V1753" s="18">
        <f t="shared" si="408"/>
        <v>2</v>
      </c>
      <c r="W1753">
        <f t="shared" si="409"/>
        <v>1</v>
      </c>
      <c r="X1753">
        <v>1</v>
      </c>
      <c r="Y1753">
        <f>D1753*$X1753</f>
        <v>10000</v>
      </c>
      <c r="Z1753">
        <f t="shared" si="410"/>
        <v>10290</v>
      </c>
    </row>
    <row r="1754" spans="1:26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 t="b">
        <v>0</v>
      </c>
      <c r="L1754">
        <v>90</v>
      </c>
      <c r="M1754" t="b">
        <v>1</v>
      </c>
      <c r="N1754" t="s">
        <v>8285</v>
      </c>
      <c r="O1754" s="15">
        <f t="shared" si="404"/>
        <v>260.16666666666663</v>
      </c>
      <c r="P1754" s="15">
        <f t="shared" si="399"/>
        <v>34.68888888888889</v>
      </c>
      <c r="Q1754" t="s">
        <v>8341</v>
      </c>
      <c r="R1754" t="s">
        <v>8342</v>
      </c>
      <c r="S1754" s="8">
        <f t="shared" si="405"/>
        <v>42627.044930555552</v>
      </c>
      <c r="T1754" s="11">
        <f t="shared" si="406"/>
        <v>42657.044930555552</v>
      </c>
      <c r="U1754" t="str">
        <f t="shared" si="407"/>
        <v>FALSE</v>
      </c>
      <c r="V1754" s="18">
        <f t="shared" si="408"/>
        <v>2</v>
      </c>
      <c r="W1754">
        <f t="shared" si="409"/>
        <v>1</v>
      </c>
      <c r="X1754">
        <v>1.28</v>
      </c>
      <c r="Y1754">
        <f>D1754*X1754</f>
        <v>1536</v>
      </c>
      <c r="Z1754">
        <f t="shared" si="410"/>
        <v>3996.1600000000003</v>
      </c>
    </row>
    <row r="1755" spans="1:26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 t="b">
        <v>0</v>
      </c>
      <c r="L1755">
        <v>35</v>
      </c>
      <c r="M1755" t="b">
        <v>1</v>
      </c>
      <c r="N1755" t="s">
        <v>8285</v>
      </c>
      <c r="O1755" s="15">
        <f t="shared" si="404"/>
        <v>108</v>
      </c>
      <c r="P1755" s="15">
        <f t="shared" si="399"/>
        <v>462.85714285714283</v>
      </c>
      <c r="Q1755" t="s">
        <v>8341</v>
      </c>
      <c r="R1755" t="s">
        <v>8342</v>
      </c>
      <c r="S1755" s="8">
        <f t="shared" si="405"/>
        <v>42420.541296296295</v>
      </c>
      <c r="T1755" s="11">
        <f t="shared" si="406"/>
        <v>42450.499629629623</v>
      </c>
      <c r="U1755" t="str">
        <f t="shared" si="407"/>
        <v>FALSE</v>
      </c>
      <c r="V1755" s="18">
        <f t="shared" si="408"/>
        <v>2</v>
      </c>
      <c r="W1755">
        <f t="shared" si="409"/>
        <v>1</v>
      </c>
      <c r="X1755">
        <v>0.15</v>
      </c>
      <c r="Y1755">
        <f>D1755*X1755</f>
        <v>2250</v>
      </c>
      <c r="Z1755">
        <f t="shared" si="410"/>
        <v>2430</v>
      </c>
    </row>
    <row r="1756" spans="1:26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 t="b">
        <v>0</v>
      </c>
      <c r="L1756">
        <v>90</v>
      </c>
      <c r="M1756" t="b">
        <v>1</v>
      </c>
      <c r="N1756" t="s">
        <v>8285</v>
      </c>
      <c r="O1756" s="15">
        <f t="shared" si="404"/>
        <v>110.52941176470587</v>
      </c>
      <c r="P1756" s="15">
        <f t="shared" si="399"/>
        <v>104.38888888888889</v>
      </c>
      <c r="Q1756" t="s">
        <v>8341</v>
      </c>
      <c r="R1756" t="s">
        <v>8342</v>
      </c>
      <c r="S1756" s="8">
        <f t="shared" si="405"/>
        <v>42067.668437499997</v>
      </c>
      <c r="T1756" s="11">
        <f t="shared" si="406"/>
        <v>42097.626770833333</v>
      </c>
      <c r="U1756" t="str">
        <f t="shared" si="407"/>
        <v>FALSE</v>
      </c>
      <c r="V1756" s="18">
        <f t="shared" si="408"/>
        <v>2</v>
      </c>
      <c r="W1756">
        <f t="shared" si="409"/>
        <v>1</v>
      </c>
      <c r="X1756">
        <f>0.76</f>
        <v>0.76</v>
      </c>
      <c r="Y1756">
        <f>D1756*X1756</f>
        <v>6460</v>
      </c>
      <c r="Z1756">
        <f t="shared" ref="Z1756:Z1762" si="411">E1756*$X1756</f>
        <v>7140.2</v>
      </c>
    </row>
    <row r="1757" spans="1:26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 t="b">
        <v>0</v>
      </c>
      <c r="L1757">
        <v>4</v>
      </c>
      <c r="M1757" t="b">
        <v>1</v>
      </c>
      <c r="N1757" t="s">
        <v>8285</v>
      </c>
      <c r="O1757" s="15">
        <f t="shared" si="404"/>
        <v>120</v>
      </c>
      <c r="P1757" s="15">
        <f t="shared" si="399"/>
        <v>7.5</v>
      </c>
      <c r="Q1757" t="s">
        <v>8341</v>
      </c>
      <c r="R1757" t="s">
        <v>8342</v>
      </c>
      <c r="S1757" s="8">
        <f t="shared" si="405"/>
        <v>42252.580567129626</v>
      </c>
      <c r="T1757" s="11">
        <f t="shared" si="406"/>
        <v>42282.580567129626</v>
      </c>
      <c r="U1757" t="str">
        <f t="shared" si="407"/>
        <v>FALSE</v>
      </c>
      <c r="V1757" s="18">
        <f t="shared" si="408"/>
        <v>2</v>
      </c>
      <c r="W1757">
        <f t="shared" si="409"/>
        <v>1</v>
      </c>
      <c r="X1757">
        <v>1</v>
      </c>
      <c r="Y1757">
        <f t="shared" ref="Y1757:Y1762" si="412">D1757*$X1757</f>
        <v>25</v>
      </c>
      <c r="Z1757">
        <f t="shared" si="411"/>
        <v>30</v>
      </c>
    </row>
    <row r="1758" spans="1:26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 t="b">
        <v>0</v>
      </c>
      <c r="L1758">
        <v>120</v>
      </c>
      <c r="M1758" t="b">
        <v>1</v>
      </c>
      <c r="N1758" t="s">
        <v>8285</v>
      </c>
      <c r="O1758" s="15">
        <f t="shared" si="404"/>
        <v>102.82909090909091</v>
      </c>
      <c r="P1758" s="15">
        <f t="shared" si="399"/>
        <v>47.13</v>
      </c>
      <c r="Q1758" t="s">
        <v>8341</v>
      </c>
      <c r="R1758" t="s">
        <v>8342</v>
      </c>
      <c r="S1758" s="8">
        <f t="shared" si="405"/>
        <v>42570.959131944437</v>
      </c>
      <c r="T1758" s="11">
        <f t="shared" si="406"/>
        <v>42610.959131944437</v>
      </c>
      <c r="U1758" t="str">
        <f t="shared" si="407"/>
        <v>FALSE</v>
      </c>
      <c r="V1758" s="18">
        <f t="shared" si="408"/>
        <v>2</v>
      </c>
      <c r="W1758">
        <f t="shared" si="409"/>
        <v>1</v>
      </c>
      <c r="X1758">
        <v>1</v>
      </c>
      <c r="Y1758">
        <f t="shared" si="412"/>
        <v>5500</v>
      </c>
      <c r="Z1758">
        <f t="shared" si="411"/>
        <v>5655.6</v>
      </c>
    </row>
    <row r="1759" spans="1:26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 t="b">
        <v>0</v>
      </c>
      <c r="L1759">
        <v>14</v>
      </c>
      <c r="M1759" t="b">
        <v>1</v>
      </c>
      <c r="N1759" t="s">
        <v>8285</v>
      </c>
      <c r="O1759" s="15">
        <f t="shared" si="404"/>
        <v>115.99999999999999</v>
      </c>
      <c r="P1759" s="15">
        <f t="shared" si="399"/>
        <v>414.28571428571428</v>
      </c>
      <c r="Q1759" t="s">
        <v>8341</v>
      </c>
      <c r="R1759" t="s">
        <v>8342</v>
      </c>
      <c r="S1759" s="8">
        <f t="shared" si="405"/>
        <v>42733.619016203702</v>
      </c>
      <c r="T1759" s="11">
        <f t="shared" si="406"/>
        <v>42763.603472222218</v>
      </c>
      <c r="U1759" t="str">
        <f t="shared" si="407"/>
        <v>FALSE</v>
      </c>
      <c r="V1759" s="18">
        <f t="shared" si="408"/>
        <v>2</v>
      </c>
      <c r="W1759">
        <f t="shared" si="409"/>
        <v>1</v>
      </c>
      <c r="X1759">
        <v>1</v>
      </c>
      <c r="Y1759">
        <f t="shared" si="412"/>
        <v>5000</v>
      </c>
      <c r="Z1759">
        <f t="shared" si="411"/>
        <v>5800</v>
      </c>
    </row>
    <row r="1760" spans="1:26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 t="b">
        <v>0</v>
      </c>
      <c r="L1760">
        <v>27</v>
      </c>
      <c r="M1760" t="b">
        <v>1</v>
      </c>
      <c r="N1760" t="s">
        <v>8285</v>
      </c>
      <c r="O1760" s="15">
        <f t="shared" si="404"/>
        <v>114.7</v>
      </c>
      <c r="P1760" s="15">
        <f t="shared" si="399"/>
        <v>42.481481481481481</v>
      </c>
      <c r="Q1760" t="s">
        <v>8341</v>
      </c>
      <c r="R1760" t="s">
        <v>8342</v>
      </c>
      <c r="S1760" s="8">
        <f t="shared" si="405"/>
        <v>42505.74759259259</v>
      </c>
      <c r="T1760" s="11">
        <f t="shared" si="406"/>
        <v>42565.74759259259</v>
      </c>
      <c r="U1760" t="str">
        <f t="shared" si="407"/>
        <v>FALSE</v>
      </c>
      <c r="V1760" s="18">
        <f t="shared" si="408"/>
        <v>2</v>
      </c>
      <c r="W1760">
        <f t="shared" si="409"/>
        <v>1</v>
      </c>
      <c r="X1760">
        <v>1</v>
      </c>
      <c r="Y1760">
        <f t="shared" si="412"/>
        <v>1000</v>
      </c>
      <c r="Z1760">
        <f t="shared" si="411"/>
        <v>1147</v>
      </c>
    </row>
    <row r="1761" spans="1:26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 t="b">
        <v>0</v>
      </c>
      <c r="L1761">
        <v>49</v>
      </c>
      <c r="M1761" t="b">
        <v>1</v>
      </c>
      <c r="N1761" t="s">
        <v>8285</v>
      </c>
      <c r="O1761" s="15">
        <f t="shared" si="404"/>
        <v>106.60000000000001</v>
      </c>
      <c r="P1761" s="15">
        <f t="shared" si="399"/>
        <v>108.77551020408163</v>
      </c>
      <c r="Q1761" t="s">
        <v>8341</v>
      </c>
      <c r="R1761" t="s">
        <v>8342</v>
      </c>
      <c r="S1761" s="8">
        <f t="shared" si="405"/>
        <v>42068.620706018519</v>
      </c>
      <c r="T1761" s="11">
        <f t="shared" si="406"/>
        <v>42088.579039351847</v>
      </c>
      <c r="U1761" t="str">
        <f t="shared" si="407"/>
        <v>FALSE</v>
      </c>
      <c r="V1761" s="18">
        <f t="shared" si="408"/>
        <v>2</v>
      </c>
      <c r="W1761">
        <f t="shared" si="409"/>
        <v>1</v>
      </c>
      <c r="X1761">
        <v>1</v>
      </c>
      <c r="Y1761">
        <f t="shared" si="412"/>
        <v>5000</v>
      </c>
      <c r="Z1761">
        <f t="shared" si="411"/>
        <v>5330</v>
      </c>
    </row>
    <row r="1762" spans="1:26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 t="b">
        <v>0</v>
      </c>
      <c r="L1762">
        <v>102</v>
      </c>
      <c r="M1762" t="b">
        <v>1</v>
      </c>
      <c r="N1762" t="s">
        <v>8285</v>
      </c>
      <c r="O1762" s="15">
        <f t="shared" si="404"/>
        <v>165.44</v>
      </c>
      <c r="P1762" s="15">
        <f t="shared" si="399"/>
        <v>81.098039215686271</v>
      </c>
      <c r="Q1762" t="s">
        <v>8341</v>
      </c>
      <c r="R1762" t="s">
        <v>8342</v>
      </c>
      <c r="S1762" s="8">
        <f t="shared" si="405"/>
        <v>42405.464270833334</v>
      </c>
      <c r="T1762" s="11">
        <f t="shared" si="406"/>
        <v>42425.464270833334</v>
      </c>
      <c r="U1762" t="str">
        <f t="shared" si="407"/>
        <v>FALSE</v>
      </c>
      <c r="V1762" s="18">
        <f t="shared" si="408"/>
        <v>2</v>
      </c>
      <c r="W1762">
        <f t="shared" si="409"/>
        <v>1</v>
      </c>
      <c r="X1762">
        <v>1</v>
      </c>
      <c r="Y1762">
        <f t="shared" si="412"/>
        <v>5000</v>
      </c>
      <c r="Z1762">
        <f t="shared" si="411"/>
        <v>8272</v>
      </c>
    </row>
    <row r="1763" spans="1:26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 t="b">
        <v>0</v>
      </c>
      <c r="L1763">
        <v>3</v>
      </c>
      <c r="M1763" t="b">
        <v>1</v>
      </c>
      <c r="N1763" t="s">
        <v>8285</v>
      </c>
      <c r="O1763" s="15">
        <f t="shared" si="404"/>
        <v>155</v>
      </c>
      <c r="P1763" s="15">
        <f t="shared" si="399"/>
        <v>51.666666666666664</v>
      </c>
      <c r="Q1763" t="s">
        <v>8341</v>
      </c>
      <c r="R1763" t="s">
        <v>8342</v>
      </c>
      <c r="S1763" s="8">
        <f t="shared" si="405"/>
        <v>42209.359490740739</v>
      </c>
      <c r="T1763" s="11">
        <f t="shared" si="406"/>
        <v>42259.359490740739</v>
      </c>
      <c r="U1763" t="str">
        <f t="shared" si="407"/>
        <v>FALSE</v>
      </c>
      <c r="V1763" s="18">
        <f t="shared" si="408"/>
        <v>2</v>
      </c>
      <c r="W1763">
        <f t="shared" si="409"/>
        <v>1</v>
      </c>
      <c r="X1763">
        <v>1.28</v>
      </c>
      <c r="Y1763">
        <f>D1763*X1763</f>
        <v>128</v>
      </c>
      <c r="Z1763">
        <f>E1763*$X1763</f>
        <v>198.4</v>
      </c>
    </row>
    <row r="1764" spans="1:26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 t="b">
        <v>0</v>
      </c>
      <c r="L1764">
        <v>25</v>
      </c>
      <c r="M1764" t="b">
        <v>1</v>
      </c>
      <c r="N1764" t="s">
        <v>8285</v>
      </c>
      <c r="O1764" s="15">
        <f t="shared" si="404"/>
        <v>885</v>
      </c>
      <c r="P1764" s="15">
        <f t="shared" si="399"/>
        <v>35.4</v>
      </c>
      <c r="Q1764" t="s">
        <v>8341</v>
      </c>
      <c r="R1764" t="s">
        <v>8342</v>
      </c>
      <c r="S1764" s="8">
        <f t="shared" si="405"/>
        <v>42410.773668981477</v>
      </c>
      <c r="T1764" s="11">
        <f t="shared" si="406"/>
        <v>42440.773668981477</v>
      </c>
      <c r="U1764" t="str">
        <f t="shared" si="407"/>
        <v>FALSE</v>
      </c>
      <c r="V1764" s="18">
        <f t="shared" si="408"/>
        <v>2</v>
      </c>
      <c r="W1764">
        <f t="shared" si="409"/>
        <v>1</v>
      </c>
      <c r="X1764">
        <v>1</v>
      </c>
      <c r="Y1764">
        <f>D1764*$X1764</f>
        <v>100</v>
      </c>
      <c r="Z1764">
        <f>E1764*$X1764</f>
        <v>885</v>
      </c>
    </row>
    <row r="1765" spans="1:26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 t="b">
        <v>0</v>
      </c>
      <c r="L1765">
        <v>118</v>
      </c>
      <c r="M1765" t="b">
        <v>1</v>
      </c>
      <c r="N1765" t="s">
        <v>8285</v>
      </c>
      <c r="O1765" s="15">
        <f t="shared" si="404"/>
        <v>101.90833333333333</v>
      </c>
      <c r="P1765" s="15">
        <f t="shared" si="399"/>
        <v>103.63559322033899</v>
      </c>
      <c r="Q1765" t="s">
        <v>8341</v>
      </c>
      <c r="R1765" t="s">
        <v>8342</v>
      </c>
      <c r="S1765" s="8">
        <f t="shared" si="405"/>
        <v>42636.660185185181</v>
      </c>
      <c r="T1765" s="11">
        <f t="shared" si="406"/>
        <v>42666.660185185181</v>
      </c>
      <c r="U1765" t="str">
        <f t="shared" si="407"/>
        <v>FALSE</v>
      </c>
      <c r="V1765" s="18">
        <f t="shared" si="408"/>
        <v>2</v>
      </c>
      <c r="W1765">
        <f t="shared" si="409"/>
        <v>1</v>
      </c>
      <c r="X1765">
        <v>1</v>
      </c>
      <c r="Y1765">
        <f>D1765*$X1765</f>
        <v>12000</v>
      </c>
      <c r="Z1765">
        <f>E1765*$X1765</f>
        <v>12229</v>
      </c>
    </row>
    <row r="1766" spans="1:26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 t="b">
        <v>1</v>
      </c>
      <c r="L1766">
        <v>39</v>
      </c>
      <c r="M1766" t="b">
        <v>0</v>
      </c>
      <c r="N1766" t="s">
        <v>8285</v>
      </c>
      <c r="O1766" s="15">
        <f t="shared" si="404"/>
        <v>19.600000000000001</v>
      </c>
      <c r="P1766" s="15">
        <f t="shared" si="399"/>
        <v>55.282051282051285</v>
      </c>
      <c r="Q1766" t="s">
        <v>8341</v>
      </c>
      <c r="R1766" t="s">
        <v>8342</v>
      </c>
      <c r="S1766" s="8">
        <f t="shared" si="405"/>
        <v>41825.27753472222</v>
      </c>
      <c r="T1766" s="11">
        <f t="shared" si="406"/>
        <v>41854.27753472222</v>
      </c>
      <c r="U1766" t="str">
        <f t="shared" si="407"/>
        <v>TRUE</v>
      </c>
      <c r="V1766" s="18">
        <f t="shared" si="408"/>
        <v>1</v>
      </c>
      <c r="W1766">
        <f t="shared" si="409"/>
        <v>2</v>
      </c>
      <c r="X1766">
        <v>1.28</v>
      </c>
      <c r="Y1766">
        <f>D1766*X1766</f>
        <v>14080</v>
      </c>
      <c r="Z1766">
        <f>E1766*$X1766</f>
        <v>2759.68</v>
      </c>
    </row>
    <row r="1767" spans="1:26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 t="b">
        <v>1</v>
      </c>
      <c r="L1767">
        <v>103</v>
      </c>
      <c r="M1767" t="b">
        <v>0</v>
      </c>
      <c r="N1767" t="s">
        <v>8285</v>
      </c>
      <c r="O1767" s="15">
        <f t="shared" si="404"/>
        <v>59.467839999999995</v>
      </c>
      <c r="P1767" s="15">
        <f t="shared" si="399"/>
        <v>72.16970873786407</v>
      </c>
      <c r="Q1767" t="s">
        <v>8341</v>
      </c>
      <c r="R1767" t="s">
        <v>8342</v>
      </c>
      <c r="S1767" s="8">
        <f t="shared" si="405"/>
        <v>41834.772129629629</v>
      </c>
      <c r="T1767" s="11">
        <f t="shared" si="406"/>
        <v>41864.772129629629</v>
      </c>
      <c r="U1767" t="str">
        <f t="shared" si="407"/>
        <v>TRUE</v>
      </c>
      <c r="V1767" s="18">
        <f t="shared" si="408"/>
        <v>1</v>
      </c>
      <c r="W1767">
        <f t="shared" si="409"/>
        <v>2</v>
      </c>
      <c r="X1767">
        <v>1</v>
      </c>
      <c r="Y1767">
        <f>D1767*$X1767</f>
        <v>12500</v>
      </c>
      <c r="Z1767">
        <f>E1767*$X1767</f>
        <v>7433.48</v>
      </c>
    </row>
    <row r="1768" spans="1:26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 t="b">
        <v>1</v>
      </c>
      <c r="L1768">
        <v>0</v>
      </c>
      <c r="M1768" t="b">
        <v>0</v>
      </c>
      <c r="N1768" t="s">
        <v>8285</v>
      </c>
      <c r="O1768" s="15">
        <f t="shared" si="404"/>
        <v>0</v>
      </c>
      <c r="P1768" s="15">
        <f t="shared" ref="P1768:P1831" si="413">IFERROR(E1768/L1768,0)</f>
        <v>0</v>
      </c>
      <c r="Q1768" t="s">
        <v>8341</v>
      </c>
      <c r="R1768" t="s">
        <v>8342</v>
      </c>
      <c r="S1768" s="8">
        <f t="shared" si="405"/>
        <v>41855.65148148148</v>
      </c>
      <c r="T1768" s="11">
        <f t="shared" si="406"/>
        <v>41876.65148148148</v>
      </c>
      <c r="U1768" t="str">
        <f t="shared" si="407"/>
        <v>TRUE</v>
      </c>
      <c r="V1768" s="18">
        <f t="shared" si="408"/>
        <v>1</v>
      </c>
      <c r="W1768">
        <f t="shared" si="409"/>
        <v>2</v>
      </c>
      <c r="X1768">
        <v>0.72</v>
      </c>
      <c r="Y1768">
        <f>D1768*X1768</f>
        <v>1080</v>
      </c>
    </row>
    <row r="1769" spans="1:26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 t="b">
        <v>1</v>
      </c>
      <c r="L1769">
        <v>39</v>
      </c>
      <c r="M1769" t="b">
        <v>0</v>
      </c>
      <c r="N1769" t="s">
        <v>8285</v>
      </c>
      <c r="O1769" s="15">
        <f t="shared" si="404"/>
        <v>45.72</v>
      </c>
      <c r="P1769" s="15">
        <f t="shared" si="413"/>
        <v>58.615384615384613</v>
      </c>
      <c r="Q1769" t="s">
        <v>8341</v>
      </c>
      <c r="R1769" t="s">
        <v>8342</v>
      </c>
      <c r="S1769" s="8">
        <f t="shared" si="405"/>
        <v>41824.450046296297</v>
      </c>
      <c r="T1769" s="11">
        <f t="shared" si="406"/>
        <v>41854.450046296297</v>
      </c>
      <c r="U1769" t="str">
        <f t="shared" si="407"/>
        <v>TRUE</v>
      </c>
      <c r="V1769" s="18">
        <f t="shared" si="408"/>
        <v>1</v>
      </c>
      <c r="W1769">
        <f t="shared" si="409"/>
        <v>2</v>
      </c>
      <c r="X1769">
        <v>1</v>
      </c>
      <c r="Y1769">
        <f t="shared" ref="Y1769:Z1772" si="414">D1769*$X1769</f>
        <v>5000</v>
      </c>
      <c r="Z1769">
        <f t="shared" si="414"/>
        <v>2286</v>
      </c>
    </row>
    <row r="1770" spans="1:26" ht="100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 t="b">
        <v>1</v>
      </c>
      <c r="L1770">
        <v>15</v>
      </c>
      <c r="M1770" t="b">
        <v>0</v>
      </c>
      <c r="N1770" t="s">
        <v>8285</v>
      </c>
      <c r="O1770" s="15">
        <f t="shared" si="404"/>
        <v>3.74</v>
      </c>
      <c r="P1770" s="15">
        <f t="shared" si="413"/>
        <v>12.466666666666667</v>
      </c>
      <c r="Q1770" t="s">
        <v>8341</v>
      </c>
      <c r="R1770" t="s">
        <v>8342</v>
      </c>
      <c r="S1770" s="8">
        <f t="shared" si="405"/>
        <v>41849.352361111109</v>
      </c>
      <c r="T1770" s="11">
        <f t="shared" si="406"/>
        <v>41909.352361111109</v>
      </c>
      <c r="U1770" t="str">
        <f t="shared" si="407"/>
        <v>TRUE</v>
      </c>
      <c r="V1770" s="18">
        <f t="shared" si="408"/>
        <v>1</v>
      </c>
      <c r="W1770">
        <f t="shared" si="409"/>
        <v>2</v>
      </c>
      <c r="X1770">
        <v>1</v>
      </c>
      <c r="Y1770">
        <f t="shared" si="414"/>
        <v>5000</v>
      </c>
      <c r="Z1770">
        <f t="shared" si="414"/>
        <v>187</v>
      </c>
    </row>
    <row r="1771" spans="1:26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 t="b">
        <v>1</v>
      </c>
      <c r="L1771">
        <v>22</v>
      </c>
      <c r="M1771" t="b">
        <v>0</v>
      </c>
      <c r="N1771" t="s">
        <v>8285</v>
      </c>
      <c r="O1771" s="15">
        <f t="shared" si="404"/>
        <v>2.7025000000000001</v>
      </c>
      <c r="P1771" s="15">
        <f t="shared" si="413"/>
        <v>49.136363636363633</v>
      </c>
      <c r="Q1771" t="s">
        <v>8341</v>
      </c>
      <c r="R1771" t="s">
        <v>8342</v>
      </c>
      <c r="S1771" s="8">
        <f t="shared" si="405"/>
        <v>41987.610636574071</v>
      </c>
      <c r="T1771" s="11">
        <f t="shared" si="406"/>
        <v>42017.610636574071</v>
      </c>
      <c r="U1771" t="str">
        <f t="shared" si="407"/>
        <v>TRUE</v>
      </c>
      <c r="V1771" s="18">
        <f t="shared" si="408"/>
        <v>1</v>
      </c>
      <c r="W1771">
        <f t="shared" si="409"/>
        <v>2</v>
      </c>
      <c r="X1771">
        <v>1</v>
      </c>
      <c r="Y1771">
        <f t="shared" si="414"/>
        <v>40000</v>
      </c>
      <c r="Z1771">
        <f t="shared" si="414"/>
        <v>1081</v>
      </c>
    </row>
    <row r="1772" spans="1:26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 t="b">
        <v>1</v>
      </c>
      <c r="L1772">
        <v>92</v>
      </c>
      <c r="M1772" t="b">
        <v>0</v>
      </c>
      <c r="N1772" t="s">
        <v>8285</v>
      </c>
      <c r="O1772" s="15">
        <f t="shared" si="404"/>
        <v>56.51428571428572</v>
      </c>
      <c r="P1772" s="15">
        <f t="shared" si="413"/>
        <v>150.5</v>
      </c>
      <c r="Q1772" t="s">
        <v>8341</v>
      </c>
      <c r="R1772" t="s">
        <v>8342</v>
      </c>
      <c r="S1772" s="8">
        <f t="shared" si="405"/>
        <v>41891.571689814817</v>
      </c>
      <c r="T1772" s="11">
        <f t="shared" si="406"/>
        <v>41926.571689814817</v>
      </c>
      <c r="U1772" t="str">
        <f t="shared" si="407"/>
        <v>TRUE</v>
      </c>
      <c r="V1772" s="18">
        <f t="shared" si="408"/>
        <v>1</v>
      </c>
      <c r="W1772">
        <f t="shared" si="409"/>
        <v>2</v>
      </c>
      <c r="X1772">
        <v>1</v>
      </c>
      <c r="Y1772">
        <f t="shared" si="414"/>
        <v>24500</v>
      </c>
      <c r="Z1772">
        <f t="shared" si="414"/>
        <v>13846</v>
      </c>
    </row>
    <row r="1773" spans="1:26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 t="b">
        <v>1</v>
      </c>
      <c r="L1773">
        <v>25</v>
      </c>
      <c r="M1773" t="b">
        <v>0</v>
      </c>
      <c r="N1773" t="s">
        <v>8285</v>
      </c>
      <c r="O1773" s="15">
        <f t="shared" si="404"/>
        <v>21.30952380952381</v>
      </c>
      <c r="P1773" s="15">
        <f t="shared" si="413"/>
        <v>35.799999999999997</v>
      </c>
      <c r="Q1773" t="s">
        <v>8341</v>
      </c>
      <c r="R1773" t="s">
        <v>8342</v>
      </c>
      <c r="S1773" s="8">
        <f t="shared" si="405"/>
        <v>41905.771296296298</v>
      </c>
      <c r="T1773" s="11">
        <f t="shared" si="406"/>
        <v>41935.771296296291</v>
      </c>
      <c r="U1773" t="str">
        <f t="shared" si="407"/>
        <v>TRUE</v>
      </c>
      <c r="V1773" s="18">
        <f t="shared" si="408"/>
        <v>1</v>
      </c>
      <c r="W1773">
        <f t="shared" si="409"/>
        <v>2</v>
      </c>
      <c r="X1773">
        <v>1.28</v>
      </c>
      <c r="Y1773">
        <f>D1773*X1773</f>
        <v>5376</v>
      </c>
      <c r="Z1773">
        <f t="shared" ref="Z1773:Z1779" si="415">E1773*$X1773</f>
        <v>1145.6000000000001</v>
      </c>
    </row>
    <row r="1774" spans="1:26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 t="b">
        <v>1</v>
      </c>
      <c r="L1774">
        <v>19</v>
      </c>
      <c r="M1774" t="b">
        <v>0</v>
      </c>
      <c r="N1774" t="s">
        <v>8285</v>
      </c>
      <c r="O1774" s="15">
        <f t="shared" si="404"/>
        <v>15.6</v>
      </c>
      <c r="P1774" s="15">
        <f t="shared" si="413"/>
        <v>45.157894736842103</v>
      </c>
      <c r="Q1774" t="s">
        <v>8341</v>
      </c>
      <c r="R1774" t="s">
        <v>8342</v>
      </c>
      <c r="S1774" s="8">
        <f t="shared" si="405"/>
        <v>41766.509675925925</v>
      </c>
      <c r="T1774" s="11">
        <f t="shared" si="406"/>
        <v>41826.509675925925</v>
      </c>
      <c r="U1774" t="str">
        <f t="shared" si="407"/>
        <v>TRUE</v>
      </c>
      <c r="V1774" s="18">
        <f t="shared" si="408"/>
        <v>1</v>
      </c>
      <c r="W1774">
        <f t="shared" si="409"/>
        <v>2</v>
      </c>
      <c r="X1774">
        <v>1.28</v>
      </c>
      <c r="Y1774">
        <f>D1774*X1774</f>
        <v>7040</v>
      </c>
      <c r="Z1774">
        <f t="shared" si="415"/>
        <v>1098.24</v>
      </c>
    </row>
    <row r="1775" spans="1:26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 t="b">
        <v>1</v>
      </c>
      <c r="L1775">
        <v>19</v>
      </c>
      <c r="M1775" t="b">
        <v>0</v>
      </c>
      <c r="N1775" t="s">
        <v>8285</v>
      </c>
      <c r="O1775" s="15">
        <f t="shared" si="404"/>
        <v>6.2566666666666677</v>
      </c>
      <c r="P1775" s="15">
        <f t="shared" si="413"/>
        <v>98.78947368421052</v>
      </c>
      <c r="Q1775" t="s">
        <v>8341</v>
      </c>
      <c r="R1775" t="s">
        <v>8342</v>
      </c>
      <c r="S1775" s="8">
        <f t="shared" si="405"/>
        <v>41978.552060185182</v>
      </c>
      <c r="T1775" s="11">
        <f t="shared" si="406"/>
        <v>42023.552060185182</v>
      </c>
      <c r="U1775" t="str">
        <f t="shared" si="407"/>
        <v>TRUE</v>
      </c>
      <c r="V1775" s="18">
        <f t="shared" si="408"/>
        <v>1</v>
      </c>
      <c r="W1775">
        <f t="shared" si="409"/>
        <v>2</v>
      </c>
      <c r="X1775">
        <v>1</v>
      </c>
      <c r="Y1775">
        <f>D1775*$X1775</f>
        <v>30000</v>
      </c>
      <c r="Z1775">
        <f t="shared" si="415"/>
        <v>1877</v>
      </c>
    </row>
    <row r="1776" spans="1:26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 t="b">
        <v>1</v>
      </c>
      <c r="L1776">
        <v>13</v>
      </c>
      <c r="M1776" t="b">
        <v>0</v>
      </c>
      <c r="N1776" t="s">
        <v>8285</v>
      </c>
      <c r="O1776" s="15">
        <f t="shared" si="404"/>
        <v>45.92</v>
      </c>
      <c r="P1776" s="15">
        <f t="shared" si="413"/>
        <v>88.307692307692307</v>
      </c>
      <c r="Q1776" t="s">
        <v>8341</v>
      </c>
      <c r="R1776" t="s">
        <v>8342</v>
      </c>
      <c r="S1776" s="8">
        <f t="shared" si="405"/>
        <v>41930.010324074072</v>
      </c>
      <c r="T1776" s="11">
        <f t="shared" si="406"/>
        <v>41972.415972222218</v>
      </c>
      <c r="U1776" t="str">
        <f t="shared" si="407"/>
        <v>TRUE</v>
      </c>
      <c r="V1776" s="18">
        <f t="shared" si="408"/>
        <v>1</v>
      </c>
      <c r="W1776">
        <f t="shared" si="409"/>
        <v>2</v>
      </c>
      <c r="X1776">
        <v>1</v>
      </c>
      <c r="Y1776">
        <f>D1776*$X1776</f>
        <v>2500</v>
      </c>
      <c r="Z1776">
        <f t="shared" si="415"/>
        <v>1148</v>
      </c>
    </row>
    <row r="1777" spans="1:26" ht="100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 t="b">
        <v>1</v>
      </c>
      <c r="L1777">
        <v>124</v>
      </c>
      <c r="M1777" t="b">
        <v>0</v>
      </c>
      <c r="N1777" t="s">
        <v>8285</v>
      </c>
      <c r="O1777" s="15">
        <f t="shared" si="404"/>
        <v>65.101538461538468</v>
      </c>
      <c r="P1777" s="15">
        <f t="shared" si="413"/>
        <v>170.62903225806451</v>
      </c>
      <c r="Q1777" t="s">
        <v>8341</v>
      </c>
      <c r="R1777" t="s">
        <v>8342</v>
      </c>
      <c r="S1777" s="8">
        <f t="shared" si="405"/>
        <v>41891.768055555556</v>
      </c>
      <c r="T1777" s="11">
        <f t="shared" si="406"/>
        <v>41936.768055555549</v>
      </c>
      <c r="U1777" t="str">
        <f t="shared" si="407"/>
        <v>TRUE</v>
      </c>
      <c r="V1777" s="18">
        <f t="shared" si="408"/>
        <v>1</v>
      </c>
      <c r="W1777">
        <f t="shared" si="409"/>
        <v>2</v>
      </c>
      <c r="X1777">
        <v>1</v>
      </c>
      <c r="Y1777">
        <f>D1777*$X1777</f>
        <v>32500</v>
      </c>
      <c r="Z1777">
        <f t="shared" si="415"/>
        <v>21158</v>
      </c>
    </row>
    <row r="1778" spans="1:26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 t="b">
        <v>1</v>
      </c>
      <c r="L1778">
        <v>4</v>
      </c>
      <c r="M1778" t="b">
        <v>0</v>
      </c>
      <c r="N1778" t="s">
        <v>8285</v>
      </c>
      <c r="O1778" s="15">
        <f t="shared" si="404"/>
        <v>6.7</v>
      </c>
      <c r="P1778" s="15">
        <f t="shared" si="413"/>
        <v>83.75</v>
      </c>
      <c r="Q1778" t="s">
        <v>8341</v>
      </c>
      <c r="R1778" t="s">
        <v>8342</v>
      </c>
      <c r="S1778" s="8">
        <f t="shared" si="405"/>
        <v>41905.748506944445</v>
      </c>
      <c r="T1778" s="11">
        <f t="shared" si="406"/>
        <v>41941.748506944445</v>
      </c>
      <c r="U1778" t="str">
        <f t="shared" si="407"/>
        <v>TRUE</v>
      </c>
      <c r="V1778" s="18">
        <f t="shared" si="408"/>
        <v>1</v>
      </c>
      <c r="W1778">
        <f t="shared" si="409"/>
        <v>2</v>
      </c>
      <c r="X1778">
        <v>1.28</v>
      </c>
      <c r="Y1778">
        <f>D1778*X1778</f>
        <v>6400</v>
      </c>
      <c r="Z1778">
        <f t="shared" si="415"/>
        <v>428.8</v>
      </c>
    </row>
    <row r="1779" spans="1:26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 t="b">
        <v>1</v>
      </c>
      <c r="L1779">
        <v>10</v>
      </c>
      <c r="M1779" t="b">
        <v>0</v>
      </c>
      <c r="N1779" t="s">
        <v>8285</v>
      </c>
      <c r="O1779" s="15">
        <f t="shared" si="404"/>
        <v>13.5625</v>
      </c>
      <c r="P1779" s="15">
        <f t="shared" si="413"/>
        <v>65.099999999999994</v>
      </c>
      <c r="Q1779" t="s">
        <v>8341</v>
      </c>
      <c r="R1779" t="s">
        <v>8342</v>
      </c>
      <c r="S1779" s="8">
        <f t="shared" si="405"/>
        <v>42025.14876157407</v>
      </c>
      <c r="T1779" s="11">
        <f t="shared" si="406"/>
        <v>42055.14876157407</v>
      </c>
      <c r="U1779" t="str">
        <f t="shared" si="407"/>
        <v>TRUE</v>
      </c>
      <c r="V1779" s="18">
        <f t="shared" si="408"/>
        <v>1</v>
      </c>
      <c r="W1779">
        <f t="shared" si="409"/>
        <v>2</v>
      </c>
      <c r="X1779">
        <v>1.1299999999999999</v>
      </c>
      <c r="Y1779">
        <f>D1779*X1779</f>
        <v>5423.9999999999991</v>
      </c>
      <c r="Z1779">
        <f t="shared" si="415"/>
        <v>735.62999999999988</v>
      </c>
    </row>
    <row r="1780" spans="1:26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 t="b">
        <v>1</v>
      </c>
      <c r="L1780">
        <v>15</v>
      </c>
      <c r="M1780" t="b">
        <v>0</v>
      </c>
      <c r="N1780" t="s">
        <v>8285</v>
      </c>
      <c r="O1780" s="15">
        <f t="shared" si="404"/>
        <v>1.9900000000000002</v>
      </c>
      <c r="P1780" s="15">
        <f t="shared" si="413"/>
        <v>66.333333333333329</v>
      </c>
      <c r="Q1780" t="s">
        <v>8341</v>
      </c>
      <c r="R1780" t="s">
        <v>8342</v>
      </c>
      <c r="S1780" s="8">
        <f t="shared" si="405"/>
        <v>42045.655034722215</v>
      </c>
      <c r="T1780" s="11">
        <f t="shared" si="406"/>
        <v>42090.613368055558</v>
      </c>
      <c r="U1780" t="str">
        <f t="shared" si="407"/>
        <v>TRUE</v>
      </c>
      <c r="V1780" s="18">
        <f t="shared" si="408"/>
        <v>1</v>
      </c>
      <c r="W1780">
        <f t="shared" si="409"/>
        <v>2</v>
      </c>
      <c r="X1780">
        <v>1</v>
      </c>
      <c r="Y1780">
        <f t="shared" ref="Y1780:Y1787" si="416">D1780*$X1780</f>
        <v>50000</v>
      </c>
      <c r="Z1780">
        <f t="shared" ref="Z1780:Z1787" si="417">E1780*$X1780</f>
        <v>995</v>
      </c>
    </row>
    <row r="1781" spans="1:26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 t="b">
        <v>1</v>
      </c>
      <c r="L1781">
        <v>38</v>
      </c>
      <c r="M1781" t="b">
        <v>0</v>
      </c>
      <c r="N1781" t="s">
        <v>8285</v>
      </c>
      <c r="O1781" s="15">
        <f t="shared" si="404"/>
        <v>36.236363636363642</v>
      </c>
      <c r="P1781" s="15">
        <f t="shared" si="413"/>
        <v>104.89473684210526</v>
      </c>
      <c r="Q1781" t="s">
        <v>8341</v>
      </c>
      <c r="R1781" t="s">
        <v>8342</v>
      </c>
      <c r="S1781" s="8">
        <f t="shared" si="405"/>
        <v>42585.483564814807</v>
      </c>
      <c r="T1781" s="11">
        <f t="shared" si="406"/>
        <v>42615.483564814807</v>
      </c>
      <c r="U1781" t="str">
        <f t="shared" si="407"/>
        <v>TRUE</v>
      </c>
      <c r="V1781" s="18">
        <f t="shared" si="408"/>
        <v>1</v>
      </c>
      <c r="W1781">
        <f t="shared" si="409"/>
        <v>2</v>
      </c>
      <c r="X1781">
        <v>1</v>
      </c>
      <c r="Y1781">
        <f t="shared" si="416"/>
        <v>11000</v>
      </c>
      <c r="Z1781">
        <f t="shared" si="417"/>
        <v>3986</v>
      </c>
    </row>
    <row r="1782" spans="1:26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 t="b">
        <v>1</v>
      </c>
      <c r="L1782">
        <v>152</v>
      </c>
      <c r="M1782" t="b">
        <v>0</v>
      </c>
      <c r="N1782" t="s">
        <v>8285</v>
      </c>
      <c r="O1782" s="15">
        <f t="shared" si="404"/>
        <v>39.743333333333339</v>
      </c>
      <c r="P1782" s="15">
        <f t="shared" si="413"/>
        <v>78.440789473684205</v>
      </c>
      <c r="Q1782" t="s">
        <v>8341</v>
      </c>
      <c r="R1782" t="s">
        <v>8342</v>
      </c>
      <c r="S1782" s="8">
        <f t="shared" si="405"/>
        <v>42493.392476851855</v>
      </c>
      <c r="T1782" s="11">
        <f t="shared" si="406"/>
        <v>42553.392476851848</v>
      </c>
      <c r="U1782" t="str">
        <f t="shared" si="407"/>
        <v>TRUE</v>
      </c>
      <c r="V1782" s="18">
        <f t="shared" si="408"/>
        <v>1</v>
      </c>
      <c r="W1782">
        <f t="shared" si="409"/>
        <v>2</v>
      </c>
      <c r="X1782">
        <v>1</v>
      </c>
      <c r="Y1782">
        <f t="shared" si="416"/>
        <v>30000</v>
      </c>
      <c r="Z1782">
        <f t="shared" si="417"/>
        <v>11923</v>
      </c>
    </row>
    <row r="1783" spans="1:26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 t="b">
        <v>1</v>
      </c>
      <c r="L1783">
        <v>24</v>
      </c>
      <c r="M1783" t="b">
        <v>0</v>
      </c>
      <c r="N1783" t="s">
        <v>8285</v>
      </c>
      <c r="O1783" s="15">
        <f t="shared" si="404"/>
        <v>25.763636363636365</v>
      </c>
      <c r="P1783" s="15">
        <f t="shared" si="413"/>
        <v>59.041666666666664</v>
      </c>
      <c r="Q1783" t="s">
        <v>8341</v>
      </c>
      <c r="R1783" t="s">
        <v>8342</v>
      </c>
      <c r="S1783" s="8">
        <f t="shared" si="405"/>
        <v>42597.409085648142</v>
      </c>
      <c r="T1783" s="11">
        <f t="shared" si="406"/>
        <v>42628.409085648142</v>
      </c>
      <c r="U1783" t="str">
        <f t="shared" si="407"/>
        <v>TRUE</v>
      </c>
      <c r="V1783" s="18">
        <f t="shared" si="408"/>
        <v>1</v>
      </c>
      <c r="W1783">
        <f t="shared" si="409"/>
        <v>2</v>
      </c>
      <c r="X1783">
        <v>1</v>
      </c>
      <c r="Y1783">
        <f t="shared" si="416"/>
        <v>5500</v>
      </c>
      <c r="Z1783">
        <f t="shared" si="417"/>
        <v>1417</v>
      </c>
    </row>
    <row r="1784" spans="1:26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 t="b">
        <v>1</v>
      </c>
      <c r="L1784">
        <v>76</v>
      </c>
      <c r="M1784" t="b">
        <v>0</v>
      </c>
      <c r="N1784" t="s">
        <v>8285</v>
      </c>
      <c r="O1784" s="15">
        <f t="shared" si="404"/>
        <v>15.491428571428573</v>
      </c>
      <c r="P1784" s="15">
        <f t="shared" si="413"/>
        <v>71.34210526315789</v>
      </c>
      <c r="Q1784" t="s">
        <v>8341</v>
      </c>
      <c r="R1784" t="s">
        <v>8342</v>
      </c>
      <c r="S1784" s="8">
        <f t="shared" si="405"/>
        <v>42388.366770833331</v>
      </c>
      <c r="T1784" s="11">
        <f t="shared" si="406"/>
        <v>42421.366770833331</v>
      </c>
      <c r="U1784" t="str">
        <f t="shared" si="407"/>
        <v>TRUE</v>
      </c>
      <c r="V1784" s="18">
        <f t="shared" si="408"/>
        <v>1</v>
      </c>
      <c r="W1784">
        <f t="shared" si="409"/>
        <v>2</v>
      </c>
      <c r="X1784">
        <v>1</v>
      </c>
      <c r="Y1784">
        <f t="shared" si="416"/>
        <v>35000</v>
      </c>
      <c r="Z1784">
        <f t="shared" si="417"/>
        <v>5422</v>
      </c>
    </row>
    <row r="1785" spans="1:26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 t="b">
        <v>1</v>
      </c>
      <c r="L1785">
        <v>185</v>
      </c>
      <c r="M1785" t="b">
        <v>0</v>
      </c>
      <c r="N1785" t="s">
        <v>8285</v>
      </c>
      <c r="O1785" s="15">
        <f t="shared" si="404"/>
        <v>23.692499999999999</v>
      </c>
      <c r="P1785" s="15">
        <f t="shared" si="413"/>
        <v>51.227027027027027</v>
      </c>
      <c r="Q1785" t="s">
        <v>8341</v>
      </c>
      <c r="R1785" t="s">
        <v>8342</v>
      </c>
      <c r="S1785" s="8">
        <f t="shared" si="405"/>
        <v>42115.741643518515</v>
      </c>
      <c r="T1785" s="11">
        <f t="shared" si="406"/>
        <v>42145.741643518515</v>
      </c>
      <c r="U1785" t="str">
        <f t="shared" si="407"/>
        <v>TRUE</v>
      </c>
      <c r="V1785" s="18">
        <f t="shared" si="408"/>
        <v>1</v>
      </c>
      <c r="W1785">
        <f t="shared" si="409"/>
        <v>2</v>
      </c>
      <c r="X1785">
        <v>1</v>
      </c>
      <c r="Y1785">
        <f t="shared" si="416"/>
        <v>40000</v>
      </c>
      <c r="Z1785">
        <f t="shared" si="417"/>
        <v>9477</v>
      </c>
    </row>
    <row r="1786" spans="1:26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 t="b">
        <v>1</v>
      </c>
      <c r="L1786">
        <v>33</v>
      </c>
      <c r="M1786" t="b">
        <v>0</v>
      </c>
      <c r="N1786" t="s">
        <v>8285</v>
      </c>
      <c r="O1786" s="15">
        <f t="shared" si="404"/>
        <v>39.76</v>
      </c>
      <c r="P1786" s="15">
        <f t="shared" si="413"/>
        <v>60.242424242424242</v>
      </c>
      <c r="Q1786" t="s">
        <v>8341</v>
      </c>
      <c r="R1786" t="s">
        <v>8342</v>
      </c>
      <c r="S1786" s="8">
        <f t="shared" si="405"/>
        <v>42003.447222222218</v>
      </c>
      <c r="T1786" s="11">
        <f t="shared" si="406"/>
        <v>42034.934027777774</v>
      </c>
      <c r="U1786" t="str">
        <f t="shared" si="407"/>
        <v>TRUE</v>
      </c>
      <c r="V1786" s="18">
        <f t="shared" si="408"/>
        <v>1</v>
      </c>
      <c r="W1786">
        <f t="shared" si="409"/>
        <v>2</v>
      </c>
      <c r="X1786">
        <v>1</v>
      </c>
      <c r="Y1786">
        <f t="shared" si="416"/>
        <v>5000</v>
      </c>
      <c r="Z1786">
        <f t="shared" si="417"/>
        <v>1988</v>
      </c>
    </row>
    <row r="1787" spans="1:26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 t="b">
        <v>1</v>
      </c>
      <c r="L1787">
        <v>108</v>
      </c>
      <c r="M1787" t="b">
        <v>0</v>
      </c>
      <c r="N1787" t="s">
        <v>8285</v>
      </c>
      <c r="O1787" s="15">
        <f t="shared" si="404"/>
        <v>20.220833333333331</v>
      </c>
      <c r="P1787" s="15">
        <f t="shared" si="413"/>
        <v>44.935185185185183</v>
      </c>
      <c r="Q1787" t="s">
        <v>8341</v>
      </c>
      <c r="R1787" t="s">
        <v>8342</v>
      </c>
      <c r="S1787" s="8">
        <f t="shared" si="405"/>
        <v>41896.926562499997</v>
      </c>
      <c r="T1787" s="11">
        <f t="shared" si="406"/>
        <v>41927.791666666664</v>
      </c>
      <c r="U1787" t="str">
        <f t="shared" si="407"/>
        <v>TRUE</v>
      </c>
      <c r="V1787" s="18">
        <f t="shared" si="408"/>
        <v>1</v>
      </c>
      <c r="W1787">
        <f t="shared" si="409"/>
        <v>2</v>
      </c>
      <c r="X1787">
        <v>1</v>
      </c>
      <c r="Y1787">
        <f t="shared" si="416"/>
        <v>24000</v>
      </c>
      <c r="Z1787">
        <f t="shared" si="417"/>
        <v>4853</v>
      </c>
    </row>
    <row r="1788" spans="1:26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 t="b">
        <v>1</v>
      </c>
      <c r="L1788">
        <v>29</v>
      </c>
      <c r="M1788" t="b">
        <v>0</v>
      </c>
      <c r="N1788" t="s">
        <v>8285</v>
      </c>
      <c r="O1788" s="15">
        <f t="shared" si="404"/>
        <v>47.631578947368418</v>
      </c>
      <c r="P1788" s="15">
        <f t="shared" si="413"/>
        <v>31.206896551724139</v>
      </c>
      <c r="Q1788" t="s">
        <v>8341</v>
      </c>
      <c r="R1788" t="s">
        <v>8342</v>
      </c>
      <c r="S1788" s="8">
        <f t="shared" si="405"/>
        <v>41958.342326388891</v>
      </c>
      <c r="T1788" s="11">
        <f t="shared" si="406"/>
        <v>41988.342326388891</v>
      </c>
      <c r="U1788" t="str">
        <f t="shared" si="407"/>
        <v>TRUE</v>
      </c>
      <c r="V1788" s="18">
        <f t="shared" si="408"/>
        <v>1</v>
      </c>
      <c r="W1788">
        <f t="shared" si="409"/>
        <v>2</v>
      </c>
      <c r="X1788">
        <v>1.1299999999999999</v>
      </c>
      <c r="Y1788">
        <f>D1788*X1788</f>
        <v>2147</v>
      </c>
      <c r="Z1788">
        <f t="shared" ref="Z1788:Z1794" si="418">E1788*$X1788</f>
        <v>1022.6499999999999</v>
      </c>
    </row>
    <row r="1789" spans="1:26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 t="b">
        <v>1</v>
      </c>
      <c r="L1789">
        <v>24</v>
      </c>
      <c r="M1789" t="b">
        <v>0</v>
      </c>
      <c r="N1789" t="s">
        <v>8285</v>
      </c>
      <c r="O1789" s="15">
        <f t="shared" si="404"/>
        <v>15.329999999999998</v>
      </c>
      <c r="P1789" s="15">
        <f t="shared" si="413"/>
        <v>63.875</v>
      </c>
      <c r="Q1789" t="s">
        <v>8341</v>
      </c>
      <c r="R1789" t="s">
        <v>8342</v>
      </c>
      <c r="S1789" s="8">
        <f t="shared" si="405"/>
        <v>42068.447187499994</v>
      </c>
      <c r="T1789" s="11">
        <f t="shared" si="406"/>
        <v>42098.40552083333</v>
      </c>
      <c r="U1789" t="str">
        <f t="shared" si="407"/>
        <v>TRUE</v>
      </c>
      <c r="V1789" s="18">
        <f t="shared" si="408"/>
        <v>1</v>
      </c>
      <c r="W1789">
        <f t="shared" si="409"/>
        <v>2</v>
      </c>
      <c r="X1789">
        <v>1</v>
      </c>
      <c r="Y1789">
        <f>D1789*$X1789</f>
        <v>10000</v>
      </c>
      <c r="Z1789">
        <f t="shared" si="418"/>
        <v>1533</v>
      </c>
    </row>
    <row r="1790" spans="1:26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 t="b">
        <v>1</v>
      </c>
      <c r="L1790">
        <v>4</v>
      </c>
      <c r="M1790" t="b">
        <v>0</v>
      </c>
      <c r="N1790" t="s">
        <v>8285</v>
      </c>
      <c r="O1790" s="15">
        <f t="shared" si="404"/>
        <v>1.3818181818181818</v>
      </c>
      <c r="P1790" s="15">
        <f t="shared" si="413"/>
        <v>19</v>
      </c>
      <c r="Q1790" t="s">
        <v>8341</v>
      </c>
      <c r="R1790" t="s">
        <v>8342</v>
      </c>
      <c r="S1790" s="8">
        <f t="shared" si="405"/>
        <v>41913.740069444444</v>
      </c>
      <c r="T1790" s="11">
        <f t="shared" si="406"/>
        <v>41943.740069444444</v>
      </c>
      <c r="U1790" t="str">
        <f t="shared" si="407"/>
        <v>TRUE</v>
      </c>
      <c r="V1790" s="18">
        <f t="shared" si="408"/>
        <v>1</v>
      </c>
      <c r="W1790">
        <f t="shared" si="409"/>
        <v>2</v>
      </c>
      <c r="X1790">
        <v>1.28</v>
      </c>
      <c r="Y1790">
        <f>D1790*X1790</f>
        <v>7040</v>
      </c>
      <c r="Z1790">
        <f t="shared" si="418"/>
        <v>97.28</v>
      </c>
    </row>
    <row r="1791" spans="1:26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 t="b">
        <v>1</v>
      </c>
      <c r="L1791">
        <v>4</v>
      </c>
      <c r="M1791" t="b">
        <v>0</v>
      </c>
      <c r="N1791" t="s">
        <v>8285</v>
      </c>
      <c r="O1791" s="15">
        <f t="shared" si="404"/>
        <v>0.5</v>
      </c>
      <c r="P1791" s="15">
        <f t="shared" si="413"/>
        <v>10</v>
      </c>
      <c r="Q1791" t="s">
        <v>8341</v>
      </c>
      <c r="R1791" t="s">
        <v>8342</v>
      </c>
      <c r="S1791" s="8">
        <f t="shared" si="405"/>
        <v>41956.041701388887</v>
      </c>
      <c r="T1791" s="11">
        <f t="shared" si="406"/>
        <v>42016.041701388887</v>
      </c>
      <c r="U1791" t="str">
        <f t="shared" si="407"/>
        <v>TRUE</v>
      </c>
      <c r="V1791" s="18">
        <f t="shared" si="408"/>
        <v>1</v>
      </c>
      <c r="W1791">
        <f t="shared" si="409"/>
        <v>2</v>
      </c>
      <c r="X1791">
        <v>1</v>
      </c>
      <c r="Y1791">
        <f>D1791*$X1791</f>
        <v>8000</v>
      </c>
      <c r="Z1791">
        <f t="shared" si="418"/>
        <v>40</v>
      </c>
    </row>
    <row r="1792" spans="1:26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 t="b">
        <v>1</v>
      </c>
      <c r="L1792">
        <v>15</v>
      </c>
      <c r="M1792" t="b">
        <v>0</v>
      </c>
      <c r="N1792" t="s">
        <v>8285</v>
      </c>
      <c r="O1792" s="15">
        <f t="shared" si="404"/>
        <v>4.957575757575758</v>
      </c>
      <c r="P1792" s="15">
        <f t="shared" si="413"/>
        <v>109.06666666666666</v>
      </c>
      <c r="Q1792" t="s">
        <v>8341</v>
      </c>
      <c r="R1792" t="s">
        <v>8342</v>
      </c>
      <c r="S1792" s="8">
        <f t="shared" si="405"/>
        <v>42010.466180555559</v>
      </c>
      <c r="T1792" s="11">
        <f t="shared" si="406"/>
        <v>42040.466180555552</v>
      </c>
      <c r="U1792" t="str">
        <f t="shared" si="407"/>
        <v>TRUE</v>
      </c>
      <c r="V1792" s="18">
        <f t="shared" si="408"/>
        <v>1</v>
      </c>
      <c r="W1792">
        <f t="shared" si="409"/>
        <v>2</v>
      </c>
      <c r="X1792">
        <v>1</v>
      </c>
      <c r="Y1792">
        <f>D1792*$X1792</f>
        <v>33000</v>
      </c>
      <c r="Z1792">
        <f t="shared" si="418"/>
        <v>1636</v>
      </c>
    </row>
    <row r="1793" spans="1:26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 t="b">
        <v>1</v>
      </c>
      <c r="L1793">
        <v>4</v>
      </c>
      <c r="M1793" t="b">
        <v>0</v>
      </c>
      <c r="N1793" t="s">
        <v>8285</v>
      </c>
      <c r="O1793" s="15">
        <f t="shared" si="404"/>
        <v>3.5666666666666664</v>
      </c>
      <c r="P1793" s="15">
        <f t="shared" si="413"/>
        <v>26.75</v>
      </c>
      <c r="Q1793" t="s">
        <v>8341</v>
      </c>
      <c r="R1793" t="s">
        <v>8342</v>
      </c>
      <c r="S1793" s="8">
        <f t="shared" si="405"/>
        <v>41973.532002314816</v>
      </c>
      <c r="T1793" s="11">
        <f t="shared" si="406"/>
        <v>42033.532002314816</v>
      </c>
      <c r="U1793" t="str">
        <f t="shared" si="407"/>
        <v>TRUE</v>
      </c>
      <c r="V1793" s="18">
        <f t="shared" si="408"/>
        <v>1</v>
      </c>
      <c r="W1793">
        <f t="shared" si="409"/>
        <v>2</v>
      </c>
      <c r="X1793">
        <v>1.28</v>
      </c>
      <c r="Y1793">
        <f>D1793*X1793</f>
        <v>3840</v>
      </c>
      <c r="Z1793">
        <f t="shared" si="418"/>
        <v>136.96</v>
      </c>
    </row>
    <row r="1794" spans="1:26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 t="b">
        <v>1</v>
      </c>
      <c r="L1794">
        <v>139</v>
      </c>
      <c r="M1794" t="b">
        <v>0</v>
      </c>
      <c r="N1794" t="s">
        <v>8285</v>
      </c>
      <c r="O1794" s="15">
        <f t="shared" si="404"/>
        <v>61.124000000000002</v>
      </c>
      <c r="P1794" s="15">
        <f t="shared" si="413"/>
        <v>109.93525179856115</v>
      </c>
      <c r="Q1794" t="s">
        <v>8341</v>
      </c>
      <c r="R1794" t="s">
        <v>8342</v>
      </c>
      <c r="S1794" s="8">
        <f t="shared" si="405"/>
        <v>42188.822708333326</v>
      </c>
      <c r="T1794" s="11">
        <f t="shared" si="406"/>
        <v>42226.082638888889</v>
      </c>
      <c r="U1794" t="str">
        <f t="shared" si="407"/>
        <v>TRUE</v>
      </c>
      <c r="V1794" s="18">
        <f t="shared" si="408"/>
        <v>1</v>
      </c>
      <c r="W1794">
        <f t="shared" si="409"/>
        <v>2</v>
      </c>
      <c r="X1794">
        <v>1</v>
      </c>
      <c r="Y1794">
        <f>D1794*$X1794</f>
        <v>25000</v>
      </c>
      <c r="Z1794">
        <f t="shared" si="418"/>
        <v>15281</v>
      </c>
    </row>
    <row r="1795" spans="1:26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 t="b">
        <v>1</v>
      </c>
      <c r="L1795">
        <v>2</v>
      </c>
      <c r="M1795" t="b">
        <v>0</v>
      </c>
      <c r="N1795" t="s">
        <v>8285</v>
      </c>
      <c r="O1795" s="15">
        <f t="shared" ref="O1795:O1858" si="419">(E1795/D1795)*100</f>
        <v>1.3333333333333335</v>
      </c>
      <c r="P1795" s="15">
        <f t="shared" si="413"/>
        <v>20</v>
      </c>
      <c r="Q1795" t="s">
        <v>8341</v>
      </c>
      <c r="R1795" t="s">
        <v>8342</v>
      </c>
      <c r="S1795" s="8">
        <f t="shared" ref="S1795:S1858" si="420">(((J1795/60)/60)/24)+DATE(1970,1,1)+(-5/24)</f>
        <v>41940.683333333334</v>
      </c>
      <c r="T1795" s="11">
        <f t="shared" ref="T1795:T1858" si="421">(I1795/86400)+25569+(-5/24)</f>
        <v>41970.724999999999</v>
      </c>
      <c r="U1795" t="str">
        <f t="shared" ref="U1795:U1858" si="422">TRIM(K1795)</f>
        <v>TRUE</v>
      </c>
      <c r="V1795" s="18">
        <f t="shared" ref="V1795:V1858" si="423">IF(U1795="TRUE", 1, 2)</f>
        <v>1</v>
      </c>
      <c r="W1795">
        <f t="shared" ref="W1795:W1858" si="424">IF(F1795="successful", 1,  IF(F1795= "failed", 2, IF(F1795="canceled", 3, 4)))</f>
        <v>2</v>
      </c>
      <c r="X1795">
        <v>0.72</v>
      </c>
      <c r="Y1795">
        <f>D1795*X1795</f>
        <v>2160</v>
      </c>
    </row>
    <row r="1796" spans="1:26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 t="b">
        <v>1</v>
      </c>
      <c r="L1796">
        <v>18</v>
      </c>
      <c r="M1796" t="b">
        <v>0</v>
      </c>
      <c r="N1796" t="s">
        <v>8285</v>
      </c>
      <c r="O1796" s="15">
        <f t="shared" si="419"/>
        <v>11.077777777777778</v>
      </c>
      <c r="P1796" s="15">
        <f t="shared" si="413"/>
        <v>55.388888888888886</v>
      </c>
      <c r="Q1796" t="s">
        <v>8341</v>
      </c>
      <c r="R1796" t="s">
        <v>8342</v>
      </c>
      <c r="S1796" s="8">
        <f t="shared" si="420"/>
        <v>42011.342847222222</v>
      </c>
      <c r="T1796" s="11">
        <f t="shared" si="421"/>
        <v>42046.342847222222</v>
      </c>
      <c r="U1796" t="str">
        <f t="shared" si="422"/>
        <v>TRUE</v>
      </c>
      <c r="V1796" s="18">
        <f t="shared" si="423"/>
        <v>1</v>
      </c>
      <c r="W1796">
        <f t="shared" si="424"/>
        <v>2</v>
      </c>
      <c r="X1796">
        <v>1</v>
      </c>
      <c r="Y1796">
        <f>D1796*$X1796</f>
        <v>9000</v>
      </c>
      <c r="Z1796">
        <f>E1796*$X1796</f>
        <v>997</v>
      </c>
    </row>
    <row r="1797" spans="1:26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 t="b">
        <v>1</v>
      </c>
      <c r="L1797">
        <v>81</v>
      </c>
      <c r="M1797" t="b">
        <v>0</v>
      </c>
      <c r="N1797" t="s">
        <v>8285</v>
      </c>
      <c r="O1797" s="15">
        <f t="shared" si="419"/>
        <v>38.735714285714288</v>
      </c>
      <c r="P1797" s="15">
        <f t="shared" si="413"/>
        <v>133.90123456790124</v>
      </c>
      <c r="Q1797" t="s">
        <v>8341</v>
      </c>
      <c r="R1797" t="s">
        <v>8342</v>
      </c>
      <c r="S1797" s="8">
        <f t="shared" si="420"/>
        <v>42628.080335648141</v>
      </c>
      <c r="T1797" s="11">
        <f t="shared" si="421"/>
        <v>42657.458333333336</v>
      </c>
      <c r="U1797" t="str">
        <f t="shared" si="422"/>
        <v>TRUE</v>
      </c>
      <c r="V1797" s="18">
        <f t="shared" si="423"/>
        <v>1</v>
      </c>
      <c r="W1797">
        <f t="shared" si="424"/>
        <v>2</v>
      </c>
      <c r="X1797">
        <v>1.1299999999999999</v>
      </c>
      <c r="Y1797">
        <f>D1797*X1797</f>
        <v>31639.999999999996</v>
      </c>
      <c r="Z1797">
        <f t="shared" ref="Z1797:Z1823" si="425">E1797*$X1797</f>
        <v>12255.98</v>
      </c>
    </row>
    <row r="1798" spans="1:26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 t="b">
        <v>1</v>
      </c>
      <c r="L1798">
        <v>86</v>
      </c>
      <c r="M1798" t="b">
        <v>0</v>
      </c>
      <c r="N1798" t="s">
        <v>8285</v>
      </c>
      <c r="O1798" s="15">
        <f t="shared" si="419"/>
        <v>22.05263157894737</v>
      </c>
      <c r="P1798" s="15">
        <f t="shared" si="413"/>
        <v>48.720930232558139</v>
      </c>
      <c r="Q1798" t="s">
        <v>8341</v>
      </c>
      <c r="R1798" t="s">
        <v>8342</v>
      </c>
      <c r="S1798" s="8">
        <f t="shared" si="420"/>
        <v>42515.231087962959</v>
      </c>
      <c r="T1798" s="11">
        <f t="shared" si="421"/>
        <v>42575.231087962959</v>
      </c>
      <c r="U1798" t="str">
        <f t="shared" si="422"/>
        <v>TRUE</v>
      </c>
      <c r="V1798" s="18">
        <f t="shared" si="423"/>
        <v>1</v>
      </c>
      <c r="W1798">
        <f t="shared" si="424"/>
        <v>2</v>
      </c>
      <c r="X1798">
        <v>1.28</v>
      </c>
      <c r="Y1798">
        <f>D1798*X1798</f>
        <v>24320</v>
      </c>
      <c r="Z1798">
        <f t="shared" si="425"/>
        <v>5363.2</v>
      </c>
    </row>
    <row r="1799" spans="1:26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 t="b">
        <v>1</v>
      </c>
      <c r="L1799">
        <v>140</v>
      </c>
      <c r="M1799" t="b">
        <v>0</v>
      </c>
      <c r="N1799" t="s">
        <v>8285</v>
      </c>
      <c r="O1799" s="15">
        <f t="shared" si="419"/>
        <v>67.55</v>
      </c>
      <c r="P1799" s="15">
        <f t="shared" si="413"/>
        <v>48.25</v>
      </c>
      <c r="Q1799" t="s">
        <v>8341</v>
      </c>
      <c r="R1799" t="s">
        <v>8342</v>
      </c>
      <c r="S1799" s="8">
        <f t="shared" si="420"/>
        <v>42689.360983796294</v>
      </c>
      <c r="T1799" s="11">
        <f t="shared" si="421"/>
        <v>42719.360983796294</v>
      </c>
      <c r="U1799" t="str">
        <f t="shared" si="422"/>
        <v>TRUE</v>
      </c>
      <c r="V1799" s="18">
        <f t="shared" si="423"/>
        <v>1</v>
      </c>
      <c r="W1799">
        <f t="shared" si="424"/>
        <v>2</v>
      </c>
      <c r="X1799">
        <v>1</v>
      </c>
      <c r="Y1799">
        <f>D1799*$X1799</f>
        <v>10000</v>
      </c>
      <c r="Z1799">
        <f t="shared" si="425"/>
        <v>6755</v>
      </c>
    </row>
    <row r="1800" spans="1:26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 t="b">
        <v>1</v>
      </c>
      <c r="L1800">
        <v>37</v>
      </c>
      <c r="M1800" t="b">
        <v>0</v>
      </c>
      <c r="N1800" t="s">
        <v>8285</v>
      </c>
      <c r="O1800" s="15">
        <f t="shared" si="419"/>
        <v>13.637499999999999</v>
      </c>
      <c r="P1800" s="15">
        <f t="shared" si="413"/>
        <v>58.972972972972975</v>
      </c>
      <c r="Q1800" t="s">
        <v>8341</v>
      </c>
      <c r="R1800" t="s">
        <v>8342</v>
      </c>
      <c r="S1800" s="8">
        <f t="shared" si="420"/>
        <v>42344.118437499994</v>
      </c>
      <c r="T1800" s="11">
        <f t="shared" si="421"/>
        <v>42404.118437499994</v>
      </c>
      <c r="U1800" t="str">
        <f t="shared" si="422"/>
        <v>TRUE</v>
      </c>
      <c r="V1800" s="18">
        <f t="shared" si="423"/>
        <v>1</v>
      </c>
      <c r="W1800">
        <f t="shared" si="424"/>
        <v>2</v>
      </c>
      <c r="X1800">
        <v>1</v>
      </c>
      <c r="Y1800">
        <f>D1800*$X1800</f>
        <v>16000</v>
      </c>
      <c r="Z1800">
        <f t="shared" si="425"/>
        <v>2182</v>
      </c>
    </row>
    <row r="1801" spans="1:26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 t="b">
        <v>1</v>
      </c>
      <c r="L1801">
        <v>6</v>
      </c>
      <c r="M1801" t="b">
        <v>0</v>
      </c>
      <c r="N1801" t="s">
        <v>8285</v>
      </c>
      <c r="O1801" s="15">
        <f t="shared" si="419"/>
        <v>1.7457500000000001</v>
      </c>
      <c r="P1801" s="15">
        <f t="shared" si="413"/>
        <v>11.638333333333334</v>
      </c>
      <c r="Q1801" t="s">
        <v>8341</v>
      </c>
      <c r="R1801" t="s">
        <v>8342</v>
      </c>
      <c r="S1801" s="8">
        <f t="shared" si="420"/>
        <v>41934.634351851848</v>
      </c>
      <c r="T1801" s="11">
        <f t="shared" si="421"/>
        <v>41954.676018518519</v>
      </c>
      <c r="U1801" t="str">
        <f t="shared" si="422"/>
        <v>TRUE</v>
      </c>
      <c r="V1801" s="18">
        <f t="shared" si="423"/>
        <v>1</v>
      </c>
      <c r="W1801">
        <f t="shared" si="424"/>
        <v>2</v>
      </c>
      <c r="X1801">
        <v>1.28</v>
      </c>
      <c r="Y1801">
        <f>D1801*X1801</f>
        <v>5120</v>
      </c>
      <c r="Z1801">
        <f t="shared" si="425"/>
        <v>89.382400000000004</v>
      </c>
    </row>
    <row r="1802" spans="1:26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 t="b">
        <v>1</v>
      </c>
      <c r="L1802">
        <v>113</v>
      </c>
      <c r="M1802" t="b">
        <v>0</v>
      </c>
      <c r="N1802" t="s">
        <v>8285</v>
      </c>
      <c r="O1802" s="15">
        <f t="shared" si="419"/>
        <v>20.44963251188932</v>
      </c>
      <c r="P1802" s="15">
        <f t="shared" si="413"/>
        <v>83.716814159292042</v>
      </c>
      <c r="Q1802" t="s">
        <v>8341</v>
      </c>
      <c r="R1802" t="s">
        <v>8342</v>
      </c>
      <c r="S1802" s="8">
        <f t="shared" si="420"/>
        <v>42623.397800925923</v>
      </c>
      <c r="T1802" s="11">
        <f t="shared" si="421"/>
        <v>42653.397800925923</v>
      </c>
      <c r="U1802" t="str">
        <f t="shared" si="422"/>
        <v>TRUE</v>
      </c>
      <c r="V1802" s="18">
        <f t="shared" si="423"/>
        <v>1</v>
      </c>
      <c r="W1802">
        <f t="shared" si="424"/>
        <v>2</v>
      </c>
      <c r="X1802">
        <v>1.28</v>
      </c>
      <c r="Y1802">
        <f>D1802*X1802</f>
        <v>59212.800000000003</v>
      </c>
      <c r="Z1802">
        <f t="shared" si="425"/>
        <v>12108.800000000001</v>
      </c>
    </row>
    <row r="1803" spans="1:26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 t="b">
        <v>1</v>
      </c>
      <c r="L1803">
        <v>37</v>
      </c>
      <c r="M1803" t="b">
        <v>0</v>
      </c>
      <c r="N1803" t="s">
        <v>8285</v>
      </c>
      <c r="O1803" s="15">
        <f t="shared" si="419"/>
        <v>13.852941176470587</v>
      </c>
      <c r="P1803" s="15">
        <f t="shared" si="413"/>
        <v>63.648648648648646</v>
      </c>
      <c r="Q1803" t="s">
        <v>8341</v>
      </c>
      <c r="R1803" t="s">
        <v>8342</v>
      </c>
      <c r="S1803" s="8">
        <f t="shared" si="420"/>
        <v>42321.452175925922</v>
      </c>
      <c r="T1803" s="11">
        <f t="shared" si="421"/>
        <v>42353.298611111109</v>
      </c>
      <c r="U1803" t="str">
        <f t="shared" si="422"/>
        <v>TRUE</v>
      </c>
      <c r="V1803" s="18">
        <f t="shared" si="423"/>
        <v>1</v>
      </c>
      <c r="W1803">
        <f t="shared" si="424"/>
        <v>2</v>
      </c>
      <c r="X1803">
        <v>1.28</v>
      </c>
      <c r="Y1803">
        <f>D1803*X1803</f>
        <v>21760</v>
      </c>
      <c r="Z1803">
        <f t="shared" si="425"/>
        <v>3014.4</v>
      </c>
    </row>
    <row r="1804" spans="1:26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 t="b">
        <v>1</v>
      </c>
      <c r="L1804">
        <v>18</v>
      </c>
      <c r="M1804" t="b">
        <v>0</v>
      </c>
      <c r="N1804" t="s">
        <v>8285</v>
      </c>
      <c r="O1804" s="15">
        <f t="shared" si="419"/>
        <v>48.485714285714288</v>
      </c>
      <c r="P1804" s="15">
        <f t="shared" si="413"/>
        <v>94.277777777777771</v>
      </c>
      <c r="Q1804" t="s">
        <v>8341</v>
      </c>
      <c r="R1804" t="s">
        <v>8342</v>
      </c>
      <c r="S1804" s="8">
        <f t="shared" si="420"/>
        <v>42159.264236111114</v>
      </c>
      <c r="T1804" s="11">
        <f t="shared" si="421"/>
        <v>42182.707638888889</v>
      </c>
      <c r="U1804" t="str">
        <f t="shared" si="422"/>
        <v>TRUE</v>
      </c>
      <c r="V1804" s="18">
        <f t="shared" si="423"/>
        <v>1</v>
      </c>
      <c r="W1804">
        <f t="shared" si="424"/>
        <v>2</v>
      </c>
      <c r="X1804">
        <v>1.1299999999999999</v>
      </c>
      <c r="Y1804">
        <f>D1804*X1804</f>
        <v>3954.9999999999995</v>
      </c>
      <c r="Z1804">
        <f t="shared" si="425"/>
        <v>1917.61</v>
      </c>
    </row>
    <row r="1805" spans="1:26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 t="b">
        <v>1</v>
      </c>
      <c r="L1805">
        <v>75</v>
      </c>
      <c r="M1805" t="b">
        <v>0</v>
      </c>
      <c r="N1805" t="s">
        <v>8285</v>
      </c>
      <c r="O1805" s="15">
        <f t="shared" si="419"/>
        <v>30.8</v>
      </c>
      <c r="P1805" s="15">
        <f t="shared" si="413"/>
        <v>71.86666666666666</v>
      </c>
      <c r="Q1805" t="s">
        <v>8341</v>
      </c>
      <c r="R1805" t="s">
        <v>8342</v>
      </c>
      <c r="S1805" s="8">
        <f t="shared" si="420"/>
        <v>42017.863217592596</v>
      </c>
      <c r="T1805" s="11">
        <f t="shared" si="421"/>
        <v>42048.863217592589</v>
      </c>
      <c r="U1805" t="str">
        <f t="shared" si="422"/>
        <v>TRUE</v>
      </c>
      <c r="V1805" s="18">
        <f t="shared" si="423"/>
        <v>1</v>
      </c>
      <c r="W1805">
        <f t="shared" si="424"/>
        <v>2</v>
      </c>
      <c r="X1805">
        <v>1</v>
      </c>
      <c r="Y1805">
        <f>D1805*$X1805</f>
        <v>17500</v>
      </c>
      <c r="Z1805">
        <f t="shared" si="425"/>
        <v>5390</v>
      </c>
    </row>
    <row r="1806" spans="1:26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 t="b">
        <v>1</v>
      </c>
      <c r="L1806">
        <v>52</v>
      </c>
      <c r="M1806" t="b">
        <v>0</v>
      </c>
      <c r="N1806" t="s">
        <v>8285</v>
      </c>
      <c r="O1806" s="15">
        <f t="shared" si="419"/>
        <v>35.174193548387095</v>
      </c>
      <c r="P1806" s="15">
        <f t="shared" si="413"/>
        <v>104.84615384615384</v>
      </c>
      <c r="Q1806" t="s">
        <v>8341</v>
      </c>
      <c r="R1806" t="s">
        <v>8342</v>
      </c>
      <c r="S1806" s="8">
        <f t="shared" si="420"/>
        <v>42282.469953703701</v>
      </c>
      <c r="T1806" s="11">
        <f t="shared" si="421"/>
        <v>42322.511620370373</v>
      </c>
      <c r="U1806" t="str">
        <f t="shared" si="422"/>
        <v>TRUE</v>
      </c>
      <c r="V1806" s="18">
        <f t="shared" si="423"/>
        <v>1</v>
      </c>
      <c r="W1806">
        <f t="shared" si="424"/>
        <v>2</v>
      </c>
      <c r="X1806">
        <v>1</v>
      </c>
      <c r="Y1806">
        <f>D1806*$X1806</f>
        <v>15500</v>
      </c>
      <c r="Z1806">
        <f t="shared" si="425"/>
        <v>5452</v>
      </c>
    </row>
    <row r="1807" spans="1:26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 t="b">
        <v>1</v>
      </c>
      <c r="L1807">
        <v>122</v>
      </c>
      <c r="M1807" t="b">
        <v>0</v>
      </c>
      <c r="N1807" t="s">
        <v>8285</v>
      </c>
      <c r="O1807" s="15">
        <f t="shared" si="419"/>
        <v>36.404444444444444</v>
      </c>
      <c r="P1807" s="15">
        <f t="shared" si="413"/>
        <v>67.139344262295083</v>
      </c>
      <c r="Q1807" t="s">
        <v>8341</v>
      </c>
      <c r="R1807" t="s">
        <v>8342</v>
      </c>
      <c r="S1807" s="8">
        <f t="shared" si="420"/>
        <v>42247.595578703702</v>
      </c>
      <c r="T1807" s="11">
        <f t="shared" si="421"/>
        <v>42279.541666666664</v>
      </c>
      <c r="U1807" t="str">
        <f t="shared" si="422"/>
        <v>TRUE</v>
      </c>
      <c r="V1807" s="18">
        <f t="shared" si="423"/>
        <v>1</v>
      </c>
      <c r="W1807">
        <f t="shared" si="424"/>
        <v>2</v>
      </c>
      <c r="X1807">
        <v>1.1299999999999999</v>
      </c>
      <c r="Y1807">
        <f>D1807*X1807</f>
        <v>25424.999999999996</v>
      </c>
      <c r="Z1807">
        <f t="shared" si="425"/>
        <v>9255.83</v>
      </c>
    </row>
    <row r="1808" spans="1:26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 t="b">
        <v>1</v>
      </c>
      <c r="L1808">
        <v>8</v>
      </c>
      <c r="M1808" t="b">
        <v>0</v>
      </c>
      <c r="N1808" t="s">
        <v>8285</v>
      </c>
      <c r="O1808" s="15">
        <f t="shared" si="419"/>
        <v>2.9550000000000001</v>
      </c>
      <c r="P1808" s="15">
        <f t="shared" si="413"/>
        <v>73.875</v>
      </c>
      <c r="Q1808" t="s">
        <v>8341</v>
      </c>
      <c r="R1808" t="s">
        <v>8342</v>
      </c>
      <c r="S1808" s="8">
        <f t="shared" si="420"/>
        <v>41877.429965277777</v>
      </c>
      <c r="T1808" s="11">
        <f t="shared" si="421"/>
        <v>41912.429965277777</v>
      </c>
      <c r="U1808" t="str">
        <f t="shared" si="422"/>
        <v>TRUE</v>
      </c>
      <c r="V1808" s="18">
        <f t="shared" si="423"/>
        <v>1</v>
      </c>
      <c r="W1808">
        <f t="shared" si="424"/>
        <v>2</v>
      </c>
      <c r="X1808">
        <v>1.28</v>
      </c>
      <c r="Y1808">
        <f>D1808*X1808</f>
        <v>25600</v>
      </c>
      <c r="Z1808">
        <f t="shared" si="425"/>
        <v>756.48</v>
      </c>
    </row>
    <row r="1809" spans="1:26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 t="b">
        <v>1</v>
      </c>
      <c r="L1809">
        <v>8</v>
      </c>
      <c r="M1809" t="b">
        <v>0</v>
      </c>
      <c r="N1809" t="s">
        <v>8285</v>
      </c>
      <c r="O1809" s="15">
        <f t="shared" si="419"/>
        <v>11.06</v>
      </c>
      <c r="P1809" s="15">
        <f t="shared" si="413"/>
        <v>69.125</v>
      </c>
      <c r="Q1809" t="s">
        <v>8341</v>
      </c>
      <c r="R1809" t="s">
        <v>8342</v>
      </c>
      <c r="S1809" s="8">
        <f t="shared" si="420"/>
        <v>41879.860104166662</v>
      </c>
      <c r="T1809" s="11">
        <f t="shared" si="421"/>
        <v>41909.860104166662</v>
      </c>
      <c r="U1809" t="str">
        <f t="shared" si="422"/>
        <v>TRUE</v>
      </c>
      <c r="V1809" s="18">
        <f t="shared" si="423"/>
        <v>1</v>
      </c>
      <c r="W1809">
        <f t="shared" si="424"/>
        <v>2</v>
      </c>
      <c r="X1809">
        <v>1</v>
      </c>
      <c r="Y1809">
        <f>D1809*$X1809</f>
        <v>5000</v>
      </c>
      <c r="Z1809">
        <f t="shared" si="425"/>
        <v>553</v>
      </c>
    </row>
    <row r="1810" spans="1:26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 t="b">
        <v>1</v>
      </c>
      <c r="L1810">
        <v>96</v>
      </c>
      <c r="M1810" t="b">
        <v>0</v>
      </c>
      <c r="N1810" t="s">
        <v>8285</v>
      </c>
      <c r="O1810" s="15">
        <f t="shared" si="419"/>
        <v>41.407142857142858</v>
      </c>
      <c r="P1810" s="15">
        <f t="shared" si="413"/>
        <v>120.77083333333333</v>
      </c>
      <c r="Q1810" t="s">
        <v>8341</v>
      </c>
      <c r="R1810" t="s">
        <v>8342</v>
      </c>
      <c r="S1810" s="8">
        <f t="shared" si="420"/>
        <v>42742.472569444442</v>
      </c>
      <c r="T1810" s="11">
        <f t="shared" si="421"/>
        <v>42777.472569444442</v>
      </c>
      <c r="U1810" t="str">
        <f t="shared" si="422"/>
        <v>TRUE</v>
      </c>
      <c r="V1810" s="18">
        <f t="shared" si="423"/>
        <v>1</v>
      </c>
      <c r="W1810">
        <f t="shared" si="424"/>
        <v>2</v>
      </c>
      <c r="X1810">
        <v>1</v>
      </c>
      <c r="Y1810">
        <f>D1810*$X1810</f>
        <v>28000</v>
      </c>
      <c r="Z1810">
        <f t="shared" si="425"/>
        <v>11594</v>
      </c>
    </row>
    <row r="1811" spans="1:26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 t="b">
        <v>1</v>
      </c>
      <c r="L1811">
        <v>9</v>
      </c>
      <c r="M1811" t="b">
        <v>0</v>
      </c>
      <c r="N1811" t="s">
        <v>8285</v>
      </c>
      <c r="O1811" s="15">
        <f t="shared" si="419"/>
        <v>10.857142857142858</v>
      </c>
      <c r="P1811" s="15">
        <f t="shared" si="413"/>
        <v>42.222222222222221</v>
      </c>
      <c r="Q1811" t="s">
        <v>8341</v>
      </c>
      <c r="R1811" t="s">
        <v>8342</v>
      </c>
      <c r="S1811" s="8">
        <f t="shared" si="420"/>
        <v>42029.699525462966</v>
      </c>
      <c r="T1811" s="11">
        <f t="shared" si="421"/>
        <v>42064.699525462966</v>
      </c>
      <c r="U1811" t="str">
        <f t="shared" si="422"/>
        <v>TRUE</v>
      </c>
      <c r="V1811" s="18">
        <f t="shared" si="423"/>
        <v>1</v>
      </c>
      <c r="W1811">
        <f t="shared" si="424"/>
        <v>2</v>
      </c>
      <c r="X1811">
        <f>0.76</f>
        <v>0.76</v>
      </c>
      <c r="Y1811">
        <f>D1811*X1811</f>
        <v>2660</v>
      </c>
      <c r="Z1811">
        <f t="shared" si="425"/>
        <v>288.8</v>
      </c>
    </row>
    <row r="1812" spans="1:26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 t="b">
        <v>0</v>
      </c>
      <c r="L1812">
        <v>2</v>
      </c>
      <c r="M1812" t="b">
        <v>0</v>
      </c>
      <c r="N1812" t="s">
        <v>8285</v>
      </c>
      <c r="O1812" s="15">
        <f t="shared" si="419"/>
        <v>3.3333333333333335</v>
      </c>
      <c r="P1812" s="15">
        <f t="shared" si="413"/>
        <v>7.5</v>
      </c>
      <c r="Q1812" t="s">
        <v>8341</v>
      </c>
      <c r="R1812" t="s">
        <v>8342</v>
      </c>
      <c r="S1812" s="8">
        <f t="shared" si="420"/>
        <v>41860.701689814814</v>
      </c>
      <c r="T1812" s="11">
        <f t="shared" si="421"/>
        <v>41872.701689814814</v>
      </c>
      <c r="U1812" t="str">
        <f t="shared" si="422"/>
        <v>FALSE</v>
      </c>
      <c r="V1812" s="18">
        <f t="shared" si="423"/>
        <v>2</v>
      </c>
      <c r="W1812">
        <f t="shared" si="424"/>
        <v>2</v>
      </c>
      <c r="X1812">
        <v>1</v>
      </c>
      <c r="Y1812">
        <f>D1812*$X1812</f>
        <v>450</v>
      </c>
      <c r="Z1812">
        <f t="shared" si="425"/>
        <v>15</v>
      </c>
    </row>
    <row r="1813" spans="1:26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 t="b">
        <v>0</v>
      </c>
      <c r="L1813">
        <v>26</v>
      </c>
      <c r="M1813" t="b">
        <v>0</v>
      </c>
      <c r="N1813" t="s">
        <v>8285</v>
      </c>
      <c r="O1813" s="15">
        <f t="shared" si="419"/>
        <v>7.407407407407407E-2</v>
      </c>
      <c r="P1813" s="15">
        <f t="shared" si="413"/>
        <v>1.5384615384615385</v>
      </c>
      <c r="Q1813" t="s">
        <v>8341</v>
      </c>
      <c r="R1813" t="s">
        <v>8342</v>
      </c>
      <c r="S1813" s="8">
        <f t="shared" si="420"/>
        <v>41876.225347222222</v>
      </c>
      <c r="T1813" s="11">
        <f t="shared" si="421"/>
        <v>41935.958333333328</v>
      </c>
      <c r="U1813" t="str">
        <f t="shared" si="422"/>
        <v>FALSE</v>
      </c>
      <c r="V1813" s="18">
        <f t="shared" si="423"/>
        <v>2</v>
      </c>
      <c r="W1813">
        <f t="shared" si="424"/>
        <v>2</v>
      </c>
      <c r="X1813">
        <v>1</v>
      </c>
      <c r="Y1813">
        <f>D1813*$X1813</f>
        <v>54000</v>
      </c>
      <c r="Z1813">
        <f t="shared" si="425"/>
        <v>40</v>
      </c>
    </row>
    <row r="1814" spans="1:26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 t="b">
        <v>0</v>
      </c>
      <c r="L1814">
        <v>23</v>
      </c>
      <c r="M1814" t="b">
        <v>0</v>
      </c>
      <c r="N1814" t="s">
        <v>8285</v>
      </c>
      <c r="O1814" s="15">
        <f t="shared" si="419"/>
        <v>13.307692307692307</v>
      </c>
      <c r="P1814" s="15">
        <f t="shared" si="413"/>
        <v>37.608695652173914</v>
      </c>
      <c r="Q1814" t="s">
        <v>8341</v>
      </c>
      <c r="R1814" t="s">
        <v>8342</v>
      </c>
      <c r="S1814" s="8">
        <f t="shared" si="420"/>
        <v>42524.110370370363</v>
      </c>
      <c r="T1814" s="11">
        <f t="shared" si="421"/>
        <v>42554.110370370363</v>
      </c>
      <c r="U1814" t="str">
        <f t="shared" si="422"/>
        <v>FALSE</v>
      </c>
      <c r="V1814" s="18">
        <f t="shared" si="423"/>
        <v>2</v>
      </c>
      <c r="W1814">
        <f t="shared" si="424"/>
        <v>2</v>
      </c>
      <c r="X1814">
        <v>1.28</v>
      </c>
      <c r="Y1814">
        <f>D1814*X1814</f>
        <v>8320</v>
      </c>
      <c r="Z1814">
        <f t="shared" si="425"/>
        <v>1107.2</v>
      </c>
    </row>
    <row r="1815" spans="1:26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 t="b">
        <v>0</v>
      </c>
      <c r="L1815">
        <v>0</v>
      </c>
      <c r="M1815" t="b">
        <v>0</v>
      </c>
      <c r="N1815" t="s">
        <v>8285</v>
      </c>
      <c r="O1815" s="15">
        <f t="shared" si="419"/>
        <v>0</v>
      </c>
      <c r="P1815" s="15">
        <f t="shared" si="413"/>
        <v>0</v>
      </c>
      <c r="Q1815" t="s">
        <v>8341</v>
      </c>
      <c r="R1815" t="s">
        <v>8342</v>
      </c>
      <c r="S1815" s="8">
        <f t="shared" si="420"/>
        <v>41829.68069444444</v>
      </c>
      <c r="T1815" s="11">
        <f t="shared" si="421"/>
        <v>41859.68069444444</v>
      </c>
      <c r="U1815" t="str">
        <f t="shared" si="422"/>
        <v>FALSE</v>
      </c>
      <c r="V1815" s="18">
        <f t="shared" si="423"/>
        <v>2</v>
      </c>
      <c r="W1815">
        <f t="shared" si="424"/>
        <v>2</v>
      </c>
      <c r="X1815">
        <v>1.28</v>
      </c>
      <c r="Y1815">
        <f>D1815*X1815</f>
        <v>11200</v>
      </c>
      <c r="Z1815">
        <f t="shared" si="425"/>
        <v>0</v>
      </c>
    </row>
    <row r="1816" spans="1:26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 t="b">
        <v>0</v>
      </c>
      <c r="L1816">
        <v>140</v>
      </c>
      <c r="M1816" t="b">
        <v>0</v>
      </c>
      <c r="N1816" t="s">
        <v>8285</v>
      </c>
      <c r="O1816" s="15">
        <f t="shared" si="419"/>
        <v>49.183333333333337</v>
      </c>
      <c r="P1816" s="15">
        <f t="shared" si="413"/>
        <v>42.157142857142858</v>
      </c>
      <c r="Q1816" t="s">
        <v>8341</v>
      </c>
      <c r="R1816" t="s">
        <v>8342</v>
      </c>
      <c r="S1816" s="8">
        <f t="shared" si="420"/>
        <v>42033.105740740742</v>
      </c>
      <c r="T1816" s="11">
        <f t="shared" si="421"/>
        <v>42063.105740740742</v>
      </c>
      <c r="U1816" t="str">
        <f t="shared" si="422"/>
        <v>FALSE</v>
      </c>
      <c r="V1816" s="18">
        <f t="shared" si="423"/>
        <v>2</v>
      </c>
      <c r="W1816">
        <f t="shared" si="424"/>
        <v>2</v>
      </c>
      <c r="X1816">
        <v>1.28</v>
      </c>
      <c r="Y1816">
        <f>D1816*X1816</f>
        <v>15360</v>
      </c>
      <c r="Z1816">
        <f t="shared" si="425"/>
        <v>7554.56</v>
      </c>
    </row>
    <row r="1817" spans="1:26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 t="b">
        <v>0</v>
      </c>
      <c r="L1817">
        <v>0</v>
      </c>
      <c r="M1817" t="b">
        <v>0</v>
      </c>
      <c r="N1817" t="s">
        <v>8285</v>
      </c>
      <c r="O1817" s="15">
        <f t="shared" si="419"/>
        <v>0</v>
      </c>
      <c r="P1817" s="15">
        <f t="shared" si="413"/>
        <v>0</v>
      </c>
      <c r="Q1817" t="s">
        <v>8341</v>
      </c>
      <c r="R1817" t="s">
        <v>8342</v>
      </c>
      <c r="S1817" s="8">
        <f t="shared" si="420"/>
        <v>42172.698344907411</v>
      </c>
      <c r="T1817" s="11">
        <f t="shared" si="421"/>
        <v>42186.698344907403</v>
      </c>
      <c r="U1817" t="str">
        <f t="shared" si="422"/>
        <v>FALSE</v>
      </c>
      <c r="V1817" s="18">
        <f t="shared" si="423"/>
        <v>2</v>
      </c>
      <c r="W1817">
        <f t="shared" si="424"/>
        <v>2</v>
      </c>
      <c r="X1817">
        <v>1</v>
      </c>
      <c r="Y1817">
        <f>D1817*$X1817</f>
        <v>3000</v>
      </c>
      <c r="Z1817">
        <f t="shared" si="425"/>
        <v>0</v>
      </c>
    </row>
    <row r="1818" spans="1:26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 t="b">
        <v>0</v>
      </c>
      <c r="L1818">
        <v>6</v>
      </c>
      <c r="M1818" t="b">
        <v>0</v>
      </c>
      <c r="N1818" t="s">
        <v>8285</v>
      </c>
      <c r="O1818" s="15">
        <f t="shared" si="419"/>
        <v>2.036</v>
      </c>
      <c r="P1818" s="15">
        <f t="shared" si="413"/>
        <v>84.833333333333329</v>
      </c>
      <c r="Q1818" t="s">
        <v>8341</v>
      </c>
      <c r="R1818" t="s">
        <v>8342</v>
      </c>
      <c r="S1818" s="8">
        <f t="shared" si="420"/>
        <v>42548.667858796289</v>
      </c>
      <c r="T1818" s="11">
        <f t="shared" si="421"/>
        <v>42576.583333333336</v>
      </c>
      <c r="U1818" t="str">
        <f t="shared" si="422"/>
        <v>FALSE</v>
      </c>
      <c r="V1818" s="18">
        <f t="shared" si="423"/>
        <v>2</v>
      </c>
      <c r="W1818">
        <f t="shared" si="424"/>
        <v>2</v>
      </c>
      <c r="X1818">
        <v>1</v>
      </c>
      <c r="Y1818">
        <f>D1818*X1818</f>
        <v>25000</v>
      </c>
      <c r="Z1818">
        <f t="shared" si="425"/>
        <v>509</v>
      </c>
    </row>
    <row r="1819" spans="1:26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 t="b">
        <v>0</v>
      </c>
      <c r="L1819">
        <v>100</v>
      </c>
      <c r="M1819" t="b">
        <v>0</v>
      </c>
      <c r="N1819" t="s">
        <v>8285</v>
      </c>
      <c r="O1819" s="15">
        <f t="shared" si="419"/>
        <v>52.327777777777776</v>
      </c>
      <c r="P1819" s="15">
        <f t="shared" si="413"/>
        <v>94.19</v>
      </c>
      <c r="Q1819" t="s">
        <v>8341</v>
      </c>
      <c r="R1819" t="s">
        <v>8342</v>
      </c>
      <c r="S1819" s="8">
        <f t="shared" si="420"/>
        <v>42705.453784722216</v>
      </c>
      <c r="T1819" s="11">
        <f t="shared" si="421"/>
        <v>42765.082638888889</v>
      </c>
      <c r="U1819" t="str">
        <f t="shared" si="422"/>
        <v>FALSE</v>
      </c>
      <c r="V1819" s="18">
        <f t="shared" si="423"/>
        <v>2</v>
      </c>
      <c r="W1819">
        <f t="shared" si="424"/>
        <v>2</v>
      </c>
      <c r="X1819">
        <v>1</v>
      </c>
      <c r="Y1819">
        <f>D1819*$X1819</f>
        <v>18000</v>
      </c>
      <c r="Z1819">
        <f t="shared" si="425"/>
        <v>9419</v>
      </c>
    </row>
    <row r="1820" spans="1:26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 t="b">
        <v>0</v>
      </c>
      <c r="L1820">
        <v>0</v>
      </c>
      <c r="M1820" t="b">
        <v>0</v>
      </c>
      <c r="N1820" t="s">
        <v>8285</v>
      </c>
      <c r="O1820" s="15">
        <f t="shared" si="419"/>
        <v>0</v>
      </c>
      <c r="P1820" s="15">
        <f t="shared" si="413"/>
        <v>0</v>
      </c>
      <c r="Q1820" t="s">
        <v>8341</v>
      </c>
      <c r="R1820" t="s">
        <v>8342</v>
      </c>
      <c r="S1820" s="8">
        <f t="shared" si="420"/>
        <v>42067.026041666664</v>
      </c>
      <c r="T1820" s="11">
        <f t="shared" si="421"/>
        <v>42096.984374999993</v>
      </c>
      <c r="U1820" t="str">
        <f t="shared" si="422"/>
        <v>FALSE</v>
      </c>
      <c r="V1820" s="18">
        <f t="shared" si="423"/>
        <v>2</v>
      </c>
      <c r="W1820">
        <f t="shared" si="424"/>
        <v>2</v>
      </c>
      <c r="X1820">
        <v>1</v>
      </c>
      <c r="Y1820">
        <f>D1820*$X1820</f>
        <v>15000</v>
      </c>
      <c r="Z1820">
        <f t="shared" si="425"/>
        <v>0</v>
      </c>
    </row>
    <row r="1821" spans="1:26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 t="b">
        <v>0</v>
      </c>
      <c r="L1821">
        <v>4</v>
      </c>
      <c r="M1821" t="b">
        <v>0</v>
      </c>
      <c r="N1821" t="s">
        <v>8285</v>
      </c>
      <c r="O1821" s="15">
        <f t="shared" si="419"/>
        <v>2.083333333333333</v>
      </c>
      <c r="P1821" s="15">
        <f t="shared" si="413"/>
        <v>6.25</v>
      </c>
      <c r="Q1821" t="s">
        <v>8341</v>
      </c>
      <c r="R1821" t="s">
        <v>8342</v>
      </c>
      <c r="S1821" s="8">
        <f t="shared" si="420"/>
        <v>41820.543935185182</v>
      </c>
      <c r="T1821" s="11">
        <f t="shared" si="421"/>
        <v>41850.543935185182</v>
      </c>
      <c r="U1821" t="str">
        <f t="shared" si="422"/>
        <v>FALSE</v>
      </c>
      <c r="V1821" s="18">
        <f t="shared" si="423"/>
        <v>2</v>
      </c>
      <c r="W1821">
        <f t="shared" si="424"/>
        <v>2</v>
      </c>
      <c r="X1821">
        <v>1</v>
      </c>
      <c r="Y1821">
        <f>D1821*$X1821</f>
        <v>1200</v>
      </c>
      <c r="Z1821">
        <f t="shared" si="425"/>
        <v>25</v>
      </c>
    </row>
    <row r="1822" spans="1:26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 t="b">
        <v>0</v>
      </c>
      <c r="L1822">
        <v>8</v>
      </c>
      <c r="M1822" t="b">
        <v>0</v>
      </c>
      <c r="N1822" t="s">
        <v>8285</v>
      </c>
      <c r="O1822" s="15">
        <f t="shared" si="419"/>
        <v>6.565384615384616</v>
      </c>
      <c r="P1822" s="15">
        <f t="shared" si="413"/>
        <v>213.375</v>
      </c>
      <c r="Q1822" t="s">
        <v>8341</v>
      </c>
      <c r="R1822" t="s">
        <v>8342</v>
      </c>
      <c r="S1822" s="8">
        <f t="shared" si="420"/>
        <v>42064.87604166667</v>
      </c>
      <c r="T1822" s="11">
        <f t="shared" si="421"/>
        <v>42094.834374999999</v>
      </c>
      <c r="U1822" t="str">
        <f t="shared" si="422"/>
        <v>FALSE</v>
      </c>
      <c r="V1822" s="18">
        <f t="shared" si="423"/>
        <v>2</v>
      </c>
      <c r="W1822">
        <f t="shared" si="424"/>
        <v>2</v>
      </c>
      <c r="X1822">
        <v>1</v>
      </c>
      <c r="Y1822">
        <f>D1822*$X1822</f>
        <v>26000</v>
      </c>
      <c r="Z1822">
        <f t="shared" si="425"/>
        <v>1707</v>
      </c>
    </row>
    <row r="1823" spans="1:26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 t="b">
        <v>0</v>
      </c>
      <c r="L1823">
        <v>57</v>
      </c>
      <c r="M1823" t="b">
        <v>1</v>
      </c>
      <c r="N1823" t="s">
        <v>8276</v>
      </c>
      <c r="O1823" s="15">
        <f t="shared" si="419"/>
        <v>134.88999999999999</v>
      </c>
      <c r="P1823" s="15">
        <f t="shared" si="413"/>
        <v>59.162280701754383</v>
      </c>
      <c r="Q1823" t="s">
        <v>8325</v>
      </c>
      <c r="R1823" t="s">
        <v>8336</v>
      </c>
      <c r="S1823" s="8">
        <f t="shared" si="420"/>
        <v>40926.110729166663</v>
      </c>
      <c r="T1823" s="11">
        <f t="shared" si="421"/>
        <v>40971.110729166663</v>
      </c>
      <c r="U1823" t="str">
        <f t="shared" si="422"/>
        <v>FALSE</v>
      </c>
      <c r="V1823" s="18">
        <f t="shared" si="423"/>
        <v>2</v>
      </c>
      <c r="W1823">
        <f t="shared" si="424"/>
        <v>1</v>
      </c>
      <c r="X1823">
        <v>1</v>
      </c>
      <c r="Y1823">
        <f>D1823*$X1823</f>
        <v>2500</v>
      </c>
      <c r="Z1823">
        <f t="shared" si="425"/>
        <v>3372.25</v>
      </c>
    </row>
    <row r="1824" spans="1:26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 t="b">
        <v>0</v>
      </c>
      <c r="L1824">
        <v>11</v>
      </c>
      <c r="M1824" t="b">
        <v>1</v>
      </c>
      <c r="N1824" t="s">
        <v>8276</v>
      </c>
      <c r="O1824" s="15">
        <f t="shared" si="419"/>
        <v>100</v>
      </c>
      <c r="P1824" s="15">
        <f t="shared" si="413"/>
        <v>27.272727272727273</v>
      </c>
      <c r="Q1824" t="s">
        <v>8325</v>
      </c>
      <c r="R1824" t="s">
        <v>8336</v>
      </c>
      <c r="S1824" s="8">
        <f t="shared" si="420"/>
        <v>41634.588680555549</v>
      </c>
      <c r="T1824" s="11">
        <f t="shared" si="421"/>
        <v>41670.584027777775</v>
      </c>
      <c r="U1824" t="str">
        <f t="shared" si="422"/>
        <v>FALSE</v>
      </c>
      <c r="V1824" s="18">
        <f t="shared" si="423"/>
        <v>2</v>
      </c>
      <c r="W1824">
        <f t="shared" si="424"/>
        <v>1</v>
      </c>
      <c r="X1824">
        <f>0.76</f>
        <v>0.76</v>
      </c>
      <c r="Y1824">
        <f>D1824*X1824</f>
        <v>228</v>
      </c>
      <c r="Z1824">
        <f t="shared" ref="Z1824:Z1836" si="426">E1824*$X1824</f>
        <v>228</v>
      </c>
    </row>
    <row r="1825" spans="1:26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 t="b">
        <v>0</v>
      </c>
      <c r="L1825">
        <v>33</v>
      </c>
      <c r="M1825" t="b">
        <v>1</v>
      </c>
      <c r="N1825" t="s">
        <v>8276</v>
      </c>
      <c r="O1825" s="15">
        <f t="shared" si="419"/>
        <v>115.85714285714286</v>
      </c>
      <c r="P1825" s="15">
        <f t="shared" si="413"/>
        <v>24.575757575757574</v>
      </c>
      <c r="Q1825" t="s">
        <v>8325</v>
      </c>
      <c r="R1825" t="s">
        <v>8336</v>
      </c>
      <c r="S1825" s="8">
        <f t="shared" si="420"/>
        <v>41176.47657407407</v>
      </c>
      <c r="T1825" s="11">
        <f t="shared" si="421"/>
        <v>41206.47657407407</v>
      </c>
      <c r="U1825" t="str">
        <f t="shared" si="422"/>
        <v>FALSE</v>
      </c>
      <c r="V1825" s="18">
        <f t="shared" si="423"/>
        <v>2</v>
      </c>
      <c r="W1825">
        <f t="shared" si="424"/>
        <v>1</v>
      </c>
      <c r="X1825">
        <v>1</v>
      </c>
      <c r="Y1825">
        <f t="shared" ref="Y1825:Y1836" si="427">D1825*$X1825</f>
        <v>700</v>
      </c>
      <c r="Z1825">
        <f t="shared" si="426"/>
        <v>811</v>
      </c>
    </row>
    <row r="1826" spans="1:26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 t="b">
        <v>0</v>
      </c>
      <c r="L1826">
        <v>40</v>
      </c>
      <c r="M1826" t="b">
        <v>1</v>
      </c>
      <c r="N1826" t="s">
        <v>8276</v>
      </c>
      <c r="O1826" s="15">
        <f t="shared" si="419"/>
        <v>100.06666666666666</v>
      </c>
      <c r="P1826" s="15">
        <f t="shared" si="413"/>
        <v>75.05</v>
      </c>
      <c r="Q1826" t="s">
        <v>8325</v>
      </c>
      <c r="R1826" t="s">
        <v>8336</v>
      </c>
      <c r="S1826" s="8">
        <f t="shared" si="420"/>
        <v>41626.707951388889</v>
      </c>
      <c r="T1826" s="11">
        <f t="shared" si="421"/>
        <v>41646.880555555552</v>
      </c>
      <c r="U1826" t="str">
        <f t="shared" si="422"/>
        <v>FALSE</v>
      </c>
      <c r="V1826" s="18">
        <f t="shared" si="423"/>
        <v>2</v>
      </c>
      <c r="W1826">
        <f t="shared" si="424"/>
        <v>1</v>
      </c>
      <c r="X1826">
        <v>1</v>
      </c>
      <c r="Y1826">
        <f t="shared" si="427"/>
        <v>3000</v>
      </c>
      <c r="Z1826">
        <f t="shared" si="426"/>
        <v>3002</v>
      </c>
    </row>
    <row r="1827" spans="1:26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 t="b">
        <v>0</v>
      </c>
      <c r="L1827">
        <v>50</v>
      </c>
      <c r="M1827" t="b">
        <v>1</v>
      </c>
      <c r="N1827" t="s">
        <v>8276</v>
      </c>
      <c r="O1827" s="15">
        <f t="shared" si="419"/>
        <v>105.05</v>
      </c>
      <c r="P1827" s="15">
        <f t="shared" si="413"/>
        <v>42.02</v>
      </c>
      <c r="Q1827" t="s">
        <v>8325</v>
      </c>
      <c r="R1827" t="s">
        <v>8336</v>
      </c>
      <c r="S1827" s="8">
        <f t="shared" si="420"/>
        <v>41443.626192129625</v>
      </c>
      <c r="T1827" s="11">
        <f t="shared" si="421"/>
        <v>41466.626192129625</v>
      </c>
      <c r="U1827" t="str">
        <f t="shared" si="422"/>
        <v>FALSE</v>
      </c>
      <c r="V1827" s="18">
        <f t="shared" si="423"/>
        <v>2</v>
      </c>
      <c r="W1827">
        <f t="shared" si="424"/>
        <v>1</v>
      </c>
      <c r="X1827">
        <v>1</v>
      </c>
      <c r="Y1827">
        <f t="shared" si="427"/>
        <v>2000</v>
      </c>
      <c r="Z1827">
        <f t="shared" si="426"/>
        <v>2101</v>
      </c>
    </row>
    <row r="1828" spans="1:26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 t="b">
        <v>0</v>
      </c>
      <c r="L1828">
        <v>38</v>
      </c>
      <c r="M1828" t="b">
        <v>1</v>
      </c>
      <c r="N1828" t="s">
        <v>8276</v>
      </c>
      <c r="O1828" s="15">
        <f t="shared" si="419"/>
        <v>101</v>
      </c>
      <c r="P1828" s="15">
        <f t="shared" si="413"/>
        <v>53.157894736842103</v>
      </c>
      <c r="Q1828" t="s">
        <v>8325</v>
      </c>
      <c r="R1828" t="s">
        <v>8336</v>
      </c>
      <c r="S1828" s="8">
        <f t="shared" si="420"/>
        <v>41657.715474537035</v>
      </c>
      <c r="T1828" s="11">
        <f t="shared" si="421"/>
        <v>41687.715474537035</v>
      </c>
      <c r="U1828" t="str">
        <f t="shared" si="422"/>
        <v>FALSE</v>
      </c>
      <c r="V1828" s="18">
        <f t="shared" si="423"/>
        <v>2</v>
      </c>
      <c r="W1828">
        <f t="shared" si="424"/>
        <v>1</v>
      </c>
      <c r="X1828">
        <v>1</v>
      </c>
      <c r="Y1828">
        <f t="shared" si="427"/>
        <v>2000</v>
      </c>
      <c r="Z1828">
        <f t="shared" si="426"/>
        <v>2020</v>
      </c>
    </row>
    <row r="1829" spans="1:26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 t="b">
        <v>0</v>
      </c>
      <c r="L1829">
        <v>96</v>
      </c>
      <c r="M1829" t="b">
        <v>1</v>
      </c>
      <c r="N1829" t="s">
        <v>8276</v>
      </c>
      <c r="O1829" s="15">
        <f t="shared" si="419"/>
        <v>100.66250000000001</v>
      </c>
      <c r="P1829" s="15">
        <f t="shared" si="413"/>
        <v>83.885416666666671</v>
      </c>
      <c r="Q1829" t="s">
        <v>8325</v>
      </c>
      <c r="R1829" t="s">
        <v>8336</v>
      </c>
      <c r="S1829" s="8">
        <f t="shared" si="420"/>
        <v>40555.117604166662</v>
      </c>
      <c r="T1829" s="11">
        <f t="shared" si="421"/>
        <v>40605.117604166662</v>
      </c>
      <c r="U1829" t="str">
        <f t="shared" si="422"/>
        <v>FALSE</v>
      </c>
      <c r="V1829" s="18">
        <f t="shared" si="423"/>
        <v>2</v>
      </c>
      <c r="W1829">
        <f t="shared" si="424"/>
        <v>1</v>
      </c>
      <c r="X1829">
        <v>1</v>
      </c>
      <c r="Y1829">
        <f t="shared" si="427"/>
        <v>8000</v>
      </c>
      <c r="Z1829">
        <f t="shared" si="426"/>
        <v>8053</v>
      </c>
    </row>
    <row r="1830" spans="1:26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 t="b">
        <v>0</v>
      </c>
      <c r="L1830">
        <v>48</v>
      </c>
      <c r="M1830" t="b">
        <v>1</v>
      </c>
      <c r="N1830" t="s">
        <v>8276</v>
      </c>
      <c r="O1830" s="15">
        <f t="shared" si="419"/>
        <v>100.16000000000001</v>
      </c>
      <c r="P1830" s="15">
        <f t="shared" si="413"/>
        <v>417.33333333333331</v>
      </c>
      <c r="Q1830" t="s">
        <v>8325</v>
      </c>
      <c r="R1830" t="s">
        <v>8336</v>
      </c>
      <c r="S1830" s="8">
        <f t="shared" si="420"/>
        <v>41736.691319444442</v>
      </c>
      <c r="T1830" s="11">
        <f t="shared" si="421"/>
        <v>41768.708333333328</v>
      </c>
      <c r="U1830" t="str">
        <f t="shared" si="422"/>
        <v>FALSE</v>
      </c>
      <c r="V1830" s="18">
        <f t="shared" si="423"/>
        <v>2</v>
      </c>
      <c r="W1830">
        <f t="shared" si="424"/>
        <v>1</v>
      </c>
      <c r="X1830">
        <v>1</v>
      </c>
      <c r="Y1830">
        <f t="shared" si="427"/>
        <v>20000</v>
      </c>
      <c r="Z1830">
        <f t="shared" si="426"/>
        <v>20032</v>
      </c>
    </row>
    <row r="1831" spans="1:26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 t="b">
        <v>0</v>
      </c>
      <c r="L1831">
        <v>33</v>
      </c>
      <c r="M1831" t="b">
        <v>1</v>
      </c>
      <c r="N1831" t="s">
        <v>8276</v>
      </c>
      <c r="O1831" s="15">
        <f t="shared" si="419"/>
        <v>166.68333333333334</v>
      </c>
      <c r="P1831" s="15">
        <f t="shared" si="413"/>
        <v>75.765151515151516</v>
      </c>
      <c r="Q1831" t="s">
        <v>8325</v>
      </c>
      <c r="R1831" t="s">
        <v>8336</v>
      </c>
      <c r="S1831" s="8">
        <f t="shared" si="420"/>
        <v>40515.879293981481</v>
      </c>
      <c r="T1831" s="11">
        <f t="shared" si="421"/>
        <v>40564.708333333328</v>
      </c>
      <c r="U1831" t="str">
        <f t="shared" si="422"/>
        <v>FALSE</v>
      </c>
      <c r="V1831" s="18">
        <f t="shared" si="423"/>
        <v>2</v>
      </c>
      <c r="W1831">
        <f t="shared" si="424"/>
        <v>1</v>
      </c>
      <c r="X1831">
        <v>1</v>
      </c>
      <c r="Y1831">
        <f t="shared" si="427"/>
        <v>1500</v>
      </c>
      <c r="Z1831">
        <f t="shared" si="426"/>
        <v>2500.25</v>
      </c>
    </row>
    <row r="1832" spans="1:26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 t="b">
        <v>0</v>
      </c>
      <c r="L1832">
        <v>226</v>
      </c>
      <c r="M1832" t="b">
        <v>1</v>
      </c>
      <c r="N1832" t="s">
        <v>8276</v>
      </c>
      <c r="O1832" s="15">
        <f t="shared" si="419"/>
        <v>101.53333333333335</v>
      </c>
      <c r="P1832" s="15">
        <f t="shared" ref="P1832:P1895" si="428">IFERROR(E1832/L1832,0)</f>
        <v>67.389380530973455</v>
      </c>
      <c r="Q1832" t="s">
        <v>8325</v>
      </c>
      <c r="R1832" t="s">
        <v>8336</v>
      </c>
      <c r="S1832" s="8">
        <f t="shared" si="420"/>
        <v>41664.475775462961</v>
      </c>
      <c r="T1832" s="11">
        <f t="shared" si="421"/>
        <v>41694.475775462961</v>
      </c>
      <c r="U1832" t="str">
        <f t="shared" si="422"/>
        <v>FALSE</v>
      </c>
      <c r="V1832" s="18">
        <f t="shared" si="423"/>
        <v>2</v>
      </c>
      <c r="W1832">
        <f t="shared" si="424"/>
        <v>1</v>
      </c>
      <c r="X1832">
        <v>1</v>
      </c>
      <c r="Y1832">
        <f t="shared" si="427"/>
        <v>15000</v>
      </c>
      <c r="Z1832">
        <f t="shared" si="426"/>
        <v>15230</v>
      </c>
    </row>
    <row r="1833" spans="1:26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 t="b">
        <v>0</v>
      </c>
      <c r="L1833">
        <v>14</v>
      </c>
      <c r="M1833" t="b">
        <v>1</v>
      </c>
      <c r="N1833" t="s">
        <v>8276</v>
      </c>
      <c r="O1833" s="15">
        <f t="shared" si="419"/>
        <v>103</v>
      </c>
      <c r="P1833" s="15">
        <f t="shared" si="428"/>
        <v>73.571428571428569</v>
      </c>
      <c r="Q1833" t="s">
        <v>8325</v>
      </c>
      <c r="R1833" t="s">
        <v>8336</v>
      </c>
      <c r="S1833" s="8">
        <f t="shared" si="420"/>
        <v>41026.787766203699</v>
      </c>
      <c r="T1833" s="11">
        <f t="shared" si="421"/>
        <v>41041.787766203699</v>
      </c>
      <c r="U1833" t="str">
        <f t="shared" si="422"/>
        <v>FALSE</v>
      </c>
      <c r="V1833" s="18">
        <f t="shared" si="423"/>
        <v>2</v>
      </c>
      <c r="W1833">
        <f t="shared" si="424"/>
        <v>1</v>
      </c>
      <c r="X1833">
        <v>1</v>
      </c>
      <c r="Y1833">
        <f t="shared" si="427"/>
        <v>1000</v>
      </c>
      <c r="Z1833">
        <f t="shared" si="426"/>
        <v>1030</v>
      </c>
    </row>
    <row r="1834" spans="1:26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 t="b">
        <v>0</v>
      </c>
      <c r="L1834">
        <v>20</v>
      </c>
      <c r="M1834" t="b">
        <v>1</v>
      </c>
      <c r="N1834" t="s">
        <v>8276</v>
      </c>
      <c r="O1834" s="15">
        <f t="shared" si="419"/>
        <v>142.85714285714286</v>
      </c>
      <c r="P1834" s="15">
        <f t="shared" si="428"/>
        <v>25</v>
      </c>
      <c r="Q1834" t="s">
        <v>8325</v>
      </c>
      <c r="R1834" t="s">
        <v>8336</v>
      </c>
      <c r="S1834" s="8">
        <f t="shared" si="420"/>
        <v>40576.331331018519</v>
      </c>
      <c r="T1834" s="11">
        <f t="shared" si="421"/>
        <v>40606.331331018519</v>
      </c>
      <c r="U1834" t="str">
        <f t="shared" si="422"/>
        <v>FALSE</v>
      </c>
      <c r="V1834" s="18">
        <f t="shared" si="423"/>
        <v>2</v>
      </c>
      <c r="W1834">
        <f t="shared" si="424"/>
        <v>1</v>
      </c>
      <c r="X1834">
        <v>1</v>
      </c>
      <c r="Y1834">
        <f t="shared" si="427"/>
        <v>350</v>
      </c>
      <c r="Z1834">
        <f t="shared" si="426"/>
        <v>500</v>
      </c>
    </row>
    <row r="1835" spans="1:26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 t="b">
        <v>0</v>
      </c>
      <c r="L1835">
        <v>25</v>
      </c>
      <c r="M1835" t="b">
        <v>1</v>
      </c>
      <c r="N1835" t="s">
        <v>8276</v>
      </c>
      <c r="O1835" s="15">
        <f t="shared" si="419"/>
        <v>262.5</v>
      </c>
      <c r="P1835" s="15">
        <f t="shared" si="428"/>
        <v>42</v>
      </c>
      <c r="Q1835" t="s">
        <v>8325</v>
      </c>
      <c r="R1835" t="s">
        <v>8336</v>
      </c>
      <c r="S1835" s="8">
        <f t="shared" si="420"/>
        <v>41302.835682870369</v>
      </c>
      <c r="T1835" s="11">
        <f t="shared" si="421"/>
        <v>41335.124305555553</v>
      </c>
      <c r="U1835" t="str">
        <f t="shared" si="422"/>
        <v>FALSE</v>
      </c>
      <c r="V1835" s="18">
        <f t="shared" si="423"/>
        <v>2</v>
      </c>
      <c r="W1835">
        <f t="shared" si="424"/>
        <v>1</v>
      </c>
      <c r="X1835">
        <v>1</v>
      </c>
      <c r="Y1835">
        <f t="shared" si="427"/>
        <v>400</v>
      </c>
      <c r="Z1835">
        <f t="shared" si="426"/>
        <v>1050</v>
      </c>
    </row>
    <row r="1836" spans="1:26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 t="b">
        <v>0</v>
      </c>
      <c r="L1836">
        <v>90</v>
      </c>
      <c r="M1836" t="b">
        <v>1</v>
      </c>
      <c r="N1836" t="s">
        <v>8276</v>
      </c>
      <c r="O1836" s="15">
        <f t="shared" si="419"/>
        <v>118.05000000000001</v>
      </c>
      <c r="P1836" s="15">
        <f t="shared" si="428"/>
        <v>131.16666666666666</v>
      </c>
      <c r="Q1836" t="s">
        <v>8325</v>
      </c>
      <c r="R1836" t="s">
        <v>8336</v>
      </c>
      <c r="S1836" s="8">
        <f t="shared" si="420"/>
        <v>41988.755729166667</v>
      </c>
      <c r="T1836" s="11">
        <f t="shared" si="421"/>
        <v>42028.755729166667</v>
      </c>
      <c r="U1836" t="str">
        <f t="shared" si="422"/>
        <v>FALSE</v>
      </c>
      <c r="V1836" s="18">
        <f t="shared" si="423"/>
        <v>2</v>
      </c>
      <c r="W1836">
        <f t="shared" si="424"/>
        <v>1</v>
      </c>
      <c r="X1836">
        <v>1</v>
      </c>
      <c r="Y1836">
        <f t="shared" si="427"/>
        <v>10000</v>
      </c>
      <c r="Z1836">
        <f t="shared" si="426"/>
        <v>11805</v>
      </c>
    </row>
    <row r="1837" spans="1:26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 t="b">
        <v>0</v>
      </c>
      <c r="L1837">
        <v>11</v>
      </c>
      <c r="M1837" t="b">
        <v>1</v>
      </c>
      <c r="N1837" t="s">
        <v>8276</v>
      </c>
      <c r="O1837" s="15">
        <f t="shared" si="419"/>
        <v>104</v>
      </c>
      <c r="P1837" s="15">
        <f t="shared" si="428"/>
        <v>47.272727272727273</v>
      </c>
      <c r="Q1837" t="s">
        <v>8325</v>
      </c>
      <c r="R1837" t="s">
        <v>8336</v>
      </c>
      <c r="S1837" s="8">
        <f t="shared" si="420"/>
        <v>42430.49387731481</v>
      </c>
      <c r="T1837" s="11">
        <f t="shared" si="421"/>
        <v>42460.452210648145</v>
      </c>
      <c r="U1837" t="str">
        <f t="shared" si="422"/>
        <v>FALSE</v>
      </c>
      <c r="V1837" s="18">
        <f t="shared" si="423"/>
        <v>2</v>
      </c>
      <c r="W1837">
        <f t="shared" si="424"/>
        <v>1</v>
      </c>
      <c r="X1837">
        <v>1.28</v>
      </c>
      <c r="Y1837">
        <f>D1837*X1837</f>
        <v>640</v>
      </c>
      <c r="Z1837">
        <f>E1837*$X1837</f>
        <v>665.6</v>
      </c>
    </row>
    <row r="1838" spans="1:26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 t="b">
        <v>0</v>
      </c>
      <c r="L1838">
        <v>55</v>
      </c>
      <c r="M1838" t="b">
        <v>1</v>
      </c>
      <c r="N1838" t="s">
        <v>8276</v>
      </c>
      <c r="O1838" s="15">
        <f t="shared" si="419"/>
        <v>200.34</v>
      </c>
      <c r="P1838" s="15">
        <f t="shared" si="428"/>
        <v>182.12727272727273</v>
      </c>
      <c r="Q1838" t="s">
        <v>8325</v>
      </c>
      <c r="R1838" t="s">
        <v>8336</v>
      </c>
      <c r="S1838" s="8">
        <f t="shared" si="420"/>
        <v>41305.601030092592</v>
      </c>
      <c r="T1838" s="11">
        <f t="shared" si="421"/>
        <v>41322.601030092592</v>
      </c>
      <c r="U1838" t="str">
        <f t="shared" si="422"/>
        <v>FALSE</v>
      </c>
      <c r="V1838" s="18">
        <f t="shared" si="423"/>
        <v>2</v>
      </c>
      <c r="W1838">
        <f t="shared" si="424"/>
        <v>1</v>
      </c>
      <c r="X1838">
        <v>1</v>
      </c>
      <c r="Y1838">
        <f t="shared" ref="Y1838:Y1856" si="429">D1838*$X1838</f>
        <v>5000</v>
      </c>
      <c r="Z1838">
        <f t="shared" ref="Z1838:Z1856" si="430">E1838*$X1838</f>
        <v>10017</v>
      </c>
    </row>
    <row r="1839" spans="1:26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 t="b">
        <v>0</v>
      </c>
      <c r="L1839">
        <v>30</v>
      </c>
      <c r="M1839" t="b">
        <v>1</v>
      </c>
      <c r="N1839" t="s">
        <v>8276</v>
      </c>
      <c r="O1839" s="15">
        <f t="shared" si="419"/>
        <v>306.83333333333331</v>
      </c>
      <c r="P1839" s="15">
        <f t="shared" si="428"/>
        <v>61.366666666666667</v>
      </c>
      <c r="Q1839" t="s">
        <v>8325</v>
      </c>
      <c r="R1839" t="s">
        <v>8336</v>
      </c>
      <c r="S1839" s="8">
        <f t="shared" si="420"/>
        <v>40925.839525462965</v>
      </c>
      <c r="T1839" s="11">
        <f t="shared" si="421"/>
        <v>40985.797858796293</v>
      </c>
      <c r="U1839" t="str">
        <f t="shared" si="422"/>
        <v>FALSE</v>
      </c>
      <c r="V1839" s="18">
        <f t="shared" si="423"/>
        <v>2</v>
      </c>
      <c r="W1839">
        <f t="shared" si="424"/>
        <v>1</v>
      </c>
      <c r="X1839">
        <v>1</v>
      </c>
      <c r="Y1839">
        <f t="shared" si="429"/>
        <v>600</v>
      </c>
      <c r="Z1839">
        <f t="shared" si="430"/>
        <v>1841</v>
      </c>
    </row>
    <row r="1840" spans="1:26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 t="b">
        <v>0</v>
      </c>
      <c r="L1840">
        <v>28</v>
      </c>
      <c r="M1840" t="b">
        <v>1</v>
      </c>
      <c r="N1840" t="s">
        <v>8276</v>
      </c>
      <c r="O1840" s="15">
        <f t="shared" si="419"/>
        <v>100.149</v>
      </c>
      <c r="P1840" s="15">
        <f t="shared" si="428"/>
        <v>35.767499999999998</v>
      </c>
      <c r="Q1840" t="s">
        <v>8325</v>
      </c>
      <c r="R1840" t="s">
        <v>8336</v>
      </c>
      <c r="S1840" s="8">
        <f t="shared" si="420"/>
        <v>40788.578206018516</v>
      </c>
      <c r="T1840" s="11">
        <f t="shared" si="421"/>
        <v>40816.916666666664</v>
      </c>
      <c r="U1840" t="str">
        <f t="shared" si="422"/>
        <v>FALSE</v>
      </c>
      <c r="V1840" s="18">
        <f t="shared" si="423"/>
        <v>2</v>
      </c>
      <c r="W1840">
        <f t="shared" si="424"/>
        <v>1</v>
      </c>
      <c r="X1840">
        <v>1</v>
      </c>
      <c r="Y1840">
        <f t="shared" si="429"/>
        <v>1000</v>
      </c>
      <c r="Z1840">
        <f t="shared" si="430"/>
        <v>1001.49</v>
      </c>
    </row>
    <row r="1841" spans="1:26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 t="b">
        <v>0</v>
      </c>
      <c r="L1841">
        <v>45</v>
      </c>
      <c r="M1841" t="b">
        <v>1</v>
      </c>
      <c r="N1841" t="s">
        <v>8276</v>
      </c>
      <c r="O1841" s="15">
        <f t="shared" si="419"/>
        <v>205.29999999999998</v>
      </c>
      <c r="P1841" s="15">
        <f t="shared" si="428"/>
        <v>45.62222222222222</v>
      </c>
      <c r="Q1841" t="s">
        <v>8325</v>
      </c>
      <c r="R1841" t="s">
        <v>8336</v>
      </c>
      <c r="S1841" s="8">
        <f t="shared" si="420"/>
        <v>42614.513680555552</v>
      </c>
      <c r="T1841" s="11">
        <f t="shared" si="421"/>
        <v>42644.513680555552</v>
      </c>
      <c r="U1841" t="str">
        <f t="shared" si="422"/>
        <v>FALSE</v>
      </c>
      <c r="V1841" s="18">
        <f t="shared" si="423"/>
        <v>2</v>
      </c>
      <c r="W1841">
        <f t="shared" si="424"/>
        <v>1</v>
      </c>
      <c r="X1841">
        <v>1</v>
      </c>
      <c r="Y1841">
        <f t="shared" si="429"/>
        <v>1000</v>
      </c>
      <c r="Z1841">
        <f t="shared" si="430"/>
        <v>2053</v>
      </c>
    </row>
    <row r="1842" spans="1:26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 t="b">
        <v>0</v>
      </c>
      <c r="L1842">
        <v>13</v>
      </c>
      <c r="M1842" t="b">
        <v>1</v>
      </c>
      <c r="N1842" t="s">
        <v>8276</v>
      </c>
      <c r="O1842" s="15">
        <f t="shared" si="419"/>
        <v>108.88888888888889</v>
      </c>
      <c r="P1842" s="15">
        <f t="shared" si="428"/>
        <v>75.384615384615387</v>
      </c>
      <c r="Q1842" t="s">
        <v>8325</v>
      </c>
      <c r="R1842" t="s">
        <v>8336</v>
      </c>
      <c r="S1842" s="8">
        <f t="shared" si="420"/>
        <v>41381.88784722222</v>
      </c>
      <c r="T1842" s="11">
        <f t="shared" si="421"/>
        <v>41400.999305555553</v>
      </c>
      <c r="U1842" t="str">
        <f t="shared" si="422"/>
        <v>FALSE</v>
      </c>
      <c r="V1842" s="18">
        <f t="shared" si="423"/>
        <v>2</v>
      </c>
      <c r="W1842">
        <f t="shared" si="424"/>
        <v>1</v>
      </c>
      <c r="X1842">
        <v>1</v>
      </c>
      <c r="Y1842">
        <f t="shared" si="429"/>
        <v>900</v>
      </c>
      <c r="Z1842">
        <f t="shared" si="430"/>
        <v>980</v>
      </c>
    </row>
    <row r="1843" spans="1:26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 t="b">
        <v>0</v>
      </c>
      <c r="L1843">
        <v>40</v>
      </c>
      <c r="M1843" t="b">
        <v>1</v>
      </c>
      <c r="N1843" t="s">
        <v>8276</v>
      </c>
      <c r="O1843" s="15">
        <f t="shared" si="419"/>
        <v>101.75</v>
      </c>
      <c r="P1843" s="15">
        <f t="shared" si="428"/>
        <v>50.875</v>
      </c>
      <c r="Q1843" t="s">
        <v>8325</v>
      </c>
      <c r="R1843" t="s">
        <v>8336</v>
      </c>
      <c r="S1843" s="8">
        <f t="shared" si="420"/>
        <v>41745.637094907404</v>
      </c>
      <c r="T1843" s="11">
        <f t="shared" si="421"/>
        <v>41778.999305555553</v>
      </c>
      <c r="U1843" t="str">
        <f t="shared" si="422"/>
        <v>FALSE</v>
      </c>
      <c r="V1843" s="18">
        <f t="shared" si="423"/>
        <v>2</v>
      </c>
      <c r="W1843">
        <f t="shared" si="424"/>
        <v>1</v>
      </c>
      <c r="X1843">
        <v>1</v>
      </c>
      <c r="Y1843">
        <f t="shared" si="429"/>
        <v>2000</v>
      </c>
      <c r="Z1843">
        <f t="shared" si="430"/>
        <v>2035</v>
      </c>
    </row>
    <row r="1844" spans="1:26" ht="100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 t="b">
        <v>0</v>
      </c>
      <c r="L1844">
        <v>21</v>
      </c>
      <c r="M1844" t="b">
        <v>1</v>
      </c>
      <c r="N1844" t="s">
        <v>8276</v>
      </c>
      <c r="O1844" s="15">
        <f t="shared" si="419"/>
        <v>125.25</v>
      </c>
      <c r="P1844" s="15">
        <f t="shared" si="428"/>
        <v>119.28571428571429</v>
      </c>
      <c r="Q1844" t="s">
        <v>8325</v>
      </c>
      <c r="R1844" t="s">
        <v>8336</v>
      </c>
      <c r="S1844" s="8">
        <f t="shared" si="420"/>
        <v>42031.423391203702</v>
      </c>
      <c r="T1844" s="11">
        <f t="shared" si="421"/>
        <v>42065.040972222218</v>
      </c>
      <c r="U1844" t="str">
        <f t="shared" si="422"/>
        <v>FALSE</v>
      </c>
      <c r="V1844" s="18">
        <f t="shared" si="423"/>
        <v>2</v>
      </c>
      <c r="W1844">
        <f t="shared" si="424"/>
        <v>1</v>
      </c>
      <c r="X1844">
        <v>1</v>
      </c>
      <c r="Y1844">
        <f t="shared" si="429"/>
        <v>2000</v>
      </c>
      <c r="Z1844">
        <f t="shared" si="430"/>
        <v>2505</v>
      </c>
    </row>
    <row r="1845" spans="1:26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 t="b">
        <v>0</v>
      </c>
      <c r="L1845">
        <v>134</v>
      </c>
      <c r="M1845" t="b">
        <v>1</v>
      </c>
      <c r="N1845" t="s">
        <v>8276</v>
      </c>
      <c r="O1845" s="15">
        <f t="shared" si="419"/>
        <v>124.0061</v>
      </c>
      <c r="P1845" s="15">
        <f t="shared" si="428"/>
        <v>92.541865671641801</v>
      </c>
      <c r="Q1845" t="s">
        <v>8325</v>
      </c>
      <c r="R1845" t="s">
        <v>8336</v>
      </c>
      <c r="S1845" s="8">
        <f t="shared" si="420"/>
        <v>40564.786504629628</v>
      </c>
      <c r="T1845" s="11">
        <f t="shared" si="421"/>
        <v>40594.786504629628</v>
      </c>
      <c r="U1845" t="str">
        <f t="shared" si="422"/>
        <v>FALSE</v>
      </c>
      <c r="V1845" s="18">
        <f t="shared" si="423"/>
        <v>2</v>
      </c>
      <c r="W1845">
        <f t="shared" si="424"/>
        <v>1</v>
      </c>
      <c r="X1845">
        <v>1</v>
      </c>
      <c r="Y1845">
        <f t="shared" si="429"/>
        <v>10000</v>
      </c>
      <c r="Z1845">
        <f t="shared" si="430"/>
        <v>12400.61</v>
      </c>
    </row>
    <row r="1846" spans="1:26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 t="b">
        <v>0</v>
      </c>
      <c r="L1846">
        <v>20</v>
      </c>
      <c r="M1846" t="b">
        <v>1</v>
      </c>
      <c r="N1846" t="s">
        <v>8276</v>
      </c>
      <c r="O1846" s="15">
        <f t="shared" si="419"/>
        <v>101.4</v>
      </c>
      <c r="P1846" s="15">
        <f t="shared" si="428"/>
        <v>76.05</v>
      </c>
      <c r="Q1846" t="s">
        <v>8325</v>
      </c>
      <c r="R1846" t="s">
        <v>8336</v>
      </c>
      <c r="S1846" s="8">
        <f t="shared" si="420"/>
        <v>40666.765208333331</v>
      </c>
      <c r="T1846" s="11">
        <f t="shared" si="421"/>
        <v>40704.916666666664</v>
      </c>
      <c r="U1846" t="str">
        <f t="shared" si="422"/>
        <v>FALSE</v>
      </c>
      <c r="V1846" s="18">
        <f t="shared" si="423"/>
        <v>2</v>
      </c>
      <c r="W1846">
        <f t="shared" si="424"/>
        <v>1</v>
      </c>
      <c r="X1846">
        <v>1</v>
      </c>
      <c r="Y1846">
        <f t="shared" si="429"/>
        <v>1500</v>
      </c>
      <c r="Z1846">
        <f t="shared" si="430"/>
        <v>1521</v>
      </c>
    </row>
    <row r="1847" spans="1:26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 t="b">
        <v>0</v>
      </c>
      <c r="L1847">
        <v>19</v>
      </c>
      <c r="M1847" t="b">
        <v>1</v>
      </c>
      <c r="N1847" t="s">
        <v>8276</v>
      </c>
      <c r="O1847" s="15">
        <f t="shared" si="419"/>
        <v>100</v>
      </c>
      <c r="P1847" s="15">
        <f t="shared" si="428"/>
        <v>52.631578947368418</v>
      </c>
      <c r="Q1847" t="s">
        <v>8325</v>
      </c>
      <c r="R1847" t="s">
        <v>8336</v>
      </c>
      <c r="S1847" s="8">
        <f t="shared" si="420"/>
        <v>42523.124976851854</v>
      </c>
      <c r="T1847" s="11">
        <f t="shared" si="421"/>
        <v>42537.996527777774</v>
      </c>
      <c r="U1847" t="str">
        <f t="shared" si="422"/>
        <v>FALSE</v>
      </c>
      <c r="V1847" s="18">
        <f t="shared" si="423"/>
        <v>2</v>
      </c>
      <c r="W1847">
        <f t="shared" si="424"/>
        <v>1</v>
      </c>
      <c r="X1847">
        <v>1</v>
      </c>
      <c r="Y1847">
        <f t="shared" si="429"/>
        <v>1000</v>
      </c>
      <c r="Z1847">
        <f t="shared" si="430"/>
        <v>1000</v>
      </c>
    </row>
    <row r="1848" spans="1:26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 t="b">
        <v>0</v>
      </c>
      <c r="L1848">
        <v>209</v>
      </c>
      <c r="M1848" t="b">
        <v>1</v>
      </c>
      <c r="N1848" t="s">
        <v>8276</v>
      </c>
      <c r="O1848" s="15">
        <f t="shared" si="419"/>
        <v>137.92666666666668</v>
      </c>
      <c r="P1848" s="15">
        <f t="shared" si="428"/>
        <v>98.990430622009569</v>
      </c>
      <c r="Q1848" t="s">
        <v>8325</v>
      </c>
      <c r="R1848" t="s">
        <v>8336</v>
      </c>
      <c r="S1848" s="8">
        <f t="shared" si="420"/>
        <v>41228.441863425927</v>
      </c>
      <c r="T1848" s="11">
        <f t="shared" si="421"/>
        <v>41258.441863425927</v>
      </c>
      <c r="U1848" t="str">
        <f t="shared" si="422"/>
        <v>FALSE</v>
      </c>
      <c r="V1848" s="18">
        <f t="shared" si="423"/>
        <v>2</v>
      </c>
      <c r="W1848">
        <f t="shared" si="424"/>
        <v>1</v>
      </c>
      <c r="X1848">
        <v>1</v>
      </c>
      <c r="Y1848">
        <f t="shared" si="429"/>
        <v>15000</v>
      </c>
      <c r="Z1848">
        <f t="shared" si="430"/>
        <v>20689</v>
      </c>
    </row>
    <row r="1849" spans="1:26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 t="b">
        <v>0</v>
      </c>
      <c r="L1849">
        <v>38</v>
      </c>
      <c r="M1849" t="b">
        <v>1</v>
      </c>
      <c r="N1849" t="s">
        <v>8276</v>
      </c>
      <c r="O1849" s="15">
        <f t="shared" si="419"/>
        <v>120.88000000000001</v>
      </c>
      <c r="P1849" s="15">
        <f t="shared" si="428"/>
        <v>79.526315789473685</v>
      </c>
      <c r="Q1849" t="s">
        <v>8325</v>
      </c>
      <c r="R1849" t="s">
        <v>8336</v>
      </c>
      <c r="S1849" s="8">
        <f t="shared" si="420"/>
        <v>42094.028148148143</v>
      </c>
      <c r="T1849" s="11">
        <f t="shared" si="421"/>
        <v>42115.028148148143</v>
      </c>
      <c r="U1849" t="str">
        <f t="shared" si="422"/>
        <v>FALSE</v>
      </c>
      <c r="V1849" s="18">
        <f t="shared" si="423"/>
        <v>2</v>
      </c>
      <c r="W1849">
        <f t="shared" si="424"/>
        <v>1</v>
      </c>
      <c r="X1849">
        <v>1</v>
      </c>
      <c r="Y1849">
        <f t="shared" si="429"/>
        <v>2500</v>
      </c>
      <c r="Z1849">
        <f t="shared" si="430"/>
        <v>3022</v>
      </c>
    </row>
    <row r="1850" spans="1:26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 t="b">
        <v>0</v>
      </c>
      <c r="L1850">
        <v>24</v>
      </c>
      <c r="M1850" t="b">
        <v>1</v>
      </c>
      <c r="N1850" t="s">
        <v>8276</v>
      </c>
      <c r="O1850" s="15">
        <f t="shared" si="419"/>
        <v>107.36666666666667</v>
      </c>
      <c r="P1850" s="15">
        <f t="shared" si="428"/>
        <v>134.20833333333334</v>
      </c>
      <c r="Q1850" t="s">
        <v>8325</v>
      </c>
      <c r="R1850" t="s">
        <v>8336</v>
      </c>
      <c r="S1850" s="8">
        <f t="shared" si="420"/>
        <v>40691.579722222217</v>
      </c>
      <c r="T1850" s="11">
        <f t="shared" si="421"/>
        <v>40755.082638888889</v>
      </c>
      <c r="U1850" t="str">
        <f t="shared" si="422"/>
        <v>FALSE</v>
      </c>
      <c r="V1850" s="18">
        <f t="shared" si="423"/>
        <v>2</v>
      </c>
      <c r="W1850">
        <f t="shared" si="424"/>
        <v>1</v>
      </c>
      <c r="X1850">
        <v>1</v>
      </c>
      <c r="Y1850">
        <f t="shared" si="429"/>
        <v>3000</v>
      </c>
      <c r="Z1850">
        <f t="shared" si="430"/>
        <v>3221</v>
      </c>
    </row>
    <row r="1851" spans="1:26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 t="b">
        <v>0</v>
      </c>
      <c r="L1851">
        <v>8</v>
      </c>
      <c r="M1851" t="b">
        <v>1</v>
      </c>
      <c r="N1851" t="s">
        <v>8276</v>
      </c>
      <c r="O1851" s="15">
        <f t="shared" si="419"/>
        <v>100.33333333333334</v>
      </c>
      <c r="P1851" s="15">
        <f t="shared" si="428"/>
        <v>37.625</v>
      </c>
      <c r="Q1851" t="s">
        <v>8325</v>
      </c>
      <c r="R1851" t="s">
        <v>8336</v>
      </c>
      <c r="S1851" s="8">
        <f t="shared" si="420"/>
        <v>41169.637256944443</v>
      </c>
      <c r="T1851" s="11">
        <f t="shared" si="421"/>
        <v>41199.637256944443</v>
      </c>
      <c r="U1851" t="str">
        <f t="shared" si="422"/>
        <v>FALSE</v>
      </c>
      <c r="V1851" s="18">
        <f t="shared" si="423"/>
        <v>2</v>
      </c>
      <c r="W1851">
        <f t="shared" si="424"/>
        <v>1</v>
      </c>
      <c r="X1851">
        <v>1</v>
      </c>
      <c r="Y1851">
        <f t="shared" si="429"/>
        <v>300</v>
      </c>
      <c r="Z1851">
        <f t="shared" si="430"/>
        <v>301</v>
      </c>
    </row>
    <row r="1852" spans="1:26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 t="b">
        <v>0</v>
      </c>
      <c r="L1852">
        <v>179</v>
      </c>
      <c r="M1852" t="b">
        <v>1</v>
      </c>
      <c r="N1852" t="s">
        <v>8276</v>
      </c>
      <c r="O1852" s="15">
        <f t="shared" si="419"/>
        <v>101.52222222222223</v>
      </c>
      <c r="P1852" s="15">
        <f t="shared" si="428"/>
        <v>51.044692737430168</v>
      </c>
      <c r="Q1852" t="s">
        <v>8325</v>
      </c>
      <c r="R1852" t="s">
        <v>8336</v>
      </c>
      <c r="S1852" s="8">
        <f t="shared" si="420"/>
        <v>41800.751157407409</v>
      </c>
      <c r="T1852" s="11">
        <f t="shared" si="421"/>
        <v>41830.751157407409</v>
      </c>
      <c r="U1852" t="str">
        <f t="shared" si="422"/>
        <v>FALSE</v>
      </c>
      <c r="V1852" s="18">
        <f t="shared" si="423"/>
        <v>2</v>
      </c>
      <c r="W1852">
        <f t="shared" si="424"/>
        <v>1</v>
      </c>
      <c r="X1852">
        <v>1</v>
      </c>
      <c r="Y1852">
        <f t="shared" si="429"/>
        <v>9000</v>
      </c>
      <c r="Z1852">
        <f t="shared" si="430"/>
        <v>9137</v>
      </c>
    </row>
    <row r="1853" spans="1:26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 t="b">
        <v>0</v>
      </c>
      <c r="L1853">
        <v>26</v>
      </c>
      <c r="M1853" t="b">
        <v>1</v>
      </c>
      <c r="N1853" t="s">
        <v>8276</v>
      </c>
      <c r="O1853" s="15">
        <f t="shared" si="419"/>
        <v>100.07692307692308</v>
      </c>
      <c r="P1853" s="15">
        <f t="shared" si="428"/>
        <v>50.03846153846154</v>
      </c>
      <c r="Q1853" t="s">
        <v>8325</v>
      </c>
      <c r="R1853" t="s">
        <v>8336</v>
      </c>
      <c r="S1853" s="8">
        <f t="shared" si="420"/>
        <v>41827.69835648148</v>
      </c>
      <c r="T1853" s="11">
        <f t="shared" si="421"/>
        <v>41847.833333333328</v>
      </c>
      <c r="U1853" t="str">
        <f t="shared" si="422"/>
        <v>FALSE</v>
      </c>
      <c r="V1853" s="18">
        <f t="shared" si="423"/>
        <v>2</v>
      </c>
      <c r="W1853">
        <f t="shared" si="424"/>
        <v>1</v>
      </c>
      <c r="X1853">
        <v>1</v>
      </c>
      <c r="Y1853">
        <f t="shared" si="429"/>
        <v>1300</v>
      </c>
      <c r="Z1853">
        <f t="shared" si="430"/>
        <v>1301</v>
      </c>
    </row>
    <row r="1854" spans="1:26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 t="b">
        <v>0</v>
      </c>
      <c r="L1854">
        <v>131</v>
      </c>
      <c r="M1854" t="b">
        <v>1</v>
      </c>
      <c r="N1854" t="s">
        <v>8276</v>
      </c>
      <c r="O1854" s="15">
        <f t="shared" si="419"/>
        <v>116.96666666666667</v>
      </c>
      <c r="P1854" s="15">
        <f t="shared" si="428"/>
        <v>133.93129770992365</v>
      </c>
      <c r="Q1854" t="s">
        <v>8325</v>
      </c>
      <c r="R1854" t="s">
        <v>8336</v>
      </c>
      <c r="S1854" s="8">
        <f t="shared" si="420"/>
        <v>42081.563101851854</v>
      </c>
      <c r="T1854" s="11">
        <f t="shared" si="421"/>
        <v>42118.791666666664</v>
      </c>
      <c r="U1854" t="str">
        <f t="shared" si="422"/>
        <v>FALSE</v>
      </c>
      <c r="V1854" s="18">
        <f t="shared" si="423"/>
        <v>2</v>
      </c>
      <c r="W1854">
        <f t="shared" si="424"/>
        <v>1</v>
      </c>
      <c r="X1854">
        <v>1</v>
      </c>
      <c r="Y1854">
        <f t="shared" si="429"/>
        <v>15000</v>
      </c>
      <c r="Z1854">
        <f t="shared" si="430"/>
        <v>17545</v>
      </c>
    </row>
    <row r="1855" spans="1:26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 t="b">
        <v>0</v>
      </c>
      <c r="L1855">
        <v>14</v>
      </c>
      <c r="M1855" t="b">
        <v>1</v>
      </c>
      <c r="N1855" t="s">
        <v>8276</v>
      </c>
      <c r="O1855" s="15">
        <f t="shared" si="419"/>
        <v>101.875</v>
      </c>
      <c r="P1855" s="15">
        <f t="shared" si="428"/>
        <v>58.214285714285715</v>
      </c>
      <c r="Q1855" t="s">
        <v>8325</v>
      </c>
      <c r="R1855" t="s">
        <v>8336</v>
      </c>
      <c r="S1855" s="8">
        <f t="shared" si="420"/>
        <v>41176.852048611108</v>
      </c>
      <c r="T1855" s="11">
        <f t="shared" si="421"/>
        <v>41226.893715277773</v>
      </c>
      <c r="U1855" t="str">
        <f t="shared" si="422"/>
        <v>FALSE</v>
      </c>
      <c r="V1855" s="18">
        <f t="shared" si="423"/>
        <v>2</v>
      </c>
      <c r="W1855">
        <f t="shared" si="424"/>
        <v>1</v>
      </c>
      <c r="X1855">
        <v>1</v>
      </c>
      <c r="Y1855">
        <f t="shared" si="429"/>
        <v>800</v>
      </c>
      <c r="Z1855">
        <f t="shared" si="430"/>
        <v>815</v>
      </c>
    </row>
    <row r="1856" spans="1:26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 t="b">
        <v>0</v>
      </c>
      <c r="L1856">
        <v>174</v>
      </c>
      <c r="M1856" t="b">
        <v>1</v>
      </c>
      <c r="N1856" t="s">
        <v>8276</v>
      </c>
      <c r="O1856" s="15">
        <f t="shared" si="419"/>
        <v>102.12366666666665</v>
      </c>
      <c r="P1856" s="15">
        <f t="shared" si="428"/>
        <v>88.037643678160919</v>
      </c>
      <c r="Q1856" t="s">
        <v>8325</v>
      </c>
      <c r="R1856" t="s">
        <v>8336</v>
      </c>
      <c r="S1856" s="8">
        <f t="shared" si="420"/>
        <v>41387.812928240739</v>
      </c>
      <c r="T1856" s="11">
        <f t="shared" si="421"/>
        <v>41417.812928240739</v>
      </c>
      <c r="U1856" t="str">
        <f t="shared" si="422"/>
        <v>FALSE</v>
      </c>
      <c r="V1856" s="18">
        <f t="shared" si="423"/>
        <v>2</v>
      </c>
      <c r="W1856">
        <f t="shared" si="424"/>
        <v>1</v>
      </c>
      <c r="X1856">
        <v>1</v>
      </c>
      <c r="Y1856">
        <f t="shared" si="429"/>
        <v>15000</v>
      </c>
      <c r="Z1856">
        <f t="shared" si="430"/>
        <v>15318.55</v>
      </c>
    </row>
    <row r="1857" spans="1:26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 t="b">
        <v>0</v>
      </c>
      <c r="L1857">
        <v>191</v>
      </c>
      <c r="M1857" t="b">
        <v>1</v>
      </c>
      <c r="N1857" t="s">
        <v>8276</v>
      </c>
      <c r="O1857" s="15">
        <f t="shared" si="419"/>
        <v>154.05897142857143</v>
      </c>
      <c r="P1857" s="15">
        <f t="shared" si="428"/>
        <v>70.576753926701571</v>
      </c>
      <c r="Q1857" t="s">
        <v>8325</v>
      </c>
      <c r="R1857" t="s">
        <v>8336</v>
      </c>
      <c r="S1857" s="8">
        <f t="shared" si="420"/>
        <v>41600.330324074072</v>
      </c>
      <c r="T1857" s="11">
        <f t="shared" si="421"/>
        <v>41645.330324074072</v>
      </c>
      <c r="U1857" t="str">
        <f t="shared" si="422"/>
        <v>FALSE</v>
      </c>
      <c r="V1857" s="18">
        <f t="shared" si="423"/>
        <v>2</v>
      </c>
      <c r="W1857">
        <f t="shared" si="424"/>
        <v>1</v>
      </c>
      <c r="X1857">
        <f>0.76</f>
        <v>0.76</v>
      </c>
      <c r="Y1857">
        <f>D1857*X1857</f>
        <v>6650</v>
      </c>
      <c r="Z1857">
        <f t="shared" ref="Z1857:Z1862" si="431">E1857*$X1857</f>
        <v>10244.9216</v>
      </c>
    </row>
    <row r="1858" spans="1:26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 t="b">
        <v>0</v>
      </c>
      <c r="L1858">
        <v>38</v>
      </c>
      <c r="M1858" t="b">
        <v>1</v>
      </c>
      <c r="N1858" t="s">
        <v>8276</v>
      </c>
      <c r="O1858" s="15">
        <f t="shared" si="419"/>
        <v>101.25</v>
      </c>
      <c r="P1858" s="15">
        <f t="shared" si="428"/>
        <v>53.289473684210527</v>
      </c>
      <c r="Q1858" t="s">
        <v>8325</v>
      </c>
      <c r="R1858" t="s">
        <v>8336</v>
      </c>
      <c r="S1858" s="8">
        <f t="shared" si="420"/>
        <v>41817.64666666666</v>
      </c>
      <c r="T1858" s="11">
        <f t="shared" si="421"/>
        <v>41838.64666666666</v>
      </c>
      <c r="U1858" t="str">
        <f t="shared" si="422"/>
        <v>FALSE</v>
      </c>
      <c r="V1858" s="18">
        <f t="shared" si="423"/>
        <v>2</v>
      </c>
      <c r="W1858">
        <f t="shared" si="424"/>
        <v>1</v>
      </c>
      <c r="X1858">
        <v>1</v>
      </c>
      <c r="Y1858">
        <f>D1858*$X1858</f>
        <v>2000</v>
      </c>
      <c r="Z1858">
        <f t="shared" si="431"/>
        <v>2025</v>
      </c>
    </row>
    <row r="1859" spans="1:26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 t="b">
        <v>0</v>
      </c>
      <c r="L1859">
        <v>22</v>
      </c>
      <c r="M1859" t="b">
        <v>1</v>
      </c>
      <c r="N1859" t="s">
        <v>8276</v>
      </c>
      <c r="O1859" s="15">
        <f t="shared" ref="O1859:O1922" si="432">(E1859/D1859)*100</f>
        <v>100</v>
      </c>
      <c r="P1859" s="15">
        <f t="shared" si="428"/>
        <v>136.36363636363637</v>
      </c>
      <c r="Q1859" t="s">
        <v>8325</v>
      </c>
      <c r="R1859" t="s">
        <v>8336</v>
      </c>
      <c r="S1859" s="8">
        <f t="shared" ref="S1859:S1922" si="433">(((J1859/60)/60)/24)+DATE(1970,1,1)+(-5/24)</f>
        <v>41864.560335648144</v>
      </c>
      <c r="T1859" s="11">
        <f t="shared" ref="T1859:T1922" si="434">(I1859/86400)+25569+(-5/24)</f>
        <v>41894.560335648144</v>
      </c>
      <c r="U1859" t="str">
        <f t="shared" ref="U1859:U1922" si="435">TRIM(K1859)</f>
        <v>FALSE</v>
      </c>
      <c r="V1859" s="18">
        <f t="shared" ref="V1859:V1922" si="436">IF(U1859="TRUE", 1, 2)</f>
        <v>2</v>
      </c>
      <c r="W1859">
        <f t="shared" ref="W1859:W1922" si="437">IF(F1859="successful", 1,  IF(F1859= "failed", 2, IF(F1859="canceled", 3, 4)))</f>
        <v>1</v>
      </c>
      <c r="X1859">
        <v>1</v>
      </c>
      <c r="Y1859">
        <f>D1859*$X1859</f>
        <v>3000</v>
      </c>
      <c r="Z1859">
        <f t="shared" si="431"/>
        <v>3000</v>
      </c>
    </row>
    <row r="1860" spans="1:26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 t="b">
        <v>0</v>
      </c>
      <c r="L1860">
        <v>149</v>
      </c>
      <c r="M1860" t="b">
        <v>1</v>
      </c>
      <c r="N1860" t="s">
        <v>8276</v>
      </c>
      <c r="O1860" s="15">
        <f t="shared" si="432"/>
        <v>108.74800874800874</v>
      </c>
      <c r="P1860" s="15">
        <f t="shared" si="428"/>
        <v>40.547315436241611</v>
      </c>
      <c r="Q1860" t="s">
        <v>8325</v>
      </c>
      <c r="R1860" t="s">
        <v>8336</v>
      </c>
      <c r="S1860" s="8">
        <f t="shared" si="433"/>
        <v>40832.9921412037</v>
      </c>
      <c r="T1860" s="11">
        <f t="shared" si="434"/>
        <v>40893.033807870372</v>
      </c>
      <c r="U1860" t="str">
        <f t="shared" si="435"/>
        <v>FALSE</v>
      </c>
      <c r="V1860" s="18">
        <f t="shared" si="436"/>
        <v>2</v>
      </c>
      <c r="W1860">
        <f t="shared" si="437"/>
        <v>1</v>
      </c>
      <c r="X1860">
        <v>1</v>
      </c>
      <c r="Y1860">
        <f>D1860*$X1860</f>
        <v>5555.55</v>
      </c>
      <c r="Z1860">
        <f t="shared" si="431"/>
        <v>6041.55</v>
      </c>
    </row>
    <row r="1861" spans="1:26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 t="b">
        <v>0</v>
      </c>
      <c r="L1861">
        <v>56</v>
      </c>
      <c r="M1861" t="b">
        <v>1</v>
      </c>
      <c r="N1861" t="s">
        <v>8276</v>
      </c>
      <c r="O1861" s="15">
        <f t="shared" si="432"/>
        <v>131.83333333333334</v>
      </c>
      <c r="P1861" s="15">
        <f t="shared" si="428"/>
        <v>70.625</v>
      </c>
      <c r="Q1861" t="s">
        <v>8325</v>
      </c>
      <c r="R1861" t="s">
        <v>8336</v>
      </c>
      <c r="S1861" s="8">
        <f t="shared" si="433"/>
        <v>40778.561678240738</v>
      </c>
      <c r="T1861" s="11">
        <f t="shared" si="434"/>
        <v>40808.561678240738</v>
      </c>
      <c r="U1861" t="str">
        <f t="shared" si="435"/>
        <v>FALSE</v>
      </c>
      <c r="V1861" s="18">
        <f t="shared" si="436"/>
        <v>2</v>
      </c>
      <c r="W1861">
        <f t="shared" si="437"/>
        <v>1</v>
      </c>
      <c r="X1861">
        <v>1</v>
      </c>
      <c r="Y1861">
        <f>D1861*$X1861</f>
        <v>3000</v>
      </c>
      <c r="Z1861">
        <f t="shared" si="431"/>
        <v>3955</v>
      </c>
    </row>
    <row r="1862" spans="1:26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 t="b">
        <v>0</v>
      </c>
      <c r="L1862">
        <v>19</v>
      </c>
      <c r="M1862" t="b">
        <v>1</v>
      </c>
      <c r="N1862" t="s">
        <v>8276</v>
      </c>
      <c r="O1862" s="15">
        <f t="shared" si="432"/>
        <v>133.46666666666667</v>
      </c>
      <c r="P1862" s="15">
        <f t="shared" si="428"/>
        <v>52.684210526315788</v>
      </c>
      <c r="Q1862" t="s">
        <v>8325</v>
      </c>
      <c r="R1862" t="s">
        <v>8336</v>
      </c>
      <c r="S1862" s="8">
        <f t="shared" si="433"/>
        <v>41655.500972222217</v>
      </c>
      <c r="T1862" s="11">
        <f t="shared" si="434"/>
        <v>41676.500972222224</v>
      </c>
      <c r="U1862" t="str">
        <f t="shared" si="435"/>
        <v>FALSE</v>
      </c>
      <c r="V1862" s="18">
        <f t="shared" si="436"/>
        <v>2</v>
      </c>
      <c r="W1862">
        <f t="shared" si="437"/>
        <v>1</v>
      </c>
      <c r="X1862">
        <v>1</v>
      </c>
      <c r="Y1862">
        <f>D1862*$X1862</f>
        <v>750</v>
      </c>
      <c r="Z1862">
        <f t="shared" si="431"/>
        <v>1001</v>
      </c>
    </row>
    <row r="1863" spans="1:26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 t="b">
        <v>0</v>
      </c>
      <c r="L1863">
        <v>0</v>
      </c>
      <c r="M1863" t="b">
        <v>0</v>
      </c>
      <c r="N1863" t="s">
        <v>8283</v>
      </c>
      <c r="O1863" s="15">
        <f t="shared" si="432"/>
        <v>0</v>
      </c>
      <c r="P1863" s="15">
        <f t="shared" si="428"/>
        <v>0</v>
      </c>
      <c r="Q1863" t="s">
        <v>8319</v>
      </c>
      <c r="R1863" t="s">
        <v>8320</v>
      </c>
      <c r="S1863" s="8">
        <f t="shared" si="433"/>
        <v>42000.091909722221</v>
      </c>
      <c r="T1863" s="11">
        <f t="shared" si="434"/>
        <v>42030.091909722221</v>
      </c>
      <c r="U1863" t="str">
        <f t="shared" si="435"/>
        <v>FALSE</v>
      </c>
      <c r="V1863" s="18">
        <f t="shared" si="436"/>
        <v>2</v>
      </c>
      <c r="W1863">
        <f t="shared" si="437"/>
        <v>2</v>
      </c>
      <c r="X1863">
        <v>1.28</v>
      </c>
      <c r="Y1863">
        <f>D1863*X1863</f>
        <v>320000</v>
      </c>
      <c r="Z1863">
        <f>E1863*$X1863</f>
        <v>0</v>
      </c>
    </row>
    <row r="1864" spans="1:26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 t="b">
        <v>0</v>
      </c>
      <c r="L1864">
        <v>16</v>
      </c>
      <c r="M1864" t="b">
        <v>0</v>
      </c>
      <c r="N1864" t="s">
        <v>8283</v>
      </c>
      <c r="O1864" s="15">
        <f t="shared" si="432"/>
        <v>8.0833333333333321</v>
      </c>
      <c r="P1864" s="15">
        <f t="shared" si="428"/>
        <v>90.9375</v>
      </c>
      <c r="Q1864" t="s">
        <v>8319</v>
      </c>
      <c r="R1864" t="s">
        <v>8320</v>
      </c>
      <c r="S1864" s="8">
        <f t="shared" si="433"/>
        <v>42755.284421296288</v>
      </c>
      <c r="T1864" s="11">
        <f t="shared" si="434"/>
        <v>42802.104166666664</v>
      </c>
      <c r="U1864" t="str">
        <f t="shared" si="435"/>
        <v>FALSE</v>
      </c>
      <c r="V1864" s="18">
        <f t="shared" si="436"/>
        <v>2</v>
      </c>
      <c r="W1864">
        <f t="shared" si="437"/>
        <v>2</v>
      </c>
      <c r="X1864">
        <v>1</v>
      </c>
      <c r="Y1864">
        <f>D1864*$X1864</f>
        <v>18000</v>
      </c>
      <c r="Z1864">
        <f>E1864*$X1864</f>
        <v>1455</v>
      </c>
    </row>
    <row r="1865" spans="1:26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 t="b">
        <v>0</v>
      </c>
      <c r="L1865">
        <v>2</v>
      </c>
      <c r="M1865" t="b">
        <v>0</v>
      </c>
      <c r="N1865" t="s">
        <v>8283</v>
      </c>
      <c r="O1865" s="15">
        <f t="shared" si="432"/>
        <v>0.4</v>
      </c>
      <c r="P1865" s="15">
        <f t="shared" si="428"/>
        <v>5</v>
      </c>
      <c r="Q1865" t="s">
        <v>8319</v>
      </c>
      <c r="R1865" t="s">
        <v>8320</v>
      </c>
      <c r="S1865" s="8">
        <f t="shared" si="433"/>
        <v>41772.588946759257</v>
      </c>
      <c r="T1865" s="11">
        <f t="shared" si="434"/>
        <v>41802.588946759257</v>
      </c>
      <c r="U1865" t="str">
        <f t="shared" si="435"/>
        <v>FALSE</v>
      </c>
      <c r="V1865" s="18">
        <f t="shared" si="436"/>
        <v>2</v>
      </c>
      <c r="W1865">
        <f t="shared" si="437"/>
        <v>2</v>
      </c>
      <c r="X1865">
        <v>1</v>
      </c>
      <c r="Y1865">
        <f>D1865*$X1865</f>
        <v>2500</v>
      </c>
      <c r="Z1865">
        <f>E1865*$X1865</f>
        <v>10</v>
      </c>
    </row>
    <row r="1866" spans="1:26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 t="b">
        <v>0</v>
      </c>
      <c r="L1866">
        <v>48</v>
      </c>
      <c r="M1866" t="b">
        <v>0</v>
      </c>
      <c r="N1866" t="s">
        <v>8283</v>
      </c>
      <c r="O1866" s="15">
        <f t="shared" si="432"/>
        <v>42.892307692307689</v>
      </c>
      <c r="P1866" s="15">
        <f t="shared" si="428"/>
        <v>58.083333333333336</v>
      </c>
      <c r="Q1866" t="s">
        <v>8319</v>
      </c>
      <c r="R1866" t="s">
        <v>8320</v>
      </c>
      <c r="S1866" s="8">
        <f t="shared" si="433"/>
        <v>41733.508101851847</v>
      </c>
      <c r="T1866" s="11">
        <f t="shared" si="434"/>
        <v>41763.508101851847</v>
      </c>
      <c r="U1866" t="str">
        <f t="shared" si="435"/>
        <v>FALSE</v>
      </c>
      <c r="V1866" s="18">
        <f t="shared" si="436"/>
        <v>2</v>
      </c>
      <c r="W1866">
        <f t="shared" si="437"/>
        <v>2</v>
      </c>
      <c r="X1866">
        <v>1</v>
      </c>
      <c r="Y1866">
        <f>D1866*$X1866</f>
        <v>6500</v>
      </c>
      <c r="Z1866">
        <f>E1866*$X1866</f>
        <v>2788</v>
      </c>
    </row>
    <row r="1867" spans="1:26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 t="b">
        <v>0</v>
      </c>
      <c r="L1867">
        <v>2</v>
      </c>
      <c r="M1867" t="b">
        <v>0</v>
      </c>
      <c r="N1867" t="s">
        <v>8283</v>
      </c>
      <c r="O1867" s="15">
        <f t="shared" si="432"/>
        <v>3.6363636363636364E-3</v>
      </c>
      <c r="P1867" s="15">
        <f t="shared" si="428"/>
        <v>2</v>
      </c>
      <c r="Q1867" t="s">
        <v>8319</v>
      </c>
      <c r="R1867" t="s">
        <v>8320</v>
      </c>
      <c r="S1867" s="8">
        <f t="shared" si="433"/>
        <v>42645.159108796295</v>
      </c>
      <c r="T1867" s="11">
        <f t="shared" si="434"/>
        <v>42680.200775462959</v>
      </c>
      <c r="U1867" t="str">
        <f t="shared" si="435"/>
        <v>FALSE</v>
      </c>
      <c r="V1867" s="18">
        <f t="shared" si="436"/>
        <v>2</v>
      </c>
      <c r="W1867">
        <f t="shared" si="437"/>
        <v>2</v>
      </c>
      <c r="X1867">
        <v>1.28</v>
      </c>
      <c r="Y1867">
        <f>D1867*X1867</f>
        <v>140800</v>
      </c>
      <c r="Z1867">
        <f>E1867*$X1867</f>
        <v>5.12</v>
      </c>
    </row>
    <row r="1868" spans="1:26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 t="b">
        <v>0</v>
      </c>
      <c r="L1868">
        <v>2</v>
      </c>
      <c r="M1868" t="b">
        <v>0</v>
      </c>
      <c r="N1868" t="s">
        <v>8283</v>
      </c>
      <c r="O1868" s="15">
        <f t="shared" si="432"/>
        <v>0.5</v>
      </c>
      <c r="P1868" s="15">
        <f t="shared" si="428"/>
        <v>62.5</v>
      </c>
      <c r="Q1868" t="s">
        <v>8319</v>
      </c>
      <c r="R1868" t="s">
        <v>8320</v>
      </c>
      <c r="S1868" s="8">
        <f t="shared" si="433"/>
        <v>42742.038159722222</v>
      </c>
      <c r="T1868" s="11">
        <f t="shared" si="434"/>
        <v>42794.958333333336</v>
      </c>
      <c r="U1868" t="str">
        <f t="shared" si="435"/>
        <v>FALSE</v>
      </c>
      <c r="V1868" s="18">
        <f t="shared" si="436"/>
        <v>2</v>
      </c>
      <c r="W1868">
        <f t="shared" si="437"/>
        <v>2</v>
      </c>
      <c r="X1868">
        <v>1</v>
      </c>
      <c r="Y1868">
        <f t="shared" ref="Y1868:Y1874" si="438">D1868*$X1868</f>
        <v>25000</v>
      </c>
      <c r="Z1868">
        <f t="shared" ref="Z1868:Z1874" si="439">E1868*$X1868</f>
        <v>125</v>
      </c>
    </row>
    <row r="1869" spans="1:26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 t="b">
        <v>0</v>
      </c>
      <c r="L1869">
        <v>1</v>
      </c>
      <c r="M1869" t="b">
        <v>0</v>
      </c>
      <c r="N1869" t="s">
        <v>8283</v>
      </c>
      <c r="O1869" s="15">
        <f t="shared" si="432"/>
        <v>0.05</v>
      </c>
      <c r="P1869" s="15">
        <f t="shared" si="428"/>
        <v>10</v>
      </c>
      <c r="Q1869" t="s">
        <v>8319</v>
      </c>
      <c r="R1869" t="s">
        <v>8320</v>
      </c>
      <c r="S1869" s="8">
        <f t="shared" si="433"/>
        <v>42649.716574074067</v>
      </c>
      <c r="T1869" s="11">
        <f t="shared" si="434"/>
        <v>42679.716574074067</v>
      </c>
      <c r="U1869" t="str">
        <f t="shared" si="435"/>
        <v>FALSE</v>
      </c>
      <c r="V1869" s="18">
        <f t="shared" si="436"/>
        <v>2</v>
      </c>
      <c r="W1869">
        <f t="shared" si="437"/>
        <v>2</v>
      </c>
      <c r="X1869">
        <v>1</v>
      </c>
      <c r="Y1869">
        <f t="shared" si="438"/>
        <v>20000</v>
      </c>
      <c r="Z1869">
        <f t="shared" si="439"/>
        <v>10</v>
      </c>
    </row>
    <row r="1870" spans="1:26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 t="b">
        <v>0</v>
      </c>
      <c r="L1870">
        <v>17</v>
      </c>
      <c r="M1870" t="b">
        <v>0</v>
      </c>
      <c r="N1870" t="s">
        <v>8283</v>
      </c>
      <c r="O1870" s="15">
        <f t="shared" si="432"/>
        <v>4.8680000000000003</v>
      </c>
      <c r="P1870" s="15">
        <f t="shared" si="428"/>
        <v>71.588235294117652</v>
      </c>
      <c r="Q1870" t="s">
        <v>8319</v>
      </c>
      <c r="R1870" t="s">
        <v>8320</v>
      </c>
      <c r="S1870" s="8">
        <f t="shared" si="433"/>
        <v>42328.570891203701</v>
      </c>
      <c r="T1870" s="11">
        <f t="shared" si="434"/>
        <v>42353.124305555553</v>
      </c>
      <c r="U1870" t="str">
        <f t="shared" si="435"/>
        <v>FALSE</v>
      </c>
      <c r="V1870" s="18">
        <f t="shared" si="436"/>
        <v>2</v>
      </c>
      <c r="W1870">
        <f t="shared" si="437"/>
        <v>2</v>
      </c>
      <c r="X1870">
        <v>1</v>
      </c>
      <c r="Y1870">
        <f t="shared" si="438"/>
        <v>25000</v>
      </c>
      <c r="Z1870">
        <f t="shared" si="439"/>
        <v>1217</v>
      </c>
    </row>
    <row r="1871" spans="1:26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 t="b">
        <v>0</v>
      </c>
      <c r="L1871">
        <v>0</v>
      </c>
      <c r="M1871" t="b">
        <v>0</v>
      </c>
      <c r="N1871" t="s">
        <v>8283</v>
      </c>
      <c r="O1871" s="15">
        <f t="shared" si="432"/>
        <v>0</v>
      </c>
      <c r="P1871" s="15">
        <f t="shared" si="428"/>
        <v>0</v>
      </c>
      <c r="Q1871" t="s">
        <v>8319</v>
      </c>
      <c r="R1871" t="s">
        <v>8320</v>
      </c>
      <c r="S1871" s="8">
        <f t="shared" si="433"/>
        <v>42708.794548611106</v>
      </c>
      <c r="T1871" s="11">
        <f t="shared" si="434"/>
        <v>42738.794548611106</v>
      </c>
      <c r="U1871" t="str">
        <f t="shared" si="435"/>
        <v>FALSE</v>
      </c>
      <c r="V1871" s="18">
        <f t="shared" si="436"/>
        <v>2</v>
      </c>
      <c r="W1871">
        <f t="shared" si="437"/>
        <v>2</v>
      </c>
      <c r="X1871">
        <v>1</v>
      </c>
      <c r="Y1871">
        <f t="shared" si="438"/>
        <v>10000</v>
      </c>
      <c r="Z1871">
        <f t="shared" si="439"/>
        <v>0</v>
      </c>
    </row>
    <row r="1872" spans="1:26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 t="b">
        <v>0</v>
      </c>
      <c r="L1872">
        <v>11</v>
      </c>
      <c r="M1872" t="b">
        <v>0</v>
      </c>
      <c r="N1872" t="s">
        <v>8283</v>
      </c>
      <c r="O1872" s="15">
        <f t="shared" si="432"/>
        <v>10.314285714285715</v>
      </c>
      <c r="P1872" s="15">
        <f t="shared" si="428"/>
        <v>32.81818181818182</v>
      </c>
      <c r="Q1872" t="s">
        <v>8319</v>
      </c>
      <c r="R1872" t="s">
        <v>8320</v>
      </c>
      <c r="S1872" s="8">
        <f t="shared" si="433"/>
        <v>42371.14739583333</v>
      </c>
      <c r="T1872" s="11">
        <f t="shared" si="434"/>
        <v>42399.970138888886</v>
      </c>
      <c r="U1872" t="str">
        <f t="shared" si="435"/>
        <v>FALSE</v>
      </c>
      <c r="V1872" s="18">
        <f t="shared" si="436"/>
        <v>2</v>
      </c>
      <c r="W1872">
        <f t="shared" si="437"/>
        <v>2</v>
      </c>
      <c r="X1872">
        <v>1</v>
      </c>
      <c r="Y1872">
        <f t="shared" si="438"/>
        <v>3500</v>
      </c>
      <c r="Z1872">
        <f t="shared" si="439"/>
        <v>361</v>
      </c>
    </row>
    <row r="1873" spans="1:26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 t="b">
        <v>0</v>
      </c>
      <c r="L1873">
        <v>95</v>
      </c>
      <c r="M1873" t="b">
        <v>0</v>
      </c>
      <c r="N1873" t="s">
        <v>8283</v>
      </c>
      <c r="O1873" s="15">
        <f t="shared" si="432"/>
        <v>71.784615384615378</v>
      </c>
      <c r="P1873" s="15">
        <f t="shared" si="428"/>
        <v>49.11578947368421</v>
      </c>
      <c r="Q1873" t="s">
        <v>8319</v>
      </c>
      <c r="R1873" t="s">
        <v>8320</v>
      </c>
      <c r="S1873" s="8">
        <f t="shared" si="433"/>
        <v>41923.575243055551</v>
      </c>
      <c r="T1873" s="11">
        <f t="shared" si="434"/>
        <v>41963.616909722223</v>
      </c>
      <c r="U1873" t="str">
        <f t="shared" si="435"/>
        <v>FALSE</v>
      </c>
      <c r="V1873" s="18">
        <f t="shared" si="436"/>
        <v>2</v>
      </c>
      <c r="W1873">
        <f t="shared" si="437"/>
        <v>2</v>
      </c>
      <c r="X1873">
        <v>1</v>
      </c>
      <c r="Y1873">
        <f t="shared" si="438"/>
        <v>6500</v>
      </c>
      <c r="Z1873">
        <f t="shared" si="439"/>
        <v>4666</v>
      </c>
    </row>
    <row r="1874" spans="1:26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 t="b">
        <v>0</v>
      </c>
      <c r="L1874">
        <v>13</v>
      </c>
      <c r="M1874" t="b">
        <v>0</v>
      </c>
      <c r="N1874" t="s">
        <v>8283</v>
      </c>
      <c r="O1874" s="15">
        <f t="shared" si="432"/>
        <v>1.06</v>
      </c>
      <c r="P1874" s="15">
        <f t="shared" si="428"/>
        <v>16.307692307692307</v>
      </c>
      <c r="Q1874" t="s">
        <v>8319</v>
      </c>
      <c r="R1874" t="s">
        <v>8320</v>
      </c>
      <c r="S1874" s="8">
        <f t="shared" si="433"/>
        <v>42154.921319444438</v>
      </c>
      <c r="T1874" s="11">
        <f t="shared" si="434"/>
        <v>42184.921319444438</v>
      </c>
      <c r="U1874" t="str">
        <f t="shared" si="435"/>
        <v>FALSE</v>
      </c>
      <c r="V1874" s="18">
        <f t="shared" si="436"/>
        <v>2</v>
      </c>
      <c r="W1874">
        <f t="shared" si="437"/>
        <v>2</v>
      </c>
      <c r="X1874">
        <v>1</v>
      </c>
      <c r="Y1874">
        <f t="shared" si="438"/>
        <v>20000</v>
      </c>
      <c r="Z1874">
        <f t="shared" si="439"/>
        <v>212</v>
      </c>
    </row>
    <row r="1875" spans="1:26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 t="b">
        <v>0</v>
      </c>
      <c r="L1875">
        <v>2</v>
      </c>
      <c r="M1875" t="b">
        <v>0</v>
      </c>
      <c r="N1875" t="s">
        <v>8283</v>
      </c>
      <c r="O1875" s="15">
        <f t="shared" si="432"/>
        <v>0.44999999999999996</v>
      </c>
      <c r="P1875" s="15">
        <f t="shared" si="428"/>
        <v>18</v>
      </c>
      <c r="Q1875" t="s">
        <v>8319</v>
      </c>
      <c r="R1875" t="s">
        <v>8320</v>
      </c>
      <c r="S1875" s="8">
        <f t="shared" si="433"/>
        <v>42164.407523148147</v>
      </c>
      <c r="T1875" s="11">
        <f t="shared" si="434"/>
        <v>42193.489583333336</v>
      </c>
      <c r="U1875" t="str">
        <f t="shared" si="435"/>
        <v>FALSE</v>
      </c>
      <c r="V1875" s="18">
        <f t="shared" si="436"/>
        <v>2</v>
      </c>
      <c r="W1875">
        <f t="shared" si="437"/>
        <v>2</v>
      </c>
      <c r="X1875">
        <f>0.76</f>
        <v>0.76</v>
      </c>
      <c r="Y1875">
        <f>D1875*X1875</f>
        <v>6080</v>
      </c>
      <c r="Z1875">
        <f>E1875*$X1875</f>
        <v>27.36</v>
      </c>
    </row>
    <row r="1876" spans="1:26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 t="b">
        <v>0</v>
      </c>
      <c r="L1876">
        <v>2</v>
      </c>
      <c r="M1876" t="b">
        <v>0</v>
      </c>
      <c r="N1876" t="s">
        <v>8283</v>
      </c>
      <c r="O1876" s="15">
        <f t="shared" si="432"/>
        <v>1.6250000000000001E-2</v>
      </c>
      <c r="P1876" s="15">
        <f t="shared" si="428"/>
        <v>13</v>
      </c>
      <c r="Q1876" t="s">
        <v>8319</v>
      </c>
      <c r="R1876" t="s">
        <v>8320</v>
      </c>
      <c r="S1876" s="8">
        <f t="shared" si="433"/>
        <v>42529.760798611103</v>
      </c>
      <c r="T1876" s="11">
        <f t="shared" si="434"/>
        <v>42549.760798611103</v>
      </c>
      <c r="U1876" t="str">
        <f t="shared" si="435"/>
        <v>FALSE</v>
      </c>
      <c r="V1876" s="18">
        <f t="shared" si="436"/>
        <v>2</v>
      </c>
      <c r="W1876">
        <f t="shared" si="437"/>
        <v>2</v>
      </c>
      <c r="X1876">
        <v>1</v>
      </c>
      <c r="Y1876">
        <f>D1876*$X1876</f>
        <v>160000</v>
      </c>
      <c r="Z1876">
        <f>E1876*$X1876</f>
        <v>26</v>
      </c>
    </row>
    <row r="1877" spans="1:26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 t="b">
        <v>0</v>
      </c>
      <c r="L1877">
        <v>3</v>
      </c>
      <c r="M1877" t="b">
        <v>0</v>
      </c>
      <c r="N1877" t="s">
        <v>8283</v>
      </c>
      <c r="O1877" s="15">
        <f t="shared" si="432"/>
        <v>0.51</v>
      </c>
      <c r="P1877" s="15">
        <f t="shared" si="428"/>
        <v>17</v>
      </c>
      <c r="Q1877" t="s">
        <v>8319</v>
      </c>
      <c r="R1877" t="s">
        <v>8320</v>
      </c>
      <c r="S1877" s="8">
        <f t="shared" si="433"/>
        <v>42528.691064814811</v>
      </c>
      <c r="T1877" s="11">
        <f t="shared" si="434"/>
        <v>42588.691064814811</v>
      </c>
      <c r="U1877" t="str">
        <f t="shared" si="435"/>
        <v>FALSE</v>
      </c>
      <c r="V1877" s="18">
        <f t="shared" si="436"/>
        <v>2</v>
      </c>
      <c r="W1877">
        <f t="shared" si="437"/>
        <v>2</v>
      </c>
      <c r="X1877">
        <v>1</v>
      </c>
      <c r="Y1877">
        <f>D1877*$X1877</f>
        <v>10000</v>
      </c>
      <c r="Z1877">
        <f>E1877*$X1877</f>
        <v>51</v>
      </c>
    </row>
    <row r="1878" spans="1:26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 t="b">
        <v>0</v>
      </c>
      <c r="L1878">
        <v>0</v>
      </c>
      <c r="M1878" t="b">
        <v>0</v>
      </c>
      <c r="N1878" t="s">
        <v>8283</v>
      </c>
      <c r="O1878" s="15">
        <f t="shared" si="432"/>
        <v>0</v>
      </c>
      <c r="P1878" s="15">
        <f t="shared" si="428"/>
        <v>0</v>
      </c>
      <c r="Q1878" t="s">
        <v>8319</v>
      </c>
      <c r="R1878" t="s">
        <v>8320</v>
      </c>
      <c r="S1878" s="8">
        <f t="shared" si="433"/>
        <v>41776.076446759253</v>
      </c>
      <c r="T1878" s="11">
        <f t="shared" si="434"/>
        <v>41806.07644675926</v>
      </c>
      <c r="U1878" t="str">
        <f t="shared" si="435"/>
        <v>FALSE</v>
      </c>
      <c r="V1878" s="18">
        <f t="shared" si="436"/>
        <v>2</v>
      </c>
      <c r="W1878">
        <f t="shared" si="437"/>
        <v>2</v>
      </c>
      <c r="X1878">
        <v>0.72</v>
      </c>
      <c r="Y1878">
        <f>D1878*X1878</f>
        <v>201.6</v>
      </c>
    </row>
    <row r="1879" spans="1:26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 t="b">
        <v>0</v>
      </c>
      <c r="L1879">
        <v>0</v>
      </c>
      <c r="M1879" t="b">
        <v>0</v>
      </c>
      <c r="N1879" t="s">
        <v>8283</v>
      </c>
      <c r="O1879" s="15">
        <f t="shared" si="432"/>
        <v>0</v>
      </c>
      <c r="P1879" s="15">
        <f t="shared" si="428"/>
        <v>0</v>
      </c>
      <c r="Q1879" t="s">
        <v>8319</v>
      </c>
      <c r="R1879" t="s">
        <v>8320</v>
      </c>
      <c r="S1879" s="8">
        <f t="shared" si="433"/>
        <v>42034.820891203701</v>
      </c>
      <c r="T1879" s="11">
        <f t="shared" si="434"/>
        <v>42063.820891203701</v>
      </c>
      <c r="U1879" t="str">
        <f t="shared" si="435"/>
        <v>FALSE</v>
      </c>
      <c r="V1879" s="18">
        <f t="shared" si="436"/>
        <v>2</v>
      </c>
      <c r="W1879">
        <f t="shared" si="437"/>
        <v>2</v>
      </c>
      <c r="X1879">
        <v>1</v>
      </c>
      <c r="Y1879">
        <f>D1879*$X1879</f>
        <v>60</v>
      </c>
      <c r="Z1879">
        <f>E1879*$X1879</f>
        <v>0</v>
      </c>
    </row>
    <row r="1880" spans="1:26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 t="b">
        <v>0</v>
      </c>
      <c r="L1880">
        <v>0</v>
      </c>
      <c r="M1880" t="b">
        <v>0</v>
      </c>
      <c r="N1880" t="s">
        <v>8283</v>
      </c>
      <c r="O1880" s="15">
        <f t="shared" si="432"/>
        <v>0</v>
      </c>
      <c r="P1880" s="15">
        <f t="shared" si="428"/>
        <v>0</v>
      </c>
      <c r="Q1880" t="s">
        <v>8319</v>
      </c>
      <c r="R1880" t="s">
        <v>8320</v>
      </c>
      <c r="S1880" s="8">
        <f t="shared" si="433"/>
        <v>41772.800405092588</v>
      </c>
      <c r="T1880" s="11">
        <f t="shared" si="434"/>
        <v>41802.800405092588</v>
      </c>
      <c r="U1880" t="str">
        <f t="shared" si="435"/>
        <v>FALSE</v>
      </c>
      <c r="V1880" s="18">
        <f t="shared" si="436"/>
        <v>2</v>
      </c>
      <c r="W1880">
        <f t="shared" si="437"/>
        <v>2</v>
      </c>
      <c r="X1880">
        <v>0.72</v>
      </c>
      <c r="Y1880">
        <f>D1880*X1880</f>
        <v>5760</v>
      </c>
    </row>
    <row r="1881" spans="1:26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 t="b">
        <v>0</v>
      </c>
      <c r="L1881">
        <v>2</v>
      </c>
      <c r="M1881" t="b">
        <v>0</v>
      </c>
      <c r="N1881" t="s">
        <v>8283</v>
      </c>
      <c r="O1881" s="15">
        <f t="shared" si="432"/>
        <v>0.12</v>
      </c>
      <c r="P1881" s="15">
        <f t="shared" si="428"/>
        <v>3</v>
      </c>
      <c r="Q1881" t="s">
        <v>8319</v>
      </c>
      <c r="R1881" t="s">
        <v>8320</v>
      </c>
      <c r="S1881" s="8">
        <f t="shared" si="433"/>
        <v>42413.441307870373</v>
      </c>
      <c r="T1881" s="11">
        <f t="shared" si="434"/>
        <v>42443.399641203701</v>
      </c>
      <c r="U1881" t="str">
        <f t="shared" si="435"/>
        <v>FALSE</v>
      </c>
      <c r="V1881" s="18">
        <f t="shared" si="436"/>
        <v>2</v>
      </c>
      <c r="W1881">
        <f t="shared" si="437"/>
        <v>2</v>
      </c>
      <c r="X1881">
        <v>1.1299999999999999</v>
      </c>
      <c r="Y1881">
        <f>D1881*X1881</f>
        <v>5649.9999999999991</v>
      </c>
      <c r="Z1881">
        <f>E1881*$X1881</f>
        <v>6.7799999999999994</v>
      </c>
    </row>
    <row r="1882" spans="1:26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 t="b">
        <v>0</v>
      </c>
      <c r="L1882">
        <v>24</v>
      </c>
      <c r="M1882" t="b">
        <v>0</v>
      </c>
      <c r="N1882" t="s">
        <v>8283</v>
      </c>
      <c r="O1882" s="15">
        <f t="shared" si="432"/>
        <v>20.080000000000002</v>
      </c>
      <c r="P1882" s="15">
        <f t="shared" si="428"/>
        <v>41.833333333333336</v>
      </c>
      <c r="Q1882" t="s">
        <v>8319</v>
      </c>
      <c r="R1882" t="s">
        <v>8320</v>
      </c>
      <c r="S1882" s="8">
        <f t="shared" si="433"/>
        <v>42430.358564814807</v>
      </c>
      <c r="T1882" s="11">
        <f t="shared" si="434"/>
        <v>42459.31689814815</v>
      </c>
      <c r="U1882" t="str">
        <f t="shared" si="435"/>
        <v>FALSE</v>
      </c>
      <c r="V1882" s="18">
        <f t="shared" si="436"/>
        <v>2</v>
      </c>
      <c r="W1882">
        <f t="shared" si="437"/>
        <v>2</v>
      </c>
      <c r="X1882">
        <v>1.28</v>
      </c>
      <c r="Y1882">
        <f>D1882*X1882</f>
        <v>6400</v>
      </c>
      <c r="Z1882">
        <f>E1882*$X1882</f>
        <v>1285.1200000000001</v>
      </c>
    </row>
    <row r="1883" spans="1:26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 t="b">
        <v>0</v>
      </c>
      <c r="L1883">
        <v>70</v>
      </c>
      <c r="M1883" t="b">
        <v>1</v>
      </c>
      <c r="N1883" t="s">
        <v>8279</v>
      </c>
      <c r="O1883" s="15">
        <f t="shared" si="432"/>
        <v>172.68449999999999</v>
      </c>
      <c r="P1883" s="15">
        <f t="shared" si="428"/>
        <v>49.338428571428572</v>
      </c>
      <c r="Q1883" t="s">
        <v>8325</v>
      </c>
      <c r="R1883" t="s">
        <v>8339</v>
      </c>
      <c r="S1883" s="8">
        <f t="shared" si="433"/>
        <v>42042.944317129623</v>
      </c>
      <c r="T1883" s="11">
        <f t="shared" si="434"/>
        <v>42072.902650462966</v>
      </c>
      <c r="U1883" t="str">
        <f t="shared" si="435"/>
        <v>FALSE</v>
      </c>
      <c r="V1883" s="18">
        <f t="shared" si="436"/>
        <v>2</v>
      </c>
      <c r="W1883">
        <f t="shared" si="437"/>
        <v>1</v>
      </c>
      <c r="X1883">
        <v>1</v>
      </c>
      <c r="Y1883">
        <f t="shared" ref="Y1883:Y1888" si="440">D1883*$X1883</f>
        <v>2000</v>
      </c>
      <c r="Z1883">
        <f t="shared" ref="Z1883:Z1888" si="441">E1883*$X1883</f>
        <v>3453.69</v>
      </c>
    </row>
    <row r="1884" spans="1:26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 t="b">
        <v>0</v>
      </c>
      <c r="L1884">
        <v>81</v>
      </c>
      <c r="M1884" t="b">
        <v>1</v>
      </c>
      <c r="N1884" t="s">
        <v>8279</v>
      </c>
      <c r="O1884" s="15">
        <f t="shared" si="432"/>
        <v>100.8955223880597</v>
      </c>
      <c r="P1884" s="15">
        <f t="shared" si="428"/>
        <v>41.728395061728392</v>
      </c>
      <c r="Q1884" t="s">
        <v>8325</v>
      </c>
      <c r="R1884" t="s">
        <v>8339</v>
      </c>
      <c r="S1884" s="8">
        <f t="shared" si="433"/>
        <v>41067.740879629629</v>
      </c>
      <c r="T1884" s="11">
        <f t="shared" si="434"/>
        <v>41100.783333333333</v>
      </c>
      <c r="U1884" t="str">
        <f t="shared" si="435"/>
        <v>FALSE</v>
      </c>
      <c r="V1884" s="18">
        <f t="shared" si="436"/>
        <v>2</v>
      </c>
      <c r="W1884">
        <f t="shared" si="437"/>
        <v>1</v>
      </c>
      <c r="X1884">
        <v>1</v>
      </c>
      <c r="Y1884">
        <f t="shared" si="440"/>
        <v>3350</v>
      </c>
      <c r="Z1884">
        <f t="shared" si="441"/>
        <v>3380</v>
      </c>
    </row>
    <row r="1885" spans="1:26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 t="b">
        <v>0</v>
      </c>
      <c r="L1885">
        <v>32</v>
      </c>
      <c r="M1885" t="b">
        <v>1</v>
      </c>
      <c r="N1885" t="s">
        <v>8279</v>
      </c>
      <c r="O1885" s="15">
        <f t="shared" si="432"/>
        <v>104.8048048048048</v>
      </c>
      <c r="P1885" s="15">
        <f t="shared" si="428"/>
        <v>32.71875</v>
      </c>
      <c r="Q1885" t="s">
        <v>8325</v>
      </c>
      <c r="R1885" t="s">
        <v>8339</v>
      </c>
      <c r="S1885" s="8">
        <f t="shared" si="433"/>
        <v>40977.739675925921</v>
      </c>
      <c r="T1885" s="11">
        <f t="shared" si="434"/>
        <v>41007.698009259257</v>
      </c>
      <c r="U1885" t="str">
        <f t="shared" si="435"/>
        <v>FALSE</v>
      </c>
      <c r="V1885" s="18">
        <f t="shared" si="436"/>
        <v>2</v>
      </c>
      <c r="W1885">
        <f t="shared" si="437"/>
        <v>1</v>
      </c>
      <c r="X1885">
        <v>1</v>
      </c>
      <c r="Y1885">
        <f t="shared" si="440"/>
        <v>999</v>
      </c>
      <c r="Z1885">
        <f t="shared" si="441"/>
        <v>1047</v>
      </c>
    </row>
    <row r="1886" spans="1:26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 t="b">
        <v>0</v>
      </c>
      <c r="L1886">
        <v>26</v>
      </c>
      <c r="M1886" t="b">
        <v>1</v>
      </c>
      <c r="N1886" t="s">
        <v>8279</v>
      </c>
      <c r="O1886" s="15">
        <f t="shared" si="432"/>
        <v>135.1</v>
      </c>
      <c r="P1886" s="15">
        <f t="shared" si="428"/>
        <v>51.96153846153846</v>
      </c>
      <c r="Q1886" t="s">
        <v>8325</v>
      </c>
      <c r="R1886" t="s">
        <v>8339</v>
      </c>
      <c r="S1886" s="8">
        <f t="shared" si="433"/>
        <v>41204.989988425921</v>
      </c>
      <c r="T1886" s="11">
        <f t="shared" si="434"/>
        <v>41240.291666666664</v>
      </c>
      <c r="U1886" t="str">
        <f t="shared" si="435"/>
        <v>FALSE</v>
      </c>
      <c r="V1886" s="18">
        <f t="shared" si="436"/>
        <v>2</v>
      </c>
      <c r="W1886">
        <f t="shared" si="437"/>
        <v>1</v>
      </c>
      <c r="X1886">
        <v>1</v>
      </c>
      <c r="Y1886">
        <f t="shared" si="440"/>
        <v>1000</v>
      </c>
      <c r="Z1886">
        <f t="shared" si="441"/>
        <v>1351</v>
      </c>
    </row>
    <row r="1887" spans="1:26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 t="b">
        <v>0</v>
      </c>
      <c r="L1887">
        <v>105</v>
      </c>
      <c r="M1887" t="b">
        <v>1</v>
      </c>
      <c r="N1887" t="s">
        <v>8279</v>
      </c>
      <c r="O1887" s="15">
        <f t="shared" si="432"/>
        <v>116.32786885245903</v>
      </c>
      <c r="P1887" s="15">
        <f t="shared" si="428"/>
        <v>50.685714285714283</v>
      </c>
      <c r="Q1887" t="s">
        <v>8325</v>
      </c>
      <c r="R1887" t="s">
        <v>8339</v>
      </c>
      <c r="S1887" s="8">
        <f t="shared" si="433"/>
        <v>41098.885532407403</v>
      </c>
      <c r="T1887" s="11">
        <f t="shared" si="434"/>
        <v>41131.708333333328</v>
      </c>
      <c r="U1887" t="str">
        <f t="shared" si="435"/>
        <v>FALSE</v>
      </c>
      <c r="V1887" s="18">
        <f t="shared" si="436"/>
        <v>2</v>
      </c>
      <c r="W1887">
        <f t="shared" si="437"/>
        <v>1</v>
      </c>
      <c r="X1887">
        <v>1</v>
      </c>
      <c r="Y1887">
        <f t="shared" si="440"/>
        <v>4575</v>
      </c>
      <c r="Z1887">
        <f t="shared" si="441"/>
        <v>5322</v>
      </c>
    </row>
    <row r="1888" spans="1:26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 t="b">
        <v>0</v>
      </c>
      <c r="L1888">
        <v>29</v>
      </c>
      <c r="M1888" t="b">
        <v>1</v>
      </c>
      <c r="N1888" t="s">
        <v>8279</v>
      </c>
      <c r="O1888" s="15">
        <f t="shared" si="432"/>
        <v>102.08333333333333</v>
      </c>
      <c r="P1888" s="15">
        <f t="shared" si="428"/>
        <v>42.241379310344826</v>
      </c>
      <c r="Q1888" t="s">
        <v>8325</v>
      </c>
      <c r="R1888" t="s">
        <v>8339</v>
      </c>
      <c r="S1888" s="8">
        <f t="shared" si="433"/>
        <v>41925.69835648148</v>
      </c>
      <c r="T1888" s="11">
        <f t="shared" si="434"/>
        <v>41955.740023148144</v>
      </c>
      <c r="U1888" t="str">
        <f t="shared" si="435"/>
        <v>FALSE</v>
      </c>
      <c r="V1888" s="18">
        <f t="shared" si="436"/>
        <v>2</v>
      </c>
      <c r="W1888">
        <f t="shared" si="437"/>
        <v>1</v>
      </c>
      <c r="X1888">
        <v>1</v>
      </c>
      <c r="Y1888">
        <f t="shared" si="440"/>
        <v>1200</v>
      </c>
      <c r="Z1888">
        <f t="shared" si="441"/>
        <v>1225</v>
      </c>
    </row>
    <row r="1889" spans="1:26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 t="b">
        <v>0</v>
      </c>
      <c r="L1889">
        <v>8</v>
      </c>
      <c r="M1889" t="b">
        <v>1</v>
      </c>
      <c r="N1889" t="s">
        <v>8279</v>
      </c>
      <c r="O1889" s="15">
        <f t="shared" si="432"/>
        <v>111.16666666666666</v>
      </c>
      <c r="P1889" s="15">
        <f t="shared" si="428"/>
        <v>416.875</v>
      </c>
      <c r="Q1889" t="s">
        <v>8325</v>
      </c>
      <c r="R1889" t="s">
        <v>8339</v>
      </c>
      <c r="S1889" s="8">
        <f t="shared" si="433"/>
        <v>42323.591805555552</v>
      </c>
      <c r="T1889" s="11">
        <f t="shared" si="434"/>
        <v>42341.687499999993</v>
      </c>
      <c r="U1889" t="str">
        <f t="shared" si="435"/>
        <v>FALSE</v>
      </c>
      <c r="V1889" s="18">
        <f t="shared" si="436"/>
        <v>2</v>
      </c>
      <c r="W1889">
        <f t="shared" si="437"/>
        <v>1</v>
      </c>
      <c r="X1889">
        <v>1.1299999999999999</v>
      </c>
      <c r="Y1889">
        <f>D1889*X1889</f>
        <v>3389.9999999999995</v>
      </c>
      <c r="Z1889">
        <f>E1889*$X1889</f>
        <v>3768.5499999999997</v>
      </c>
    </row>
    <row r="1890" spans="1:26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 t="b">
        <v>0</v>
      </c>
      <c r="L1890">
        <v>89</v>
      </c>
      <c r="M1890" t="b">
        <v>1</v>
      </c>
      <c r="N1890" t="s">
        <v>8279</v>
      </c>
      <c r="O1890" s="15">
        <f t="shared" si="432"/>
        <v>166.08</v>
      </c>
      <c r="P1890" s="15">
        <f t="shared" si="428"/>
        <v>46.651685393258425</v>
      </c>
      <c r="Q1890" t="s">
        <v>8325</v>
      </c>
      <c r="R1890" t="s">
        <v>8339</v>
      </c>
      <c r="S1890" s="8">
        <f t="shared" si="433"/>
        <v>40299.03162037037</v>
      </c>
      <c r="T1890" s="11">
        <f t="shared" si="434"/>
        <v>40329.999305555553</v>
      </c>
      <c r="U1890" t="str">
        <f t="shared" si="435"/>
        <v>FALSE</v>
      </c>
      <c r="V1890" s="18">
        <f t="shared" si="436"/>
        <v>2</v>
      </c>
      <c r="W1890">
        <f t="shared" si="437"/>
        <v>1</v>
      </c>
      <c r="X1890">
        <v>1</v>
      </c>
      <c r="Y1890">
        <f t="shared" ref="Y1890:Y1902" si="442">D1890*$X1890</f>
        <v>2500</v>
      </c>
      <c r="Z1890">
        <f t="shared" ref="Z1890:Z1902" si="443">E1890*$X1890</f>
        <v>4152</v>
      </c>
    </row>
    <row r="1891" spans="1:26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 t="b">
        <v>0</v>
      </c>
      <c r="L1891">
        <v>44</v>
      </c>
      <c r="M1891" t="b">
        <v>1</v>
      </c>
      <c r="N1891" t="s">
        <v>8279</v>
      </c>
      <c r="O1891" s="15">
        <f t="shared" si="432"/>
        <v>106.60000000000001</v>
      </c>
      <c r="P1891" s="15">
        <f t="shared" si="428"/>
        <v>48.454545454545453</v>
      </c>
      <c r="Q1891" t="s">
        <v>8325</v>
      </c>
      <c r="R1891" t="s">
        <v>8339</v>
      </c>
      <c r="S1891" s="8">
        <f t="shared" si="433"/>
        <v>41299.585023148145</v>
      </c>
      <c r="T1891" s="11">
        <f t="shared" si="434"/>
        <v>41344.543356481481</v>
      </c>
      <c r="U1891" t="str">
        <f t="shared" si="435"/>
        <v>FALSE</v>
      </c>
      <c r="V1891" s="18">
        <f t="shared" si="436"/>
        <v>2</v>
      </c>
      <c r="W1891">
        <f t="shared" si="437"/>
        <v>1</v>
      </c>
      <c r="X1891">
        <v>1</v>
      </c>
      <c r="Y1891">
        <f t="shared" si="442"/>
        <v>2000</v>
      </c>
      <c r="Z1891">
        <f t="shared" si="443"/>
        <v>2132</v>
      </c>
    </row>
    <row r="1892" spans="1:26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 t="b">
        <v>0</v>
      </c>
      <c r="L1892">
        <v>246</v>
      </c>
      <c r="M1892" t="b">
        <v>1</v>
      </c>
      <c r="N1892" t="s">
        <v>8279</v>
      </c>
      <c r="O1892" s="15">
        <f t="shared" si="432"/>
        <v>144.58441666666667</v>
      </c>
      <c r="P1892" s="15">
        <f t="shared" si="428"/>
        <v>70.5289837398374</v>
      </c>
      <c r="Q1892" t="s">
        <v>8325</v>
      </c>
      <c r="R1892" t="s">
        <v>8339</v>
      </c>
      <c r="S1892" s="8">
        <f t="shared" si="433"/>
        <v>41228.577870370369</v>
      </c>
      <c r="T1892" s="11">
        <f t="shared" si="434"/>
        <v>41258.577870370369</v>
      </c>
      <c r="U1892" t="str">
        <f t="shared" si="435"/>
        <v>FALSE</v>
      </c>
      <c r="V1892" s="18">
        <f t="shared" si="436"/>
        <v>2</v>
      </c>
      <c r="W1892">
        <f t="shared" si="437"/>
        <v>1</v>
      </c>
      <c r="X1892">
        <v>1</v>
      </c>
      <c r="Y1892">
        <f t="shared" si="442"/>
        <v>12000</v>
      </c>
      <c r="Z1892">
        <f t="shared" si="443"/>
        <v>17350.13</v>
      </c>
    </row>
    <row r="1893" spans="1:26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 t="b">
        <v>0</v>
      </c>
      <c r="L1893">
        <v>120</v>
      </c>
      <c r="M1893" t="b">
        <v>1</v>
      </c>
      <c r="N1893" t="s">
        <v>8279</v>
      </c>
      <c r="O1893" s="15">
        <f t="shared" si="432"/>
        <v>105.55000000000001</v>
      </c>
      <c r="P1893" s="15">
        <f t="shared" si="428"/>
        <v>87.958333333333329</v>
      </c>
      <c r="Q1893" t="s">
        <v>8325</v>
      </c>
      <c r="R1893" t="s">
        <v>8339</v>
      </c>
      <c r="S1893" s="8">
        <f t="shared" si="433"/>
        <v>40335.589745370366</v>
      </c>
      <c r="T1893" s="11">
        <f t="shared" si="434"/>
        <v>40381.041666666664</v>
      </c>
      <c r="U1893" t="str">
        <f t="shared" si="435"/>
        <v>FALSE</v>
      </c>
      <c r="V1893" s="18">
        <f t="shared" si="436"/>
        <v>2</v>
      </c>
      <c r="W1893">
        <f t="shared" si="437"/>
        <v>1</v>
      </c>
      <c r="X1893">
        <v>1</v>
      </c>
      <c r="Y1893">
        <f t="shared" si="442"/>
        <v>10000</v>
      </c>
      <c r="Z1893">
        <f t="shared" si="443"/>
        <v>10555</v>
      </c>
    </row>
    <row r="1894" spans="1:26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 t="b">
        <v>0</v>
      </c>
      <c r="L1894">
        <v>26</v>
      </c>
      <c r="M1894" t="b">
        <v>1</v>
      </c>
      <c r="N1894" t="s">
        <v>8279</v>
      </c>
      <c r="O1894" s="15">
        <f t="shared" si="432"/>
        <v>136.60000000000002</v>
      </c>
      <c r="P1894" s="15">
        <f t="shared" si="428"/>
        <v>26.26923076923077</v>
      </c>
      <c r="Q1894" t="s">
        <v>8325</v>
      </c>
      <c r="R1894" t="s">
        <v>8339</v>
      </c>
      <c r="S1894" s="8">
        <f t="shared" si="433"/>
        <v>40671.429178240738</v>
      </c>
      <c r="T1894" s="11">
        <f t="shared" si="434"/>
        <v>40701.429178240738</v>
      </c>
      <c r="U1894" t="str">
        <f t="shared" si="435"/>
        <v>FALSE</v>
      </c>
      <c r="V1894" s="18">
        <f t="shared" si="436"/>
        <v>2</v>
      </c>
      <c r="W1894">
        <f t="shared" si="437"/>
        <v>1</v>
      </c>
      <c r="X1894">
        <v>1</v>
      </c>
      <c r="Y1894">
        <f t="shared" si="442"/>
        <v>500</v>
      </c>
      <c r="Z1894">
        <f t="shared" si="443"/>
        <v>683</v>
      </c>
    </row>
    <row r="1895" spans="1:26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 t="b">
        <v>0</v>
      </c>
      <c r="L1895">
        <v>45</v>
      </c>
      <c r="M1895" t="b">
        <v>1</v>
      </c>
      <c r="N1895" t="s">
        <v>8279</v>
      </c>
      <c r="O1895" s="15">
        <f t="shared" si="432"/>
        <v>104</v>
      </c>
      <c r="P1895" s="15">
        <f t="shared" si="428"/>
        <v>57.777777777777779</v>
      </c>
      <c r="Q1895" t="s">
        <v>8325</v>
      </c>
      <c r="R1895" t="s">
        <v>8339</v>
      </c>
      <c r="S1895" s="8">
        <f t="shared" si="433"/>
        <v>40632.733622685184</v>
      </c>
      <c r="T1895" s="11">
        <f t="shared" si="434"/>
        <v>40648.957638888889</v>
      </c>
      <c r="U1895" t="str">
        <f t="shared" si="435"/>
        <v>FALSE</v>
      </c>
      <c r="V1895" s="18">
        <f t="shared" si="436"/>
        <v>2</v>
      </c>
      <c r="W1895">
        <f t="shared" si="437"/>
        <v>1</v>
      </c>
      <c r="X1895">
        <v>1</v>
      </c>
      <c r="Y1895">
        <f t="shared" si="442"/>
        <v>2500</v>
      </c>
      <c r="Z1895">
        <f t="shared" si="443"/>
        <v>2600</v>
      </c>
    </row>
    <row r="1896" spans="1:26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 t="b">
        <v>0</v>
      </c>
      <c r="L1896">
        <v>20</v>
      </c>
      <c r="M1896" t="b">
        <v>1</v>
      </c>
      <c r="N1896" t="s">
        <v>8279</v>
      </c>
      <c r="O1896" s="15">
        <f t="shared" si="432"/>
        <v>114.5</v>
      </c>
      <c r="P1896" s="15">
        <f t="shared" ref="P1896:P1959" si="444">IFERROR(E1896/L1896,0)</f>
        <v>57.25</v>
      </c>
      <c r="Q1896" t="s">
        <v>8325</v>
      </c>
      <c r="R1896" t="s">
        <v>8339</v>
      </c>
      <c r="S1896" s="8">
        <f t="shared" si="433"/>
        <v>40920.696562500001</v>
      </c>
      <c r="T1896" s="11">
        <f t="shared" si="434"/>
        <v>40951.696562499994</v>
      </c>
      <c r="U1896" t="str">
        <f t="shared" si="435"/>
        <v>FALSE</v>
      </c>
      <c r="V1896" s="18">
        <f t="shared" si="436"/>
        <v>2</v>
      </c>
      <c r="W1896">
        <f t="shared" si="437"/>
        <v>1</v>
      </c>
      <c r="X1896">
        <v>1</v>
      </c>
      <c r="Y1896">
        <f t="shared" si="442"/>
        <v>1000</v>
      </c>
      <c r="Z1896">
        <f t="shared" si="443"/>
        <v>1145</v>
      </c>
    </row>
    <row r="1897" spans="1:26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 t="b">
        <v>0</v>
      </c>
      <c r="L1897">
        <v>47</v>
      </c>
      <c r="M1897" t="b">
        <v>1</v>
      </c>
      <c r="N1897" t="s">
        <v>8279</v>
      </c>
      <c r="O1897" s="15">
        <f t="shared" si="432"/>
        <v>101.71957671957672</v>
      </c>
      <c r="P1897" s="15">
        <f t="shared" si="444"/>
        <v>196.34042553191489</v>
      </c>
      <c r="Q1897" t="s">
        <v>8325</v>
      </c>
      <c r="R1897" t="s">
        <v>8339</v>
      </c>
      <c r="S1897" s="8">
        <f t="shared" si="433"/>
        <v>42267.538449074076</v>
      </c>
      <c r="T1897" s="11">
        <f t="shared" si="434"/>
        <v>42297.538449074076</v>
      </c>
      <c r="U1897" t="str">
        <f t="shared" si="435"/>
        <v>FALSE</v>
      </c>
      <c r="V1897" s="18">
        <f t="shared" si="436"/>
        <v>2</v>
      </c>
      <c r="W1897">
        <f t="shared" si="437"/>
        <v>1</v>
      </c>
      <c r="X1897">
        <v>1</v>
      </c>
      <c r="Y1897">
        <f t="shared" si="442"/>
        <v>9072</v>
      </c>
      <c r="Z1897">
        <f t="shared" si="443"/>
        <v>9228</v>
      </c>
    </row>
    <row r="1898" spans="1:26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 t="b">
        <v>0</v>
      </c>
      <c r="L1898">
        <v>13</v>
      </c>
      <c r="M1898" t="b">
        <v>1</v>
      </c>
      <c r="N1898" t="s">
        <v>8279</v>
      </c>
      <c r="O1898" s="15">
        <f t="shared" si="432"/>
        <v>123.94678492239468</v>
      </c>
      <c r="P1898" s="15">
        <f t="shared" si="444"/>
        <v>43</v>
      </c>
      <c r="Q1898" t="s">
        <v>8325</v>
      </c>
      <c r="R1898" t="s">
        <v>8339</v>
      </c>
      <c r="S1898" s="8">
        <f t="shared" si="433"/>
        <v>40981.501909722218</v>
      </c>
      <c r="T1898" s="11">
        <f t="shared" si="434"/>
        <v>41011.501909722218</v>
      </c>
      <c r="U1898" t="str">
        <f t="shared" si="435"/>
        <v>FALSE</v>
      </c>
      <c r="V1898" s="18">
        <f t="shared" si="436"/>
        <v>2</v>
      </c>
      <c r="W1898">
        <f t="shared" si="437"/>
        <v>1</v>
      </c>
      <c r="X1898">
        <v>1</v>
      </c>
      <c r="Y1898">
        <f t="shared" si="442"/>
        <v>451</v>
      </c>
      <c r="Z1898">
        <f t="shared" si="443"/>
        <v>559</v>
      </c>
    </row>
    <row r="1899" spans="1:26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 t="b">
        <v>0</v>
      </c>
      <c r="L1899">
        <v>183</v>
      </c>
      <c r="M1899" t="b">
        <v>1</v>
      </c>
      <c r="N1899" t="s">
        <v>8279</v>
      </c>
      <c r="O1899" s="15">
        <f t="shared" si="432"/>
        <v>102.45669291338582</v>
      </c>
      <c r="P1899" s="15">
        <f t="shared" si="444"/>
        <v>35.551912568306008</v>
      </c>
      <c r="Q1899" t="s">
        <v>8325</v>
      </c>
      <c r="R1899" t="s">
        <v>8339</v>
      </c>
      <c r="S1899" s="8">
        <f t="shared" si="433"/>
        <v>41680.375069444446</v>
      </c>
      <c r="T1899" s="11">
        <f t="shared" si="434"/>
        <v>41702.666666666664</v>
      </c>
      <c r="U1899" t="str">
        <f t="shared" si="435"/>
        <v>FALSE</v>
      </c>
      <c r="V1899" s="18">
        <f t="shared" si="436"/>
        <v>2</v>
      </c>
      <c r="W1899">
        <f t="shared" si="437"/>
        <v>1</v>
      </c>
      <c r="X1899">
        <v>1</v>
      </c>
      <c r="Y1899">
        <f t="shared" si="442"/>
        <v>6350</v>
      </c>
      <c r="Z1899">
        <f t="shared" si="443"/>
        <v>6506</v>
      </c>
    </row>
    <row r="1900" spans="1:26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 t="b">
        <v>0</v>
      </c>
      <c r="L1900">
        <v>21</v>
      </c>
      <c r="M1900" t="b">
        <v>1</v>
      </c>
      <c r="N1900" t="s">
        <v>8279</v>
      </c>
      <c r="O1900" s="15">
        <f t="shared" si="432"/>
        <v>144.5</v>
      </c>
      <c r="P1900" s="15">
        <f t="shared" si="444"/>
        <v>68.80952380952381</v>
      </c>
      <c r="Q1900" t="s">
        <v>8325</v>
      </c>
      <c r="R1900" t="s">
        <v>8339</v>
      </c>
      <c r="S1900" s="8">
        <f t="shared" si="433"/>
        <v>42365.9846412037</v>
      </c>
      <c r="T1900" s="11">
        <f t="shared" si="434"/>
        <v>42401.541666666664</v>
      </c>
      <c r="U1900" t="str">
        <f t="shared" si="435"/>
        <v>FALSE</v>
      </c>
      <c r="V1900" s="18">
        <f t="shared" si="436"/>
        <v>2</v>
      </c>
      <c r="W1900">
        <f t="shared" si="437"/>
        <v>1</v>
      </c>
      <c r="X1900">
        <v>1</v>
      </c>
      <c r="Y1900">
        <f t="shared" si="442"/>
        <v>1000</v>
      </c>
      <c r="Z1900">
        <f t="shared" si="443"/>
        <v>1445</v>
      </c>
    </row>
    <row r="1901" spans="1:26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 t="b">
        <v>0</v>
      </c>
      <c r="L1901">
        <v>42</v>
      </c>
      <c r="M1901" t="b">
        <v>1</v>
      </c>
      <c r="N1901" t="s">
        <v>8279</v>
      </c>
      <c r="O1901" s="15">
        <f t="shared" si="432"/>
        <v>133.33333333333331</v>
      </c>
      <c r="P1901" s="15">
        <f t="shared" si="444"/>
        <v>28.571428571428573</v>
      </c>
      <c r="Q1901" t="s">
        <v>8325</v>
      </c>
      <c r="R1901" t="s">
        <v>8339</v>
      </c>
      <c r="S1901" s="8">
        <f t="shared" si="433"/>
        <v>42058.733402777776</v>
      </c>
      <c r="T1901" s="11">
        <f t="shared" si="434"/>
        <v>42088.691736111105</v>
      </c>
      <c r="U1901" t="str">
        <f t="shared" si="435"/>
        <v>FALSE</v>
      </c>
      <c r="V1901" s="18">
        <f t="shared" si="436"/>
        <v>2</v>
      </c>
      <c r="W1901">
        <f t="shared" si="437"/>
        <v>1</v>
      </c>
      <c r="X1901">
        <v>1</v>
      </c>
      <c r="Y1901">
        <f t="shared" si="442"/>
        <v>900</v>
      </c>
      <c r="Z1901">
        <f t="shared" si="443"/>
        <v>1200</v>
      </c>
    </row>
    <row r="1902" spans="1:26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 t="b">
        <v>0</v>
      </c>
      <c r="L1902">
        <v>54</v>
      </c>
      <c r="M1902" t="b">
        <v>1</v>
      </c>
      <c r="N1902" t="s">
        <v>8279</v>
      </c>
      <c r="O1902" s="15">
        <f t="shared" si="432"/>
        <v>109.3644</v>
      </c>
      <c r="P1902" s="15">
        <f t="shared" si="444"/>
        <v>50.631666666666668</v>
      </c>
      <c r="Q1902" t="s">
        <v>8325</v>
      </c>
      <c r="R1902" t="s">
        <v>8339</v>
      </c>
      <c r="S1902" s="8">
        <f t="shared" si="433"/>
        <v>41160.663553240738</v>
      </c>
      <c r="T1902" s="11">
        <f t="shared" si="434"/>
        <v>41188.207638888889</v>
      </c>
      <c r="U1902" t="str">
        <f t="shared" si="435"/>
        <v>FALSE</v>
      </c>
      <c r="V1902" s="18">
        <f t="shared" si="436"/>
        <v>2</v>
      </c>
      <c r="W1902">
        <f t="shared" si="437"/>
        <v>1</v>
      </c>
      <c r="X1902">
        <v>1</v>
      </c>
      <c r="Y1902">
        <f t="shared" si="442"/>
        <v>2500</v>
      </c>
      <c r="Z1902">
        <f t="shared" si="443"/>
        <v>2734.11</v>
      </c>
    </row>
    <row r="1903" spans="1:26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 t="b">
        <v>0</v>
      </c>
      <c r="L1903">
        <v>25</v>
      </c>
      <c r="M1903" t="b">
        <v>0</v>
      </c>
      <c r="N1903" t="s">
        <v>8294</v>
      </c>
      <c r="O1903" s="15">
        <f t="shared" si="432"/>
        <v>2.6969696969696968</v>
      </c>
      <c r="P1903" s="15">
        <f t="shared" si="444"/>
        <v>106.8</v>
      </c>
      <c r="Q1903" t="s">
        <v>8330</v>
      </c>
      <c r="R1903" t="s">
        <v>8351</v>
      </c>
      <c r="S1903" s="8">
        <f t="shared" si="433"/>
        <v>42116.334826388884</v>
      </c>
      <c r="T1903" s="11">
        <f t="shared" si="434"/>
        <v>42146.333333333336</v>
      </c>
      <c r="U1903" t="str">
        <f t="shared" si="435"/>
        <v>FALSE</v>
      </c>
      <c r="V1903" s="18">
        <f t="shared" si="436"/>
        <v>2</v>
      </c>
      <c r="W1903">
        <f t="shared" si="437"/>
        <v>2</v>
      </c>
      <c r="X1903">
        <v>1.28</v>
      </c>
      <c r="Y1903">
        <f>D1903*X1903</f>
        <v>126720</v>
      </c>
      <c r="Z1903">
        <f>E1903*$X1903</f>
        <v>3417.6</v>
      </c>
    </row>
    <row r="1904" spans="1:26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 t="b">
        <v>0</v>
      </c>
      <c r="L1904">
        <v>3</v>
      </c>
      <c r="M1904" t="b">
        <v>0</v>
      </c>
      <c r="N1904" t="s">
        <v>8294</v>
      </c>
      <c r="O1904" s="15">
        <f t="shared" si="432"/>
        <v>1.2</v>
      </c>
      <c r="P1904" s="15">
        <f t="shared" si="444"/>
        <v>4</v>
      </c>
      <c r="Q1904" t="s">
        <v>8330</v>
      </c>
      <c r="R1904" t="s">
        <v>8351</v>
      </c>
      <c r="S1904" s="8">
        <f t="shared" si="433"/>
        <v>42037.581562499996</v>
      </c>
      <c r="T1904" s="11">
        <f t="shared" si="434"/>
        <v>42067.581562499996</v>
      </c>
      <c r="U1904" t="str">
        <f t="shared" si="435"/>
        <v>FALSE</v>
      </c>
      <c r="V1904" s="18">
        <f t="shared" si="436"/>
        <v>2</v>
      </c>
      <c r="W1904">
        <f t="shared" si="437"/>
        <v>2</v>
      </c>
      <c r="X1904">
        <v>1.1299999999999999</v>
      </c>
      <c r="Y1904">
        <f>D1904*X1904</f>
        <v>1130</v>
      </c>
      <c r="Z1904">
        <f>E1904*$X1904</f>
        <v>13.559999999999999</v>
      </c>
    </row>
    <row r="1905" spans="1:26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 t="b">
        <v>0</v>
      </c>
      <c r="L1905">
        <v>41</v>
      </c>
      <c r="M1905" t="b">
        <v>0</v>
      </c>
      <c r="N1905" t="s">
        <v>8294</v>
      </c>
      <c r="O1905" s="15">
        <f t="shared" si="432"/>
        <v>46.6</v>
      </c>
      <c r="P1905" s="15">
        <f t="shared" si="444"/>
        <v>34.097560975609753</v>
      </c>
      <c r="Q1905" t="s">
        <v>8330</v>
      </c>
      <c r="R1905" t="s">
        <v>8351</v>
      </c>
      <c r="S1905" s="8">
        <f t="shared" si="433"/>
        <v>42702.562395833331</v>
      </c>
      <c r="T1905" s="11">
        <f t="shared" si="434"/>
        <v>42762.562395833331</v>
      </c>
      <c r="U1905" t="str">
        <f t="shared" si="435"/>
        <v>FALSE</v>
      </c>
      <c r="V1905" s="18">
        <f t="shared" si="436"/>
        <v>2</v>
      </c>
      <c r="W1905">
        <f t="shared" si="437"/>
        <v>2</v>
      </c>
      <c r="X1905">
        <v>1</v>
      </c>
      <c r="Y1905">
        <f t="shared" ref="Y1905:Y1911" si="445">D1905*$X1905</f>
        <v>3000</v>
      </c>
      <c r="Z1905">
        <f t="shared" ref="Z1905:Z1911" si="446">E1905*$X1905</f>
        <v>1398</v>
      </c>
    </row>
    <row r="1906" spans="1:26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 t="b">
        <v>0</v>
      </c>
      <c r="L1906">
        <v>2</v>
      </c>
      <c r="M1906" t="b">
        <v>0</v>
      </c>
      <c r="N1906" t="s">
        <v>8294</v>
      </c>
      <c r="O1906" s="15">
        <f t="shared" si="432"/>
        <v>0.1</v>
      </c>
      <c r="P1906" s="15">
        <f t="shared" si="444"/>
        <v>25</v>
      </c>
      <c r="Q1906" t="s">
        <v>8330</v>
      </c>
      <c r="R1906" t="s">
        <v>8351</v>
      </c>
      <c r="S1906" s="8">
        <f t="shared" si="433"/>
        <v>42326.477094907408</v>
      </c>
      <c r="T1906" s="11">
        <f t="shared" si="434"/>
        <v>42371.477094907408</v>
      </c>
      <c r="U1906" t="str">
        <f t="shared" si="435"/>
        <v>FALSE</v>
      </c>
      <c r="V1906" s="18">
        <f t="shared" si="436"/>
        <v>2</v>
      </c>
      <c r="W1906">
        <f t="shared" si="437"/>
        <v>2</v>
      </c>
      <c r="X1906">
        <v>1</v>
      </c>
      <c r="Y1906">
        <f t="shared" si="445"/>
        <v>50000</v>
      </c>
      <c r="Z1906">
        <f t="shared" si="446"/>
        <v>50</v>
      </c>
    </row>
    <row r="1907" spans="1:26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 t="b">
        <v>0</v>
      </c>
      <c r="L1907">
        <v>4</v>
      </c>
      <c r="M1907" t="b">
        <v>0</v>
      </c>
      <c r="N1907" t="s">
        <v>8294</v>
      </c>
      <c r="O1907" s="15">
        <f t="shared" si="432"/>
        <v>0.16800000000000001</v>
      </c>
      <c r="P1907" s="15">
        <f t="shared" si="444"/>
        <v>10.5</v>
      </c>
      <c r="Q1907" t="s">
        <v>8330</v>
      </c>
      <c r="R1907" t="s">
        <v>8351</v>
      </c>
      <c r="S1907" s="8">
        <f t="shared" si="433"/>
        <v>41859.717523148145</v>
      </c>
      <c r="T1907" s="11">
        <f t="shared" si="434"/>
        <v>41889.717523148145</v>
      </c>
      <c r="U1907" t="str">
        <f t="shared" si="435"/>
        <v>FALSE</v>
      </c>
      <c r="V1907" s="18">
        <f t="shared" si="436"/>
        <v>2</v>
      </c>
      <c r="W1907">
        <f t="shared" si="437"/>
        <v>2</v>
      </c>
      <c r="X1907">
        <v>1</v>
      </c>
      <c r="Y1907">
        <f t="shared" si="445"/>
        <v>25000</v>
      </c>
      <c r="Z1907">
        <f t="shared" si="446"/>
        <v>42</v>
      </c>
    </row>
    <row r="1908" spans="1:26" ht="100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 t="b">
        <v>0</v>
      </c>
      <c r="L1908">
        <v>99</v>
      </c>
      <c r="M1908" t="b">
        <v>0</v>
      </c>
      <c r="N1908" t="s">
        <v>8294</v>
      </c>
      <c r="O1908" s="15">
        <f t="shared" si="432"/>
        <v>42.76</v>
      </c>
      <c r="P1908" s="15">
        <f t="shared" si="444"/>
        <v>215.95959595959596</v>
      </c>
      <c r="Q1908" t="s">
        <v>8330</v>
      </c>
      <c r="R1908" t="s">
        <v>8351</v>
      </c>
      <c r="S1908" s="8">
        <f t="shared" si="433"/>
        <v>42514.462766203702</v>
      </c>
      <c r="T1908" s="11">
        <f t="shared" si="434"/>
        <v>42544.462766203702</v>
      </c>
      <c r="U1908" t="str">
        <f t="shared" si="435"/>
        <v>FALSE</v>
      </c>
      <c r="V1908" s="18">
        <f t="shared" si="436"/>
        <v>2</v>
      </c>
      <c r="W1908">
        <f t="shared" si="437"/>
        <v>2</v>
      </c>
      <c r="X1908">
        <v>1</v>
      </c>
      <c r="Y1908">
        <f t="shared" si="445"/>
        <v>50000</v>
      </c>
      <c r="Z1908">
        <f t="shared" si="446"/>
        <v>21380</v>
      </c>
    </row>
    <row r="1909" spans="1:26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 t="b">
        <v>0</v>
      </c>
      <c r="L1909">
        <v>4</v>
      </c>
      <c r="M1909" t="b">
        <v>0</v>
      </c>
      <c r="N1909" t="s">
        <v>8294</v>
      </c>
      <c r="O1909" s="15">
        <f t="shared" si="432"/>
        <v>0.28333333333333333</v>
      </c>
      <c r="P1909" s="15">
        <f t="shared" si="444"/>
        <v>21.25</v>
      </c>
      <c r="Q1909" t="s">
        <v>8330</v>
      </c>
      <c r="R1909" t="s">
        <v>8351</v>
      </c>
      <c r="S1909" s="8">
        <f t="shared" si="433"/>
        <v>41767.378761574073</v>
      </c>
      <c r="T1909" s="11">
        <f t="shared" si="434"/>
        <v>41782.378761574073</v>
      </c>
      <c r="U1909" t="str">
        <f t="shared" si="435"/>
        <v>FALSE</v>
      </c>
      <c r="V1909" s="18">
        <f t="shared" si="436"/>
        <v>2</v>
      </c>
      <c r="W1909">
        <f t="shared" si="437"/>
        <v>2</v>
      </c>
      <c r="X1909">
        <v>1</v>
      </c>
      <c r="Y1909">
        <f t="shared" si="445"/>
        <v>30000</v>
      </c>
      <c r="Z1909">
        <f t="shared" si="446"/>
        <v>85</v>
      </c>
    </row>
    <row r="1910" spans="1:26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 t="b">
        <v>0</v>
      </c>
      <c r="L1910">
        <v>4</v>
      </c>
      <c r="M1910" t="b">
        <v>0</v>
      </c>
      <c r="N1910" t="s">
        <v>8294</v>
      </c>
      <c r="O1910" s="15">
        <f t="shared" si="432"/>
        <v>1.7319999999999998</v>
      </c>
      <c r="P1910" s="15">
        <f t="shared" si="444"/>
        <v>108.25</v>
      </c>
      <c r="Q1910" t="s">
        <v>8330</v>
      </c>
      <c r="R1910" t="s">
        <v>8351</v>
      </c>
      <c r="S1910" s="8">
        <f t="shared" si="433"/>
        <v>42703.709490740737</v>
      </c>
      <c r="T1910" s="11">
        <f t="shared" si="434"/>
        <v>42733.709490740737</v>
      </c>
      <c r="U1910" t="str">
        <f t="shared" si="435"/>
        <v>FALSE</v>
      </c>
      <c r="V1910" s="18">
        <f t="shared" si="436"/>
        <v>2</v>
      </c>
      <c r="W1910">
        <f t="shared" si="437"/>
        <v>2</v>
      </c>
      <c r="X1910">
        <v>1</v>
      </c>
      <c r="Y1910">
        <f t="shared" si="445"/>
        <v>25000</v>
      </c>
      <c r="Z1910">
        <f t="shared" si="446"/>
        <v>433</v>
      </c>
    </row>
    <row r="1911" spans="1:26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 t="b">
        <v>0</v>
      </c>
      <c r="L1911">
        <v>38</v>
      </c>
      <c r="M1911" t="b">
        <v>0</v>
      </c>
      <c r="N1911" t="s">
        <v>8294</v>
      </c>
      <c r="O1911" s="15">
        <f t="shared" si="432"/>
        <v>14.111428571428572</v>
      </c>
      <c r="P1911" s="15">
        <f t="shared" si="444"/>
        <v>129.97368421052633</v>
      </c>
      <c r="Q1911" t="s">
        <v>8330</v>
      </c>
      <c r="R1911" t="s">
        <v>8351</v>
      </c>
      <c r="S1911" s="8">
        <f t="shared" si="433"/>
        <v>41905.220821759256</v>
      </c>
      <c r="T1911" s="11">
        <f t="shared" si="434"/>
        <v>41935.220821759256</v>
      </c>
      <c r="U1911" t="str">
        <f t="shared" si="435"/>
        <v>FALSE</v>
      </c>
      <c r="V1911" s="18">
        <f t="shared" si="436"/>
        <v>2</v>
      </c>
      <c r="W1911">
        <f t="shared" si="437"/>
        <v>2</v>
      </c>
      <c r="X1911">
        <v>1</v>
      </c>
      <c r="Y1911">
        <f t="shared" si="445"/>
        <v>35000</v>
      </c>
      <c r="Z1911">
        <f t="shared" si="446"/>
        <v>4939</v>
      </c>
    </row>
    <row r="1912" spans="1:26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 t="b">
        <v>0</v>
      </c>
      <c r="L1912">
        <v>285</v>
      </c>
      <c r="M1912" t="b">
        <v>0</v>
      </c>
      <c r="N1912" t="s">
        <v>8294</v>
      </c>
      <c r="O1912" s="15">
        <f t="shared" si="432"/>
        <v>39.395294117647055</v>
      </c>
      <c r="P1912" s="15">
        <f t="shared" si="444"/>
        <v>117.49473684210527</v>
      </c>
      <c r="Q1912" t="s">
        <v>8330</v>
      </c>
      <c r="R1912" t="s">
        <v>8351</v>
      </c>
      <c r="S1912" s="8">
        <f t="shared" si="433"/>
        <v>42264.754826388882</v>
      </c>
      <c r="T1912" s="11">
        <f t="shared" si="434"/>
        <v>42308.739583333336</v>
      </c>
      <c r="U1912" t="str">
        <f t="shared" si="435"/>
        <v>FALSE</v>
      </c>
      <c r="V1912" s="18">
        <f t="shared" si="436"/>
        <v>2</v>
      </c>
      <c r="W1912">
        <f t="shared" si="437"/>
        <v>2</v>
      </c>
      <c r="X1912">
        <v>1.1299999999999999</v>
      </c>
      <c r="Y1912">
        <f>D1912*X1912</f>
        <v>96049.999999999985</v>
      </c>
      <c r="Z1912">
        <f t="shared" ref="Z1912:Z1922" si="447">E1912*$X1912</f>
        <v>37839.179999999993</v>
      </c>
    </row>
    <row r="1913" spans="1:26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 t="b">
        <v>0</v>
      </c>
      <c r="L1913">
        <v>1</v>
      </c>
      <c r="M1913" t="b">
        <v>0</v>
      </c>
      <c r="N1913" t="s">
        <v>8294</v>
      </c>
      <c r="O1913" s="15">
        <f t="shared" si="432"/>
        <v>2.3529411764705882E-2</v>
      </c>
      <c r="P1913" s="15">
        <f t="shared" si="444"/>
        <v>10</v>
      </c>
      <c r="Q1913" t="s">
        <v>8330</v>
      </c>
      <c r="R1913" t="s">
        <v>8351</v>
      </c>
      <c r="S1913" s="8">
        <f t="shared" si="433"/>
        <v>41829.825624999998</v>
      </c>
      <c r="T1913" s="11">
        <f t="shared" si="434"/>
        <v>41859.825624999998</v>
      </c>
      <c r="U1913" t="str">
        <f t="shared" si="435"/>
        <v>FALSE</v>
      </c>
      <c r="V1913" s="18">
        <f t="shared" si="436"/>
        <v>2</v>
      </c>
      <c r="W1913">
        <f t="shared" si="437"/>
        <v>2</v>
      </c>
      <c r="X1913">
        <v>0.68</v>
      </c>
      <c r="Y1913">
        <f>D1913*$X1913</f>
        <v>28900.000000000004</v>
      </c>
      <c r="Z1913">
        <f t="shared" si="447"/>
        <v>6.8000000000000007</v>
      </c>
    </row>
    <row r="1914" spans="1:26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 t="b">
        <v>0</v>
      </c>
      <c r="L1914">
        <v>42</v>
      </c>
      <c r="M1914" t="b">
        <v>0</v>
      </c>
      <c r="N1914" t="s">
        <v>8294</v>
      </c>
      <c r="O1914" s="15">
        <f t="shared" si="432"/>
        <v>59.3</v>
      </c>
      <c r="P1914" s="15">
        <f t="shared" si="444"/>
        <v>70.595238095238102</v>
      </c>
      <c r="Q1914" t="s">
        <v>8330</v>
      </c>
      <c r="R1914" t="s">
        <v>8351</v>
      </c>
      <c r="S1914" s="8">
        <f t="shared" si="433"/>
        <v>42129.018055555549</v>
      </c>
      <c r="T1914" s="11">
        <f t="shared" si="434"/>
        <v>42159.018055555549</v>
      </c>
      <c r="U1914" t="str">
        <f t="shared" si="435"/>
        <v>FALSE</v>
      </c>
      <c r="V1914" s="18">
        <f t="shared" si="436"/>
        <v>2</v>
      </c>
      <c r="W1914">
        <f t="shared" si="437"/>
        <v>2</v>
      </c>
      <c r="X1914">
        <v>1</v>
      </c>
      <c r="Y1914">
        <f>D1914*$X1914</f>
        <v>5000</v>
      </c>
      <c r="Z1914">
        <f t="shared" si="447"/>
        <v>2965</v>
      </c>
    </row>
    <row r="1915" spans="1:26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 t="b">
        <v>0</v>
      </c>
      <c r="L1915">
        <v>26</v>
      </c>
      <c r="M1915" t="b">
        <v>0</v>
      </c>
      <c r="N1915" t="s">
        <v>8294</v>
      </c>
      <c r="O1915" s="15">
        <f t="shared" si="432"/>
        <v>1.3270833333333334</v>
      </c>
      <c r="P1915" s="15">
        <f t="shared" si="444"/>
        <v>24.5</v>
      </c>
      <c r="Q1915" t="s">
        <v>8330</v>
      </c>
      <c r="R1915" t="s">
        <v>8351</v>
      </c>
      <c r="S1915" s="8">
        <f t="shared" si="433"/>
        <v>41890.302986111106</v>
      </c>
      <c r="T1915" s="11">
        <f t="shared" si="434"/>
        <v>41920.302986111106</v>
      </c>
      <c r="U1915" t="str">
        <f t="shared" si="435"/>
        <v>FALSE</v>
      </c>
      <c r="V1915" s="18">
        <f t="shared" si="436"/>
        <v>2</v>
      </c>
      <c r="W1915">
        <f t="shared" si="437"/>
        <v>2</v>
      </c>
      <c r="X1915">
        <v>1.28</v>
      </c>
      <c r="Y1915">
        <f>D1915*X1915</f>
        <v>61440</v>
      </c>
      <c r="Z1915">
        <f t="shared" si="447"/>
        <v>815.36</v>
      </c>
    </row>
    <row r="1916" spans="1:26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 t="b">
        <v>0</v>
      </c>
      <c r="L1916">
        <v>2</v>
      </c>
      <c r="M1916" t="b">
        <v>0</v>
      </c>
      <c r="N1916" t="s">
        <v>8294</v>
      </c>
      <c r="O1916" s="15">
        <f t="shared" si="432"/>
        <v>9.0090090090090094</v>
      </c>
      <c r="P1916" s="15">
        <f t="shared" si="444"/>
        <v>30</v>
      </c>
      <c r="Q1916" t="s">
        <v>8330</v>
      </c>
      <c r="R1916" t="s">
        <v>8351</v>
      </c>
      <c r="S1916" s="8">
        <f t="shared" si="433"/>
        <v>41928.966122685182</v>
      </c>
      <c r="T1916" s="11">
        <f t="shared" si="434"/>
        <v>41943.957638888889</v>
      </c>
      <c r="U1916" t="str">
        <f t="shared" si="435"/>
        <v>FALSE</v>
      </c>
      <c r="V1916" s="18">
        <f t="shared" si="436"/>
        <v>2</v>
      </c>
      <c r="W1916">
        <f t="shared" si="437"/>
        <v>2</v>
      </c>
      <c r="X1916">
        <v>1</v>
      </c>
      <c r="Y1916">
        <f t="shared" ref="Y1916:Y1921" si="448">D1916*$X1916</f>
        <v>666</v>
      </c>
      <c r="Z1916">
        <f t="shared" si="447"/>
        <v>60</v>
      </c>
    </row>
    <row r="1917" spans="1:26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 t="b">
        <v>0</v>
      </c>
      <c r="L1917">
        <v>4</v>
      </c>
      <c r="M1917" t="b">
        <v>0</v>
      </c>
      <c r="N1917" t="s">
        <v>8294</v>
      </c>
      <c r="O1917" s="15">
        <f t="shared" si="432"/>
        <v>1.6</v>
      </c>
      <c r="P1917" s="15">
        <f t="shared" si="444"/>
        <v>2</v>
      </c>
      <c r="Q1917" t="s">
        <v>8330</v>
      </c>
      <c r="R1917" t="s">
        <v>8351</v>
      </c>
      <c r="S1917" s="8">
        <f t="shared" si="433"/>
        <v>41863.840532407405</v>
      </c>
      <c r="T1917" s="11">
        <f t="shared" si="434"/>
        <v>41883.840532407405</v>
      </c>
      <c r="U1917" t="str">
        <f t="shared" si="435"/>
        <v>FALSE</v>
      </c>
      <c r="V1917" s="18">
        <f t="shared" si="436"/>
        <v>2</v>
      </c>
      <c r="W1917">
        <f t="shared" si="437"/>
        <v>2</v>
      </c>
      <c r="X1917">
        <v>1</v>
      </c>
      <c r="Y1917">
        <f t="shared" si="448"/>
        <v>500</v>
      </c>
      <c r="Z1917">
        <f t="shared" si="447"/>
        <v>8</v>
      </c>
    </row>
    <row r="1918" spans="1:26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 t="b">
        <v>0</v>
      </c>
      <c r="L1918">
        <v>6</v>
      </c>
      <c r="M1918" t="b">
        <v>0</v>
      </c>
      <c r="N1918" t="s">
        <v>8294</v>
      </c>
      <c r="O1918" s="15">
        <f t="shared" si="432"/>
        <v>0.51</v>
      </c>
      <c r="P1918" s="15">
        <f t="shared" si="444"/>
        <v>17</v>
      </c>
      <c r="Q1918" t="s">
        <v>8330</v>
      </c>
      <c r="R1918" t="s">
        <v>8351</v>
      </c>
      <c r="S1918" s="8">
        <f t="shared" si="433"/>
        <v>42656.508969907409</v>
      </c>
      <c r="T1918" s="11">
        <f t="shared" si="434"/>
        <v>42681.550636574073</v>
      </c>
      <c r="U1918" t="str">
        <f t="shared" si="435"/>
        <v>FALSE</v>
      </c>
      <c r="V1918" s="18">
        <f t="shared" si="436"/>
        <v>2</v>
      </c>
      <c r="W1918">
        <f t="shared" si="437"/>
        <v>2</v>
      </c>
      <c r="X1918">
        <v>1</v>
      </c>
      <c r="Y1918">
        <f t="shared" si="448"/>
        <v>20000</v>
      </c>
      <c r="Z1918">
        <f t="shared" si="447"/>
        <v>102</v>
      </c>
    </row>
    <row r="1919" spans="1:26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 t="b">
        <v>0</v>
      </c>
      <c r="L1919">
        <v>70</v>
      </c>
      <c r="M1919" t="b">
        <v>0</v>
      </c>
      <c r="N1919" t="s">
        <v>8294</v>
      </c>
      <c r="O1919" s="15">
        <f t="shared" si="432"/>
        <v>52.570512820512818</v>
      </c>
      <c r="P1919" s="15">
        <f t="shared" si="444"/>
        <v>2928.9285714285716</v>
      </c>
      <c r="Q1919" t="s">
        <v>8330</v>
      </c>
      <c r="R1919" t="s">
        <v>8351</v>
      </c>
      <c r="S1919" s="8">
        <f t="shared" si="433"/>
        <v>42746.06172453703</v>
      </c>
      <c r="T1919" s="11">
        <f t="shared" si="434"/>
        <v>42776.06172453703</v>
      </c>
      <c r="U1919" t="str">
        <f t="shared" si="435"/>
        <v>FALSE</v>
      </c>
      <c r="V1919" s="18">
        <f t="shared" si="436"/>
        <v>2</v>
      </c>
      <c r="W1919">
        <f t="shared" si="437"/>
        <v>2</v>
      </c>
      <c r="X1919">
        <v>0.13</v>
      </c>
      <c r="Y1919">
        <f t="shared" si="448"/>
        <v>50700</v>
      </c>
      <c r="Z1919">
        <f t="shared" si="447"/>
        <v>26653.25</v>
      </c>
    </row>
    <row r="1920" spans="1:26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 t="b">
        <v>0</v>
      </c>
      <c r="L1920">
        <v>9</v>
      </c>
      <c r="M1920" t="b">
        <v>0</v>
      </c>
      <c r="N1920" t="s">
        <v>8294</v>
      </c>
      <c r="O1920" s="15">
        <f t="shared" si="432"/>
        <v>1.04</v>
      </c>
      <c r="P1920" s="15">
        <f t="shared" si="444"/>
        <v>28.888888888888889</v>
      </c>
      <c r="Q1920" t="s">
        <v>8330</v>
      </c>
      <c r="R1920" t="s">
        <v>8351</v>
      </c>
      <c r="S1920" s="8">
        <f t="shared" si="433"/>
        <v>41828.581608796296</v>
      </c>
      <c r="T1920" s="11">
        <f t="shared" si="434"/>
        <v>41863.581608796296</v>
      </c>
      <c r="U1920" t="str">
        <f t="shared" si="435"/>
        <v>FALSE</v>
      </c>
      <c r="V1920" s="18">
        <f t="shared" si="436"/>
        <v>2</v>
      </c>
      <c r="W1920">
        <f t="shared" si="437"/>
        <v>2</v>
      </c>
      <c r="X1920">
        <v>1</v>
      </c>
      <c r="Y1920">
        <f t="shared" si="448"/>
        <v>25000</v>
      </c>
      <c r="Z1920">
        <f t="shared" si="447"/>
        <v>260</v>
      </c>
    </row>
    <row r="1921" spans="1:26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 t="b">
        <v>0</v>
      </c>
      <c r="L1921">
        <v>8</v>
      </c>
      <c r="M1921" t="b">
        <v>0</v>
      </c>
      <c r="N1921" t="s">
        <v>8294</v>
      </c>
      <c r="O1921" s="15">
        <f t="shared" si="432"/>
        <v>47.4</v>
      </c>
      <c r="P1921" s="15">
        <f t="shared" si="444"/>
        <v>29.625</v>
      </c>
      <c r="Q1921" t="s">
        <v>8330</v>
      </c>
      <c r="R1921" t="s">
        <v>8351</v>
      </c>
      <c r="S1921" s="8">
        <f t="shared" si="433"/>
        <v>42113.667233796288</v>
      </c>
      <c r="T1921" s="11">
        <f t="shared" si="434"/>
        <v>42143.667233796295</v>
      </c>
      <c r="U1921" t="str">
        <f t="shared" si="435"/>
        <v>FALSE</v>
      </c>
      <c r="V1921" s="18">
        <f t="shared" si="436"/>
        <v>2</v>
      </c>
      <c r="W1921">
        <f t="shared" si="437"/>
        <v>2</v>
      </c>
      <c r="X1921">
        <v>1</v>
      </c>
      <c r="Y1921">
        <f t="shared" si="448"/>
        <v>500</v>
      </c>
      <c r="Z1921">
        <f t="shared" si="447"/>
        <v>237</v>
      </c>
    </row>
    <row r="1922" spans="1:26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 t="b">
        <v>0</v>
      </c>
      <c r="L1922">
        <v>105</v>
      </c>
      <c r="M1922" t="b">
        <v>0</v>
      </c>
      <c r="N1922" t="s">
        <v>8294</v>
      </c>
      <c r="O1922" s="15">
        <f t="shared" si="432"/>
        <v>43.03</v>
      </c>
      <c r="P1922" s="15">
        <f t="shared" si="444"/>
        <v>40.980952380952381</v>
      </c>
      <c r="Q1922" t="s">
        <v>8330</v>
      </c>
      <c r="R1922" t="s">
        <v>8351</v>
      </c>
      <c r="S1922" s="8">
        <f t="shared" si="433"/>
        <v>42270.66737268518</v>
      </c>
      <c r="T1922" s="11">
        <f t="shared" si="434"/>
        <v>42298.749999999993</v>
      </c>
      <c r="U1922" t="str">
        <f t="shared" si="435"/>
        <v>FALSE</v>
      </c>
      <c r="V1922" s="18">
        <f t="shared" si="436"/>
        <v>2</v>
      </c>
      <c r="W1922">
        <f t="shared" si="437"/>
        <v>2</v>
      </c>
      <c r="X1922">
        <v>1.28</v>
      </c>
      <c r="Y1922">
        <f>D1922*X1922</f>
        <v>12800</v>
      </c>
      <c r="Z1922">
        <f t="shared" si="447"/>
        <v>5507.84</v>
      </c>
    </row>
    <row r="1923" spans="1:26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 t="b">
        <v>0</v>
      </c>
      <c r="L1923">
        <v>38</v>
      </c>
      <c r="M1923" t="b">
        <v>1</v>
      </c>
      <c r="N1923" t="s">
        <v>8279</v>
      </c>
      <c r="O1923" s="15">
        <f t="shared" ref="O1923:O1986" si="449">(E1923/D1923)*100</f>
        <v>136.80000000000001</v>
      </c>
      <c r="P1923" s="15">
        <f t="shared" si="444"/>
        <v>54</v>
      </c>
      <c r="Q1923" t="s">
        <v>8325</v>
      </c>
      <c r="R1923" t="s">
        <v>8339</v>
      </c>
      <c r="S1923" s="8">
        <f t="shared" ref="S1923:S1986" si="450">(((J1923/60)/60)/24)+DATE(1970,1,1)+(-5/24)</f>
        <v>41074.013229166667</v>
      </c>
      <c r="T1923" s="11">
        <f t="shared" ref="T1923:T1986" si="451">(I1923/86400)+25569+(-5/24)</f>
        <v>41104.013229166667</v>
      </c>
      <c r="U1923" t="str">
        <f t="shared" ref="U1923:U1986" si="452">TRIM(K1923)</f>
        <v>FALSE</v>
      </c>
      <c r="V1923" s="18">
        <f t="shared" ref="V1923:V1986" si="453">IF(U1923="TRUE", 1, 2)</f>
        <v>2</v>
      </c>
      <c r="W1923">
        <f t="shared" ref="W1923:W1986" si="454">IF(F1923="successful", 1,  IF(F1923= "failed", 2, IF(F1923="canceled", 3, 4)))</f>
        <v>1</v>
      </c>
      <c r="X1923">
        <v>1</v>
      </c>
      <c r="Y1923">
        <f t="shared" ref="Y1923:Y1946" si="455">D1923*$X1923</f>
        <v>1500</v>
      </c>
      <c r="Z1923">
        <f t="shared" ref="Z1923:Z1946" si="456">E1923*$X1923</f>
        <v>2052</v>
      </c>
    </row>
    <row r="1924" spans="1:26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 t="b">
        <v>0</v>
      </c>
      <c r="L1924">
        <v>64</v>
      </c>
      <c r="M1924" t="b">
        <v>1</v>
      </c>
      <c r="N1924" t="s">
        <v>8279</v>
      </c>
      <c r="O1924" s="15">
        <f t="shared" si="449"/>
        <v>115.55</v>
      </c>
      <c r="P1924" s="15">
        <f t="shared" si="444"/>
        <v>36.109375</v>
      </c>
      <c r="Q1924" t="s">
        <v>8325</v>
      </c>
      <c r="R1924" t="s">
        <v>8339</v>
      </c>
      <c r="S1924" s="8">
        <f t="shared" si="450"/>
        <v>41590.047534722216</v>
      </c>
      <c r="T1924" s="11">
        <f t="shared" si="451"/>
        <v>41620.047534722216</v>
      </c>
      <c r="U1924" t="str">
        <f t="shared" si="452"/>
        <v>FALSE</v>
      </c>
      <c r="V1924" s="18">
        <f t="shared" si="453"/>
        <v>2</v>
      </c>
      <c r="W1924">
        <f t="shared" si="454"/>
        <v>1</v>
      </c>
      <c r="X1924">
        <v>1</v>
      </c>
      <c r="Y1924">
        <f t="shared" si="455"/>
        <v>2000</v>
      </c>
      <c r="Z1924">
        <f t="shared" si="456"/>
        <v>2311</v>
      </c>
    </row>
    <row r="1925" spans="1:26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 t="b">
        <v>0</v>
      </c>
      <c r="L1925">
        <v>13</v>
      </c>
      <c r="M1925" t="b">
        <v>1</v>
      </c>
      <c r="N1925" t="s">
        <v>8279</v>
      </c>
      <c r="O1925" s="15">
        <f t="shared" si="449"/>
        <v>240.79999999999998</v>
      </c>
      <c r="P1925" s="15">
        <f t="shared" si="444"/>
        <v>23.153846153846153</v>
      </c>
      <c r="Q1925" t="s">
        <v>8325</v>
      </c>
      <c r="R1925" t="s">
        <v>8339</v>
      </c>
      <c r="S1925" s="8">
        <f t="shared" si="450"/>
        <v>40772.640416666662</v>
      </c>
      <c r="T1925" s="11">
        <f t="shared" si="451"/>
        <v>40812.999305555553</v>
      </c>
      <c r="U1925" t="str">
        <f t="shared" si="452"/>
        <v>FALSE</v>
      </c>
      <c r="V1925" s="18">
        <f t="shared" si="453"/>
        <v>2</v>
      </c>
      <c r="W1925">
        <f t="shared" si="454"/>
        <v>1</v>
      </c>
      <c r="X1925">
        <v>1</v>
      </c>
      <c r="Y1925">
        <f t="shared" si="455"/>
        <v>125</v>
      </c>
      <c r="Z1925">
        <f t="shared" si="456"/>
        <v>301</v>
      </c>
    </row>
    <row r="1926" spans="1:26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 t="b">
        <v>0</v>
      </c>
      <c r="L1926">
        <v>33</v>
      </c>
      <c r="M1926" t="b">
        <v>1</v>
      </c>
      <c r="N1926" t="s">
        <v>8279</v>
      </c>
      <c r="O1926" s="15">
        <f t="shared" si="449"/>
        <v>114.39999999999999</v>
      </c>
      <c r="P1926" s="15">
        <f t="shared" si="444"/>
        <v>104</v>
      </c>
      <c r="Q1926" t="s">
        <v>8325</v>
      </c>
      <c r="R1926" t="s">
        <v>8339</v>
      </c>
      <c r="S1926" s="8">
        <f t="shared" si="450"/>
        <v>41626.552719907406</v>
      </c>
      <c r="T1926" s="11">
        <f t="shared" si="451"/>
        <v>41654.606249999997</v>
      </c>
      <c r="U1926" t="str">
        <f t="shared" si="452"/>
        <v>FALSE</v>
      </c>
      <c r="V1926" s="18">
        <f t="shared" si="453"/>
        <v>2</v>
      </c>
      <c r="W1926">
        <f t="shared" si="454"/>
        <v>1</v>
      </c>
      <c r="X1926">
        <v>1</v>
      </c>
      <c r="Y1926">
        <f t="shared" si="455"/>
        <v>3000</v>
      </c>
      <c r="Z1926">
        <f t="shared" si="456"/>
        <v>3432</v>
      </c>
    </row>
    <row r="1927" spans="1:26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 t="b">
        <v>0</v>
      </c>
      <c r="L1927">
        <v>52</v>
      </c>
      <c r="M1927" t="b">
        <v>1</v>
      </c>
      <c r="N1927" t="s">
        <v>8279</v>
      </c>
      <c r="O1927" s="15">
        <f t="shared" si="449"/>
        <v>110.33333333333333</v>
      </c>
      <c r="P1927" s="15">
        <f t="shared" si="444"/>
        <v>31.826923076923077</v>
      </c>
      <c r="Q1927" t="s">
        <v>8325</v>
      </c>
      <c r="R1927" t="s">
        <v>8339</v>
      </c>
      <c r="S1927" s="8">
        <f t="shared" si="450"/>
        <v>41535.693148148144</v>
      </c>
      <c r="T1927" s="11">
        <f t="shared" si="451"/>
        <v>41557.791666666664</v>
      </c>
      <c r="U1927" t="str">
        <f t="shared" si="452"/>
        <v>FALSE</v>
      </c>
      <c r="V1927" s="18">
        <f t="shared" si="453"/>
        <v>2</v>
      </c>
      <c r="W1927">
        <f t="shared" si="454"/>
        <v>1</v>
      </c>
      <c r="X1927">
        <v>1</v>
      </c>
      <c r="Y1927">
        <f t="shared" si="455"/>
        <v>1500</v>
      </c>
      <c r="Z1927">
        <f t="shared" si="456"/>
        <v>1655</v>
      </c>
    </row>
    <row r="1928" spans="1:26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 t="b">
        <v>0</v>
      </c>
      <c r="L1928">
        <v>107</v>
      </c>
      <c r="M1928" t="b">
        <v>1</v>
      </c>
      <c r="N1928" t="s">
        <v>8279</v>
      </c>
      <c r="O1928" s="15">
        <f t="shared" si="449"/>
        <v>195.37933333333334</v>
      </c>
      <c r="P1928" s="15">
        <f t="shared" si="444"/>
        <v>27.3896261682243</v>
      </c>
      <c r="Q1928" t="s">
        <v>8325</v>
      </c>
      <c r="R1928" t="s">
        <v>8339</v>
      </c>
      <c r="S1928" s="8">
        <f t="shared" si="450"/>
        <v>40456.746018518512</v>
      </c>
      <c r="T1928" s="11">
        <f t="shared" si="451"/>
        <v>40483.80972222222</v>
      </c>
      <c r="U1928" t="str">
        <f t="shared" si="452"/>
        <v>FALSE</v>
      </c>
      <c r="V1928" s="18">
        <f t="shared" si="453"/>
        <v>2</v>
      </c>
      <c r="W1928">
        <f t="shared" si="454"/>
        <v>1</v>
      </c>
      <c r="X1928">
        <v>1</v>
      </c>
      <c r="Y1928">
        <f t="shared" si="455"/>
        <v>1500</v>
      </c>
      <c r="Z1928">
        <f t="shared" si="456"/>
        <v>2930.69</v>
      </c>
    </row>
    <row r="1929" spans="1:26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 t="b">
        <v>0</v>
      </c>
      <c r="L1929">
        <v>11</v>
      </c>
      <c r="M1929" t="b">
        <v>1</v>
      </c>
      <c r="N1929" t="s">
        <v>8279</v>
      </c>
      <c r="O1929" s="15">
        <f t="shared" si="449"/>
        <v>103.33333333333334</v>
      </c>
      <c r="P1929" s="15">
        <f t="shared" si="444"/>
        <v>56.363636363636367</v>
      </c>
      <c r="Q1929" t="s">
        <v>8325</v>
      </c>
      <c r="R1929" t="s">
        <v>8339</v>
      </c>
      <c r="S1929" s="8">
        <f t="shared" si="450"/>
        <v>40960.653229166666</v>
      </c>
      <c r="T1929" s="11">
        <f t="shared" si="451"/>
        <v>40975.999305555553</v>
      </c>
      <c r="U1929" t="str">
        <f t="shared" si="452"/>
        <v>FALSE</v>
      </c>
      <c r="V1929" s="18">
        <f t="shared" si="453"/>
        <v>2</v>
      </c>
      <c r="W1929">
        <f t="shared" si="454"/>
        <v>1</v>
      </c>
      <c r="X1929">
        <v>1</v>
      </c>
      <c r="Y1929">
        <f t="shared" si="455"/>
        <v>600</v>
      </c>
      <c r="Z1929">
        <f t="shared" si="456"/>
        <v>620</v>
      </c>
    </row>
    <row r="1930" spans="1:26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 t="b">
        <v>0</v>
      </c>
      <c r="L1930">
        <v>34</v>
      </c>
      <c r="M1930" t="b">
        <v>1</v>
      </c>
      <c r="N1930" t="s">
        <v>8279</v>
      </c>
      <c r="O1930" s="15">
        <f t="shared" si="449"/>
        <v>103.1372549019608</v>
      </c>
      <c r="P1930" s="15">
        <f t="shared" si="444"/>
        <v>77.352941176470594</v>
      </c>
      <c r="Q1930" t="s">
        <v>8325</v>
      </c>
      <c r="R1930" t="s">
        <v>8339</v>
      </c>
      <c r="S1930" s="8">
        <f t="shared" si="450"/>
        <v>41371.439745370371</v>
      </c>
      <c r="T1930" s="11">
        <f t="shared" si="451"/>
        <v>41401.439745370364</v>
      </c>
      <c r="U1930" t="str">
        <f t="shared" si="452"/>
        <v>FALSE</v>
      </c>
      <c r="V1930" s="18">
        <f t="shared" si="453"/>
        <v>2</v>
      </c>
      <c r="W1930">
        <f t="shared" si="454"/>
        <v>1</v>
      </c>
      <c r="X1930">
        <v>1</v>
      </c>
      <c r="Y1930">
        <f t="shared" si="455"/>
        <v>2550</v>
      </c>
      <c r="Z1930">
        <f t="shared" si="456"/>
        <v>2630</v>
      </c>
    </row>
    <row r="1931" spans="1:26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 t="b">
        <v>0</v>
      </c>
      <c r="L1931">
        <v>75</v>
      </c>
      <c r="M1931" t="b">
        <v>1</v>
      </c>
      <c r="N1931" t="s">
        <v>8279</v>
      </c>
      <c r="O1931" s="15">
        <f t="shared" si="449"/>
        <v>100.3125</v>
      </c>
      <c r="P1931" s="15">
        <f t="shared" si="444"/>
        <v>42.8</v>
      </c>
      <c r="Q1931" t="s">
        <v>8325</v>
      </c>
      <c r="R1931" t="s">
        <v>8339</v>
      </c>
      <c r="S1931" s="8">
        <f t="shared" si="450"/>
        <v>40686.813263888886</v>
      </c>
      <c r="T1931" s="11">
        <f t="shared" si="451"/>
        <v>40728.813263888886</v>
      </c>
      <c r="U1931" t="str">
        <f t="shared" si="452"/>
        <v>FALSE</v>
      </c>
      <c r="V1931" s="18">
        <f t="shared" si="453"/>
        <v>2</v>
      </c>
      <c r="W1931">
        <f t="shared" si="454"/>
        <v>1</v>
      </c>
      <c r="X1931">
        <v>1</v>
      </c>
      <c r="Y1931">
        <f t="shared" si="455"/>
        <v>3200</v>
      </c>
      <c r="Z1931">
        <f t="shared" si="456"/>
        <v>3210</v>
      </c>
    </row>
    <row r="1932" spans="1:26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 t="b">
        <v>0</v>
      </c>
      <c r="L1932">
        <v>26</v>
      </c>
      <c r="M1932" t="b">
        <v>1</v>
      </c>
      <c r="N1932" t="s">
        <v>8279</v>
      </c>
      <c r="O1932" s="15">
        <f t="shared" si="449"/>
        <v>127</v>
      </c>
      <c r="P1932" s="15">
        <f t="shared" si="444"/>
        <v>48.846153846153847</v>
      </c>
      <c r="Q1932" t="s">
        <v>8325</v>
      </c>
      <c r="R1932" t="s">
        <v>8339</v>
      </c>
      <c r="S1932" s="8">
        <f t="shared" si="450"/>
        <v>41402.350486111107</v>
      </c>
      <c r="T1932" s="11">
        <f t="shared" si="451"/>
        <v>41462.350486111107</v>
      </c>
      <c r="U1932" t="str">
        <f t="shared" si="452"/>
        <v>FALSE</v>
      </c>
      <c r="V1932" s="18">
        <f t="shared" si="453"/>
        <v>2</v>
      </c>
      <c r="W1932">
        <f t="shared" si="454"/>
        <v>1</v>
      </c>
      <c r="X1932">
        <v>1</v>
      </c>
      <c r="Y1932">
        <f t="shared" si="455"/>
        <v>1000</v>
      </c>
      <c r="Z1932">
        <f t="shared" si="456"/>
        <v>1270</v>
      </c>
    </row>
    <row r="1933" spans="1:26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 t="b">
        <v>0</v>
      </c>
      <c r="L1933">
        <v>50</v>
      </c>
      <c r="M1933" t="b">
        <v>1</v>
      </c>
      <c r="N1933" t="s">
        <v>8279</v>
      </c>
      <c r="O1933" s="15">
        <f t="shared" si="449"/>
        <v>120.601</v>
      </c>
      <c r="P1933" s="15">
        <f t="shared" si="444"/>
        <v>48.240400000000001</v>
      </c>
      <c r="Q1933" t="s">
        <v>8325</v>
      </c>
      <c r="R1933" t="s">
        <v>8339</v>
      </c>
      <c r="S1933" s="8">
        <f t="shared" si="450"/>
        <v>41037.684131944443</v>
      </c>
      <c r="T1933" s="11">
        <f t="shared" si="451"/>
        <v>41050.9375</v>
      </c>
      <c r="U1933" t="str">
        <f t="shared" si="452"/>
        <v>FALSE</v>
      </c>
      <c r="V1933" s="18">
        <f t="shared" si="453"/>
        <v>2</v>
      </c>
      <c r="W1933">
        <f t="shared" si="454"/>
        <v>1</v>
      </c>
      <c r="X1933">
        <v>1</v>
      </c>
      <c r="Y1933">
        <f t="shared" si="455"/>
        <v>2000</v>
      </c>
      <c r="Z1933">
        <f t="shared" si="456"/>
        <v>2412.02</v>
      </c>
    </row>
    <row r="1934" spans="1:26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 t="b">
        <v>0</v>
      </c>
      <c r="L1934">
        <v>80</v>
      </c>
      <c r="M1934" t="b">
        <v>1</v>
      </c>
      <c r="N1934" t="s">
        <v>8279</v>
      </c>
      <c r="O1934" s="15">
        <f t="shared" si="449"/>
        <v>106.99047619047619</v>
      </c>
      <c r="P1934" s="15">
        <f t="shared" si="444"/>
        <v>70.212500000000006</v>
      </c>
      <c r="Q1934" t="s">
        <v>8325</v>
      </c>
      <c r="R1934" t="s">
        <v>8339</v>
      </c>
      <c r="S1934" s="8">
        <f t="shared" si="450"/>
        <v>40911.601539351846</v>
      </c>
      <c r="T1934" s="11">
        <f t="shared" si="451"/>
        <v>40932.601539351854</v>
      </c>
      <c r="U1934" t="str">
        <f t="shared" si="452"/>
        <v>FALSE</v>
      </c>
      <c r="V1934" s="18">
        <f t="shared" si="453"/>
        <v>2</v>
      </c>
      <c r="W1934">
        <f t="shared" si="454"/>
        <v>1</v>
      </c>
      <c r="X1934">
        <v>1</v>
      </c>
      <c r="Y1934">
        <f t="shared" si="455"/>
        <v>5250</v>
      </c>
      <c r="Z1934">
        <f t="shared" si="456"/>
        <v>5617</v>
      </c>
    </row>
    <row r="1935" spans="1:26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 t="b">
        <v>0</v>
      </c>
      <c r="L1935">
        <v>110</v>
      </c>
      <c r="M1935" t="b">
        <v>1</v>
      </c>
      <c r="N1935" t="s">
        <v>8279</v>
      </c>
      <c r="O1935" s="15">
        <f t="shared" si="449"/>
        <v>172.43333333333334</v>
      </c>
      <c r="P1935" s="15">
        <f t="shared" si="444"/>
        <v>94.054545454545448</v>
      </c>
      <c r="Q1935" t="s">
        <v>8325</v>
      </c>
      <c r="R1935" t="s">
        <v>8339</v>
      </c>
      <c r="S1935" s="8">
        <f t="shared" si="450"/>
        <v>41878.922534722216</v>
      </c>
      <c r="T1935" s="11">
        <f t="shared" si="451"/>
        <v>41908.922534722216</v>
      </c>
      <c r="U1935" t="str">
        <f t="shared" si="452"/>
        <v>FALSE</v>
      </c>
      <c r="V1935" s="18">
        <f t="shared" si="453"/>
        <v>2</v>
      </c>
      <c r="W1935">
        <f t="shared" si="454"/>
        <v>1</v>
      </c>
      <c r="X1935">
        <v>1</v>
      </c>
      <c r="Y1935">
        <f t="shared" si="455"/>
        <v>6000</v>
      </c>
      <c r="Z1935">
        <f t="shared" si="456"/>
        <v>10346</v>
      </c>
    </row>
    <row r="1936" spans="1:26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 t="b">
        <v>0</v>
      </c>
      <c r="L1936">
        <v>77</v>
      </c>
      <c r="M1936" t="b">
        <v>1</v>
      </c>
      <c r="N1936" t="s">
        <v>8279</v>
      </c>
      <c r="O1936" s="15">
        <f t="shared" si="449"/>
        <v>123.61999999999999</v>
      </c>
      <c r="P1936" s="15">
        <f t="shared" si="444"/>
        <v>80.272727272727266</v>
      </c>
      <c r="Q1936" t="s">
        <v>8325</v>
      </c>
      <c r="R1936" t="s">
        <v>8339</v>
      </c>
      <c r="S1936" s="8">
        <f t="shared" si="450"/>
        <v>40865.658807870372</v>
      </c>
      <c r="T1936" s="11">
        <f t="shared" si="451"/>
        <v>40902</v>
      </c>
      <c r="U1936" t="str">
        <f t="shared" si="452"/>
        <v>FALSE</v>
      </c>
      <c r="V1936" s="18">
        <f t="shared" si="453"/>
        <v>2</v>
      </c>
      <c r="W1936">
        <f t="shared" si="454"/>
        <v>1</v>
      </c>
      <c r="X1936">
        <v>1</v>
      </c>
      <c r="Y1936">
        <f t="shared" si="455"/>
        <v>5000</v>
      </c>
      <c r="Z1936">
        <f t="shared" si="456"/>
        <v>6181</v>
      </c>
    </row>
    <row r="1937" spans="1:26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 t="b">
        <v>0</v>
      </c>
      <c r="L1937">
        <v>50</v>
      </c>
      <c r="M1937" t="b">
        <v>1</v>
      </c>
      <c r="N1937" t="s">
        <v>8279</v>
      </c>
      <c r="O1937" s="15">
        <f t="shared" si="449"/>
        <v>108.4</v>
      </c>
      <c r="P1937" s="15">
        <f t="shared" si="444"/>
        <v>54.2</v>
      </c>
      <c r="Q1937" t="s">
        <v>8325</v>
      </c>
      <c r="R1937" t="s">
        <v>8339</v>
      </c>
      <c r="S1937" s="8">
        <f t="shared" si="450"/>
        <v>41773.72420138889</v>
      </c>
      <c r="T1937" s="11">
        <f t="shared" si="451"/>
        <v>41810.999305555553</v>
      </c>
      <c r="U1937" t="str">
        <f t="shared" si="452"/>
        <v>FALSE</v>
      </c>
      <c r="V1937" s="18">
        <f t="shared" si="453"/>
        <v>2</v>
      </c>
      <c r="W1937">
        <f t="shared" si="454"/>
        <v>1</v>
      </c>
      <c r="X1937">
        <v>1</v>
      </c>
      <c r="Y1937">
        <f t="shared" si="455"/>
        <v>2500</v>
      </c>
      <c r="Z1937">
        <f t="shared" si="456"/>
        <v>2710</v>
      </c>
    </row>
    <row r="1938" spans="1:26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 t="b">
        <v>0</v>
      </c>
      <c r="L1938">
        <v>145</v>
      </c>
      <c r="M1938" t="b">
        <v>1</v>
      </c>
      <c r="N1938" t="s">
        <v>8279</v>
      </c>
      <c r="O1938" s="15">
        <f t="shared" si="449"/>
        <v>116.52013333333333</v>
      </c>
      <c r="P1938" s="15">
        <f t="shared" si="444"/>
        <v>60.26903448275862</v>
      </c>
      <c r="Q1938" t="s">
        <v>8325</v>
      </c>
      <c r="R1938" t="s">
        <v>8339</v>
      </c>
      <c r="S1938" s="8">
        <f t="shared" si="450"/>
        <v>40852.68136574074</v>
      </c>
      <c r="T1938" s="11">
        <f t="shared" si="451"/>
        <v>40883.040972222218</v>
      </c>
      <c r="U1938" t="str">
        <f t="shared" si="452"/>
        <v>FALSE</v>
      </c>
      <c r="V1938" s="18">
        <f t="shared" si="453"/>
        <v>2</v>
      </c>
      <c r="W1938">
        <f t="shared" si="454"/>
        <v>1</v>
      </c>
      <c r="X1938">
        <v>1</v>
      </c>
      <c r="Y1938">
        <f t="shared" si="455"/>
        <v>7500</v>
      </c>
      <c r="Z1938">
        <f t="shared" si="456"/>
        <v>8739.01</v>
      </c>
    </row>
    <row r="1939" spans="1:26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 t="b">
        <v>0</v>
      </c>
      <c r="L1939">
        <v>29</v>
      </c>
      <c r="M1939" t="b">
        <v>1</v>
      </c>
      <c r="N1939" t="s">
        <v>8279</v>
      </c>
      <c r="O1939" s="15">
        <f t="shared" si="449"/>
        <v>187.245</v>
      </c>
      <c r="P1939" s="15">
        <f t="shared" si="444"/>
        <v>38.740344827586206</v>
      </c>
      <c r="Q1939" t="s">
        <v>8325</v>
      </c>
      <c r="R1939" t="s">
        <v>8339</v>
      </c>
      <c r="S1939" s="8">
        <f t="shared" si="450"/>
        <v>41058.91065972222</v>
      </c>
      <c r="T1939" s="11">
        <f t="shared" si="451"/>
        <v>41074.957638888889</v>
      </c>
      <c r="U1939" t="str">
        <f t="shared" si="452"/>
        <v>FALSE</v>
      </c>
      <c r="V1939" s="18">
        <f t="shared" si="453"/>
        <v>2</v>
      </c>
      <c r="W1939">
        <f t="shared" si="454"/>
        <v>1</v>
      </c>
      <c r="X1939">
        <v>1</v>
      </c>
      <c r="Y1939">
        <f t="shared" si="455"/>
        <v>600</v>
      </c>
      <c r="Z1939">
        <f t="shared" si="456"/>
        <v>1123.47</v>
      </c>
    </row>
    <row r="1940" spans="1:26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 t="b">
        <v>0</v>
      </c>
      <c r="L1940">
        <v>114</v>
      </c>
      <c r="M1940" t="b">
        <v>1</v>
      </c>
      <c r="N1940" t="s">
        <v>8279</v>
      </c>
      <c r="O1940" s="15">
        <f t="shared" si="449"/>
        <v>115.93333333333334</v>
      </c>
      <c r="P1940" s="15">
        <f t="shared" si="444"/>
        <v>152.54385964912279</v>
      </c>
      <c r="Q1940" t="s">
        <v>8325</v>
      </c>
      <c r="R1940" t="s">
        <v>8339</v>
      </c>
      <c r="S1940" s="8">
        <f t="shared" si="450"/>
        <v>41426.05128472222</v>
      </c>
      <c r="T1940" s="11">
        <f t="shared" si="451"/>
        <v>41457</v>
      </c>
      <c r="U1940" t="str">
        <f t="shared" si="452"/>
        <v>FALSE</v>
      </c>
      <c r="V1940" s="18">
        <f t="shared" si="453"/>
        <v>2</v>
      </c>
      <c r="W1940">
        <f t="shared" si="454"/>
        <v>1</v>
      </c>
      <c r="X1940">
        <v>1</v>
      </c>
      <c r="Y1940">
        <f t="shared" si="455"/>
        <v>15000</v>
      </c>
      <c r="Z1940">
        <f t="shared" si="456"/>
        <v>17390</v>
      </c>
    </row>
    <row r="1941" spans="1:26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 t="b">
        <v>0</v>
      </c>
      <c r="L1941">
        <v>96</v>
      </c>
      <c r="M1941" t="b">
        <v>1</v>
      </c>
      <c r="N1941" t="s">
        <v>8279</v>
      </c>
      <c r="O1941" s="15">
        <f t="shared" si="449"/>
        <v>110.7</v>
      </c>
      <c r="P1941" s="15">
        <f t="shared" si="444"/>
        <v>115.3125</v>
      </c>
      <c r="Q1941" t="s">
        <v>8325</v>
      </c>
      <c r="R1941" t="s">
        <v>8339</v>
      </c>
      <c r="S1941" s="8">
        <f t="shared" si="450"/>
        <v>41313.776712962957</v>
      </c>
      <c r="T1941" s="11">
        <f t="shared" si="451"/>
        <v>41343.735046296293</v>
      </c>
      <c r="U1941" t="str">
        <f t="shared" si="452"/>
        <v>FALSE</v>
      </c>
      <c r="V1941" s="18">
        <f t="shared" si="453"/>
        <v>2</v>
      </c>
      <c r="W1941">
        <f t="shared" si="454"/>
        <v>1</v>
      </c>
      <c r="X1941">
        <v>1</v>
      </c>
      <c r="Y1941">
        <f t="shared" si="455"/>
        <v>10000</v>
      </c>
      <c r="Z1941">
        <f t="shared" si="456"/>
        <v>11070</v>
      </c>
    </row>
    <row r="1942" spans="1:26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 t="b">
        <v>0</v>
      </c>
      <c r="L1942">
        <v>31</v>
      </c>
      <c r="M1942" t="b">
        <v>1</v>
      </c>
      <c r="N1942" t="s">
        <v>8279</v>
      </c>
      <c r="O1942" s="15">
        <f t="shared" si="449"/>
        <v>170.92307692307693</v>
      </c>
      <c r="P1942" s="15">
        <f t="shared" si="444"/>
        <v>35.838709677419352</v>
      </c>
      <c r="Q1942" t="s">
        <v>8325</v>
      </c>
      <c r="R1942" t="s">
        <v>8339</v>
      </c>
      <c r="S1942" s="8">
        <f t="shared" si="450"/>
        <v>40670.298993055556</v>
      </c>
      <c r="T1942" s="11">
        <f t="shared" si="451"/>
        <v>40708.957638888889</v>
      </c>
      <c r="U1942" t="str">
        <f t="shared" si="452"/>
        <v>FALSE</v>
      </c>
      <c r="V1942" s="18">
        <f t="shared" si="453"/>
        <v>2</v>
      </c>
      <c r="W1942">
        <f t="shared" si="454"/>
        <v>1</v>
      </c>
      <c r="X1942">
        <v>1</v>
      </c>
      <c r="Y1942">
        <f t="shared" si="455"/>
        <v>650</v>
      </c>
      <c r="Z1942">
        <f t="shared" si="456"/>
        <v>1111</v>
      </c>
    </row>
    <row r="1943" spans="1:26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 t="b">
        <v>1</v>
      </c>
      <c r="L1943">
        <v>4883</v>
      </c>
      <c r="M1943" t="b">
        <v>1</v>
      </c>
      <c r="N1943" t="s">
        <v>8295</v>
      </c>
      <c r="O1943" s="15">
        <f t="shared" si="449"/>
        <v>126.11835600000001</v>
      </c>
      <c r="P1943" s="15">
        <f t="shared" si="444"/>
        <v>64.570118779438872</v>
      </c>
      <c r="Q1943" t="s">
        <v>8330</v>
      </c>
      <c r="R1943" t="s">
        <v>8352</v>
      </c>
      <c r="S1943" s="8">
        <f t="shared" si="450"/>
        <v>41744.08253472222</v>
      </c>
      <c r="T1943" s="11">
        <f t="shared" si="451"/>
        <v>41774.08253472222</v>
      </c>
      <c r="U1943" t="str">
        <f t="shared" si="452"/>
        <v>TRUE</v>
      </c>
      <c r="V1943" s="18">
        <f t="shared" si="453"/>
        <v>1</v>
      </c>
      <c r="W1943">
        <f t="shared" si="454"/>
        <v>1</v>
      </c>
      <c r="X1943">
        <v>1</v>
      </c>
      <c r="Y1943">
        <f t="shared" si="455"/>
        <v>250000</v>
      </c>
      <c r="Z1943">
        <f t="shared" si="456"/>
        <v>315295.89</v>
      </c>
    </row>
    <row r="1944" spans="1:26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 t="b">
        <v>1</v>
      </c>
      <c r="L1944">
        <v>95</v>
      </c>
      <c r="M1944" t="b">
        <v>1</v>
      </c>
      <c r="N1944" t="s">
        <v>8295</v>
      </c>
      <c r="O1944" s="15">
        <f t="shared" si="449"/>
        <v>138.44033333333334</v>
      </c>
      <c r="P1944" s="15">
        <f t="shared" si="444"/>
        <v>87.436000000000007</v>
      </c>
      <c r="Q1944" t="s">
        <v>8330</v>
      </c>
      <c r="R1944" t="s">
        <v>8352</v>
      </c>
      <c r="S1944" s="8">
        <f t="shared" si="450"/>
        <v>40638.619675925926</v>
      </c>
      <c r="T1944" s="11">
        <f t="shared" si="451"/>
        <v>40728.619675925926</v>
      </c>
      <c r="U1944" t="str">
        <f t="shared" si="452"/>
        <v>TRUE</v>
      </c>
      <c r="V1944" s="18">
        <f t="shared" si="453"/>
        <v>1</v>
      </c>
      <c r="W1944">
        <f t="shared" si="454"/>
        <v>1</v>
      </c>
      <c r="X1944">
        <v>1</v>
      </c>
      <c r="Y1944">
        <f t="shared" si="455"/>
        <v>6000</v>
      </c>
      <c r="Z1944">
        <f t="shared" si="456"/>
        <v>8306.42</v>
      </c>
    </row>
    <row r="1945" spans="1:26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 t="b">
        <v>1</v>
      </c>
      <c r="L1945">
        <v>2478</v>
      </c>
      <c r="M1945" t="b">
        <v>1</v>
      </c>
      <c r="N1945" t="s">
        <v>8295</v>
      </c>
      <c r="O1945" s="15">
        <f t="shared" si="449"/>
        <v>1705.2499999999998</v>
      </c>
      <c r="P1945" s="15">
        <f t="shared" si="444"/>
        <v>68.815577078288939</v>
      </c>
      <c r="Q1945" t="s">
        <v>8330</v>
      </c>
      <c r="R1945" t="s">
        <v>8352</v>
      </c>
      <c r="S1945" s="8">
        <f t="shared" si="450"/>
        <v>42548.061527777776</v>
      </c>
      <c r="T1945" s="11">
        <f t="shared" si="451"/>
        <v>42593.061527777776</v>
      </c>
      <c r="U1945" t="str">
        <f t="shared" si="452"/>
        <v>TRUE</v>
      </c>
      <c r="V1945" s="18">
        <f t="shared" si="453"/>
        <v>1</v>
      </c>
      <c r="W1945">
        <f t="shared" si="454"/>
        <v>1</v>
      </c>
      <c r="X1945">
        <v>1</v>
      </c>
      <c r="Y1945">
        <f t="shared" si="455"/>
        <v>10000</v>
      </c>
      <c r="Z1945">
        <f t="shared" si="456"/>
        <v>170525</v>
      </c>
    </row>
    <row r="1946" spans="1:26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 t="b">
        <v>1</v>
      </c>
      <c r="L1946">
        <v>1789</v>
      </c>
      <c r="M1946" t="b">
        <v>1</v>
      </c>
      <c r="N1946" t="s">
        <v>8295</v>
      </c>
      <c r="O1946" s="15">
        <f t="shared" si="449"/>
        <v>788.05550000000005</v>
      </c>
      <c r="P1946" s="15">
        <f t="shared" si="444"/>
        <v>176.200223588597</v>
      </c>
      <c r="Q1946" t="s">
        <v>8330</v>
      </c>
      <c r="R1946" t="s">
        <v>8352</v>
      </c>
      <c r="S1946" s="8">
        <f t="shared" si="450"/>
        <v>41730.376041666663</v>
      </c>
      <c r="T1946" s="11">
        <f t="shared" si="451"/>
        <v>41760.376041666663</v>
      </c>
      <c r="U1946" t="str">
        <f t="shared" si="452"/>
        <v>TRUE</v>
      </c>
      <c r="V1946" s="18">
        <f t="shared" si="453"/>
        <v>1</v>
      </c>
      <c r="W1946">
        <f t="shared" si="454"/>
        <v>1</v>
      </c>
      <c r="X1946">
        <v>1</v>
      </c>
      <c r="Y1946">
        <f t="shared" si="455"/>
        <v>40000</v>
      </c>
      <c r="Z1946">
        <f t="shared" si="456"/>
        <v>315222.2</v>
      </c>
    </row>
    <row r="1947" spans="1:26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 t="b">
        <v>1</v>
      </c>
      <c r="L1947">
        <v>680</v>
      </c>
      <c r="M1947" t="b">
        <v>1</v>
      </c>
      <c r="N1947" t="s">
        <v>8295</v>
      </c>
      <c r="O1947" s="15">
        <f t="shared" si="449"/>
        <v>348.01799999999997</v>
      </c>
      <c r="P1947" s="15">
        <f t="shared" si="444"/>
        <v>511.79117647058825</v>
      </c>
      <c r="Q1947" t="s">
        <v>8330</v>
      </c>
      <c r="R1947" t="s">
        <v>8352</v>
      </c>
      <c r="S1947" s="8">
        <f t="shared" si="450"/>
        <v>42157.043495370373</v>
      </c>
      <c r="T1947" s="11">
        <f t="shared" si="451"/>
        <v>42197.043495370366</v>
      </c>
      <c r="U1947" t="str">
        <f t="shared" si="452"/>
        <v>TRUE</v>
      </c>
      <c r="V1947" s="18">
        <f t="shared" si="453"/>
        <v>1</v>
      </c>
      <c r="W1947">
        <f t="shared" si="454"/>
        <v>1</v>
      </c>
      <c r="X1947">
        <v>1.1299999999999999</v>
      </c>
      <c r="Y1947">
        <f>D1947*X1947</f>
        <v>112999.99999999999</v>
      </c>
      <c r="Z1947">
        <f t="shared" ref="Z1947:Z1953" si="457">E1947*$X1947</f>
        <v>393260.33999999997</v>
      </c>
    </row>
    <row r="1948" spans="1:26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 t="b">
        <v>1</v>
      </c>
      <c r="L1948">
        <v>70</v>
      </c>
      <c r="M1948" t="b">
        <v>1</v>
      </c>
      <c r="N1948" t="s">
        <v>8295</v>
      </c>
      <c r="O1948" s="15">
        <f t="shared" si="449"/>
        <v>149.74666666666667</v>
      </c>
      <c r="P1948" s="15">
        <f t="shared" si="444"/>
        <v>160.44285714285715</v>
      </c>
      <c r="Q1948" t="s">
        <v>8330</v>
      </c>
      <c r="R1948" t="s">
        <v>8352</v>
      </c>
      <c r="S1948" s="8">
        <f t="shared" si="450"/>
        <v>41688.941678240735</v>
      </c>
      <c r="T1948" s="11">
        <f t="shared" si="451"/>
        <v>41748.900011574071</v>
      </c>
      <c r="U1948" t="str">
        <f t="shared" si="452"/>
        <v>TRUE</v>
      </c>
      <c r="V1948" s="18">
        <f t="shared" si="453"/>
        <v>1</v>
      </c>
      <c r="W1948">
        <f t="shared" si="454"/>
        <v>1</v>
      </c>
      <c r="X1948">
        <v>1</v>
      </c>
      <c r="Y1948">
        <f>D1948*$X1948</f>
        <v>7500</v>
      </c>
      <c r="Z1948">
        <f t="shared" si="457"/>
        <v>11231</v>
      </c>
    </row>
    <row r="1949" spans="1:26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 t="b">
        <v>1</v>
      </c>
      <c r="L1949">
        <v>23</v>
      </c>
      <c r="M1949" t="b">
        <v>1</v>
      </c>
      <c r="N1949" t="s">
        <v>8295</v>
      </c>
      <c r="O1949" s="15">
        <f t="shared" si="449"/>
        <v>100.63375000000001</v>
      </c>
      <c r="P1949" s="15">
        <f t="shared" si="444"/>
        <v>35.003043478260871</v>
      </c>
      <c r="Q1949" t="s">
        <v>8330</v>
      </c>
      <c r="R1949" t="s">
        <v>8352</v>
      </c>
      <c r="S1949" s="8">
        <f t="shared" si="450"/>
        <v>40102.709722222222</v>
      </c>
      <c r="T1949" s="11">
        <f t="shared" si="451"/>
        <v>40140.040972222218</v>
      </c>
      <c r="U1949" t="str">
        <f t="shared" si="452"/>
        <v>TRUE</v>
      </c>
      <c r="V1949" s="18">
        <f t="shared" si="453"/>
        <v>1</v>
      </c>
      <c r="W1949">
        <f t="shared" si="454"/>
        <v>1</v>
      </c>
      <c r="X1949">
        <v>1</v>
      </c>
      <c r="Y1949">
        <f>D1949*$X1949</f>
        <v>800</v>
      </c>
      <c r="Z1949">
        <f t="shared" si="457"/>
        <v>805.07</v>
      </c>
    </row>
    <row r="1950" spans="1:26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 t="b">
        <v>1</v>
      </c>
      <c r="L1950">
        <v>4245</v>
      </c>
      <c r="M1950" t="b">
        <v>1</v>
      </c>
      <c r="N1950" t="s">
        <v>8295</v>
      </c>
      <c r="O1950" s="15">
        <f t="shared" si="449"/>
        <v>800.21100000000001</v>
      </c>
      <c r="P1950" s="15">
        <f t="shared" si="444"/>
        <v>188.50671378091872</v>
      </c>
      <c r="Q1950" t="s">
        <v>8330</v>
      </c>
      <c r="R1950" t="s">
        <v>8352</v>
      </c>
      <c r="S1950" s="8">
        <f t="shared" si="450"/>
        <v>42473.395937499998</v>
      </c>
      <c r="T1950" s="11">
        <f t="shared" si="451"/>
        <v>42527.501388888886</v>
      </c>
      <c r="U1950" t="str">
        <f t="shared" si="452"/>
        <v>TRUE</v>
      </c>
      <c r="V1950" s="18">
        <f t="shared" si="453"/>
        <v>1</v>
      </c>
      <c r="W1950">
        <f t="shared" si="454"/>
        <v>1</v>
      </c>
      <c r="X1950">
        <v>1</v>
      </c>
      <c r="Y1950">
        <f>D1950*$X1950</f>
        <v>100000</v>
      </c>
      <c r="Z1950">
        <f t="shared" si="457"/>
        <v>800211</v>
      </c>
    </row>
    <row r="1951" spans="1:26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 t="b">
        <v>1</v>
      </c>
      <c r="L1951">
        <v>943</v>
      </c>
      <c r="M1951" t="b">
        <v>1</v>
      </c>
      <c r="N1951" t="s">
        <v>8295</v>
      </c>
      <c r="O1951" s="15">
        <f t="shared" si="449"/>
        <v>106.00260000000002</v>
      </c>
      <c r="P1951" s="15">
        <f t="shared" si="444"/>
        <v>56.204984093319197</v>
      </c>
      <c r="Q1951" t="s">
        <v>8330</v>
      </c>
      <c r="R1951" t="s">
        <v>8352</v>
      </c>
      <c r="S1951" s="8">
        <f t="shared" si="450"/>
        <v>41800.214710648142</v>
      </c>
      <c r="T1951" s="11">
        <f t="shared" si="451"/>
        <v>41830.21471064815</v>
      </c>
      <c r="U1951" t="str">
        <f t="shared" si="452"/>
        <v>TRUE</v>
      </c>
      <c r="V1951" s="18">
        <f t="shared" si="453"/>
        <v>1</v>
      </c>
      <c r="W1951">
        <f t="shared" si="454"/>
        <v>1</v>
      </c>
      <c r="X1951">
        <v>1.28</v>
      </c>
      <c r="Y1951">
        <f>D1951*X1951</f>
        <v>64000</v>
      </c>
      <c r="Z1951">
        <f t="shared" si="457"/>
        <v>67841.664000000004</v>
      </c>
    </row>
    <row r="1952" spans="1:26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 t="b">
        <v>1</v>
      </c>
      <c r="L1952">
        <v>1876</v>
      </c>
      <c r="M1952" t="b">
        <v>1</v>
      </c>
      <c r="N1952" t="s">
        <v>8295</v>
      </c>
      <c r="O1952" s="15">
        <f t="shared" si="449"/>
        <v>200.51866666666669</v>
      </c>
      <c r="P1952" s="15">
        <f t="shared" si="444"/>
        <v>51.3054157782516</v>
      </c>
      <c r="Q1952" t="s">
        <v>8330</v>
      </c>
      <c r="R1952" t="s">
        <v>8352</v>
      </c>
      <c r="S1952" s="8">
        <f t="shared" si="450"/>
        <v>40623.973067129627</v>
      </c>
      <c r="T1952" s="11">
        <f t="shared" si="451"/>
        <v>40654.973067129627</v>
      </c>
      <c r="U1952" t="str">
        <f t="shared" si="452"/>
        <v>TRUE</v>
      </c>
      <c r="V1952" s="18">
        <f t="shared" si="453"/>
        <v>1</v>
      </c>
      <c r="W1952">
        <f t="shared" si="454"/>
        <v>1</v>
      </c>
      <c r="X1952">
        <v>1</v>
      </c>
      <c r="Y1952">
        <f>D1952*$X1952</f>
        <v>48000</v>
      </c>
      <c r="Z1952">
        <f t="shared" si="457"/>
        <v>96248.960000000006</v>
      </c>
    </row>
    <row r="1953" spans="1:26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 t="b">
        <v>1</v>
      </c>
      <c r="L1953">
        <v>834</v>
      </c>
      <c r="M1953" t="b">
        <v>1</v>
      </c>
      <c r="N1953" t="s">
        <v>8295</v>
      </c>
      <c r="O1953" s="15">
        <f t="shared" si="449"/>
        <v>212.44399999999999</v>
      </c>
      <c r="P1953" s="15">
        <f t="shared" si="444"/>
        <v>127.36450839328538</v>
      </c>
      <c r="Q1953" t="s">
        <v>8330</v>
      </c>
      <c r="R1953" t="s">
        <v>8352</v>
      </c>
      <c r="S1953" s="8">
        <f t="shared" si="450"/>
        <v>42651.212233796294</v>
      </c>
      <c r="T1953" s="11">
        <f t="shared" si="451"/>
        <v>42681.253900462958</v>
      </c>
      <c r="U1953" t="str">
        <f t="shared" si="452"/>
        <v>TRUE</v>
      </c>
      <c r="V1953" s="18">
        <f t="shared" si="453"/>
        <v>1</v>
      </c>
      <c r="W1953">
        <f t="shared" si="454"/>
        <v>1</v>
      </c>
      <c r="X1953">
        <v>1</v>
      </c>
      <c r="Y1953">
        <f>D1953*$X1953</f>
        <v>50000</v>
      </c>
      <c r="Z1953">
        <f t="shared" si="457"/>
        <v>106222</v>
      </c>
    </row>
    <row r="1954" spans="1:26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 t="b">
        <v>1</v>
      </c>
      <c r="L1954">
        <v>682</v>
      </c>
      <c r="M1954" t="b">
        <v>1</v>
      </c>
      <c r="N1954" t="s">
        <v>8295</v>
      </c>
      <c r="O1954" s="15">
        <f t="shared" si="449"/>
        <v>198.47237142857145</v>
      </c>
      <c r="P1954" s="15">
        <f t="shared" si="444"/>
        <v>101.85532258064516</v>
      </c>
      <c r="Q1954" t="s">
        <v>8330</v>
      </c>
      <c r="R1954" t="s">
        <v>8352</v>
      </c>
      <c r="S1954" s="8">
        <f t="shared" si="450"/>
        <v>41526.398321759254</v>
      </c>
      <c r="T1954" s="11">
        <f t="shared" si="451"/>
        <v>41563.398321759254</v>
      </c>
      <c r="U1954" t="str">
        <f t="shared" si="452"/>
        <v>TRUE</v>
      </c>
      <c r="V1954" s="18">
        <f t="shared" si="453"/>
        <v>1</v>
      </c>
      <c r="W1954">
        <f t="shared" si="454"/>
        <v>1</v>
      </c>
      <c r="X1954">
        <f>0.76</f>
        <v>0.76</v>
      </c>
      <c r="Y1954">
        <f>D1954*X1954</f>
        <v>26600</v>
      </c>
      <c r="Z1954">
        <f t="shared" ref="Z1954:Z1961" si="458">E1954*$X1954</f>
        <v>52793.650800000003</v>
      </c>
    </row>
    <row r="1955" spans="1:26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 t="b">
        <v>1</v>
      </c>
      <c r="L1955">
        <v>147</v>
      </c>
      <c r="M1955" t="b">
        <v>1</v>
      </c>
      <c r="N1955" t="s">
        <v>8295</v>
      </c>
      <c r="O1955" s="15">
        <f t="shared" si="449"/>
        <v>225.94666666666666</v>
      </c>
      <c r="P1955" s="15">
        <f t="shared" si="444"/>
        <v>230.55782312925169</v>
      </c>
      <c r="Q1955" t="s">
        <v>8330</v>
      </c>
      <c r="R1955" t="s">
        <v>8352</v>
      </c>
      <c r="S1955" s="8">
        <f t="shared" si="450"/>
        <v>40940.991493055553</v>
      </c>
      <c r="T1955" s="11">
        <f t="shared" si="451"/>
        <v>40969.916666666664</v>
      </c>
      <c r="U1955" t="str">
        <f t="shared" si="452"/>
        <v>TRUE</v>
      </c>
      <c r="V1955" s="18">
        <f t="shared" si="453"/>
        <v>1</v>
      </c>
      <c r="W1955">
        <f t="shared" si="454"/>
        <v>1</v>
      </c>
      <c r="X1955">
        <v>1</v>
      </c>
      <c r="Y1955">
        <f t="shared" ref="Y1955:Y1961" si="459">D1955*$X1955</f>
        <v>15000</v>
      </c>
      <c r="Z1955">
        <f t="shared" si="458"/>
        <v>33892</v>
      </c>
    </row>
    <row r="1956" spans="1:26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 t="b">
        <v>1</v>
      </c>
      <c r="L1956">
        <v>415</v>
      </c>
      <c r="M1956" t="b">
        <v>1</v>
      </c>
      <c r="N1956" t="s">
        <v>8295</v>
      </c>
      <c r="O1956" s="15">
        <f t="shared" si="449"/>
        <v>698.94800000000009</v>
      </c>
      <c r="P1956" s="15">
        <f t="shared" si="444"/>
        <v>842.10602409638557</v>
      </c>
      <c r="Q1956" t="s">
        <v>8330</v>
      </c>
      <c r="R1956" t="s">
        <v>8352</v>
      </c>
      <c r="S1956" s="8">
        <f t="shared" si="450"/>
        <v>42394.372407407405</v>
      </c>
      <c r="T1956" s="11">
        <f t="shared" si="451"/>
        <v>42440.999999999993</v>
      </c>
      <c r="U1956" t="str">
        <f t="shared" si="452"/>
        <v>TRUE</v>
      </c>
      <c r="V1956" s="18">
        <f t="shared" si="453"/>
        <v>1</v>
      </c>
      <c r="W1956">
        <f t="shared" si="454"/>
        <v>1</v>
      </c>
      <c r="X1956">
        <v>1</v>
      </c>
      <c r="Y1956">
        <f t="shared" si="459"/>
        <v>50000</v>
      </c>
      <c r="Z1956">
        <f t="shared" si="458"/>
        <v>349474</v>
      </c>
    </row>
    <row r="1957" spans="1:26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 t="b">
        <v>1</v>
      </c>
      <c r="L1957">
        <v>290</v>
      </c>
      <c r="M1957" t="b">
        <v>1</v>
      </c>
      <c r="N1957" t="s">
        <v>8295</v>
      </c>
      <c r="O1957" s="15">
        <f t="shared" si="449"/>
        <v>398.59528571428569</v>
      </c>
      <c r="P1957" s="15">
        <f t="shared" si="444"/>
        <v>577.27593103448271</v>
      </c>
      <c r="Q1957" t="s">
        <v>8330</v>
      </c>
      <c r="R1957" t="s">
        <v>8352</v>
      </c>
      <c r="S1957" s="8">
        <f t="shared" si="450"/>
        <v>41020.063437500001</v>
      </c>
      <c r="T1957" s="11">
        <f t="shared" si="451"/>
        <v>41052.583333333328</v>
      </c>
      <c r="U1957" t="str">
        <f t="shared" si="452"/>
        <v>TRUE</v>
      </c>
      <c r="V1957" s="18">
        <f t="shared" si="453"/>
        <v>1</v>
      </c>
      <c r="W1957">
        <f t="shared" si="454"/>
        <v>1</v>
      </c>
      <c r="X1957">
        <v>1</v>
      </c>
      <c r="Y1957">
        <f t="shared" si="459"/>
        <v>42000</v>
      </c>
      <c r="Z1957">
        <f t="shared" si="458"/>
        <v>167410.01999999999</v>
      </c>
    </row>
    <row r="1958" spans="1:26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 t="b">
        <v>1</v>
      </c>
      <c r="L1958">
        <v>365</v>
      </c>
      <c r="M1958" t="b">
        <v>1</v>
      </c>
      <c r="N1958" t="s">
        <v>8295</v>
      </c>
      <c r="O1958" s="15">
        <f t="shared" si="449"/>
        <v>294.0333333333333</v>
      </c>
      <c r="P1958" s="15">
        <f t="shared" si="444"/>
        <v>483.34246575342468</v>
      </c>
      <c r="Q1958" t="s">
        <v>8330</v>
      </c>
      <c r="R1958" t="s">
        <v>8352</v>
      </c>
      <c r="S1958" s="8">
        <f t="shared" si="450"/>
        <v>42067.71533564815</v>
      </c>
      <c r="T1958" s="11">
        <f t="shared" si="451"/>
        <v>42112.673668981479</v>
      </c>
      <c r="U1958" t="str">
        <f t="shared" si="452"/>
        <v>TRUE</v>
      </c>
      <c r="V1958" s="18">
        <f t="shared" si="453"/>
        <v>1</v>
      </c>
      <c r="W1958">
        <f t="shared" si="454"/>
        <v>1</v>
      </c>
      <c r="X1958">
        <v>1</v>
      </c>
      <c r="Y1958">
        <f t="shared" si="459"/>
        <v>60000</v>
      </c>
      <c r="Z1958">
        <f t="shared" si="458"/>
        <v>176420</v>
      </c>
    </row>
    <row r="1959" spans="1:26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 t="b">
        <v>1</v>
      </c>
      <c r="L1959">
        <v>660</v>
      </c>
      <c r="M1959" t="b">
        <v>1</v>
      </c>
      <c r="N1959" t="s">
        <v>8295</v>
      </c>
      <c r="O1959" s="15">
        <f t="shared" si="449"/>
        <v>167.50470000000001</v>
      </c>
      <c r="P1959" s="15">
        <f t="shared" si="444"/>
        <v>76.138500000000008</v>
      </c>
      <c r="Q1959" t="s">
        <v>8330</v>
      </c>
      <c r="R1959" t="s">
        <v>8352</v>
      </c>
      <c r="S1959" s="8">
        <f t="shared" si="450"/>
        <v>41178.890196759254</v>
      </c>
      <c r="T1959" s="11">
        <f t="shared" si="451"/>
        <v>41208.890196759261</v>
      </c>
      <c r="U1959" t="str">
        <f t="shared" si="452"/>
        <v>TRUE</v>
      </c>
      <c r="V1959" s="18">
        <f t="shared" si="453"/>
        <v>1</v>
      </c>
      <c r="W1959">
        <f t="shared" si="454"/>
        <v>1</v>
      </c>
      <c r="X1959">
        <v>1</v>
      </c>
      <c r="Y1959">
        <f t="shared" si="459"/>
        <v>30000</v>
      </c>
      <c r="Z1959">
        <f t="shared" si="458"/>
        <v>50251.41</v>
      </c>
    </row>
    <row r="1960" spans="1:26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 t="b">
        <v>1</v>
      </c>
      <c r="L1960">
        <v>1356</v>
      </c>
      <c r="M1960" t="b">
        <v>1</v>
      </c>
      <c r="N1960" t="s">
        <v>8295</v>
      </c>
      <c r="O1960" s="15">
        <f t="shared" si="449"/>
        <v>1435.5717142857143</v>
      </c>
      <c r="P1960" s="15">
        <f t="shared" ref="P1960:P2023" si="460">IFERROR(E1960/L1960,0)</f>
        <v>74.107684365781708</v>
      </c>
      <c r="Q1960" t="s">
        <v>8330</v>
      </c>
      <c r="R1960" t="s">
        <v>8352</v>
      </c>
      <c r="S1960" s="8">
        <f t="shared" si="450"/>
        <v>41326.779641203699</v>
      </c>
      <c r="T1960" s="11">
        <f t="shared" si="451"/>
        <v>41356.737974537034</v>
      </c>
      <c r="U1960" t="str">
        <f t="shared" si="452"/>
        <v>TRUE</v>
      </c>
      <c r="V1960" s="18">
        <f t="shared" si="453"/>
        <v>1</v>
      </c>
      <c r="W1960">
        <f t="shared" si="454"/>
        <v>1</v>
      </c>
      <c r="X1960">
        <v>1</v>
      </c>
      <c r="Y1960">
        <f t="shared" si="459"/>
        <v>7000</v>
      </c>
      <c r="Z1960">
        <f t="shared" si="458"/>
        <v>100490.02</v>
      </c>
    </row>
    <row r="1961" spans="1:26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 t="b">
        <v>1</v>
      </c>
      <c r="L1961">
        <v>424</v>
      </c>
      <c r="M1961" t="b">
        <v>1</v>
      </c>
      <c r="N1961" t="s">
        <v>8295</v>
      </c>
      <c r="O1961" s="15">
        <f t="shared" si="449"/>
        <v>156.73439999999999</v>
      </c>
      <c r="P1961" s="15">
        <f t="shared" si="460"/>
        <v>36.965660377358489</v>
      </c>
      <c r="Q1961" t="s">
        <v>8330</v>
      </c>
      <c r="R1961" t="s">
        <v>8352</v>
      </c>
      <c r="S1961" s="8">
        <f t="shared" si="450"/>
        <v>41871.63726851852</v>
      </c>
      <c r="T1961" s="11">
        <f t="shared" si="451"/>
        <v>41912.791666666664</v>
      </c>
      <c r="U1961" t="str">
        <f t="shared" si="452"/>
        <v>TRUE</v>
      </c>
      <c r="V1961" s="18">
        <f t="shared" si="453"/>
        <v>1</v>
      </c>
      <c r="W1961">
        <f t="shared" si="454"/>
        <v>1</v>
      </c>
      <c r="X1961">
        <v>1</v>
      </c>
      <c r="Y1961">
        <f t="shared" si="459"/>
        <v>10000</v>
      </c>
      <c r="Z1961">
        <f t="shared" si="458"/>
        <v>15673.44</v>
      </c>
    </row>
    <row r="1962" spans="1:26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 t="b">
        <v>1</v>
      </c>
      <c r="L1962">
        <v>33</v>
      </c>
      <c r="M1962" t="b">
        <v>1</v>
      </c>
      <c r="N1962" t="s">
        <v>8295</v>
      </c>
      <c r="O1962" s="15">
        <f t="shared" si="449"/>
        <v>117.90285714285716</v>
      </c>
      <c r="P1962" s="15">
        <f t="shared" si="460"/>
        <v>2500.969696969697</v>
      </c>
      <c r="Q1962" t="s">
        <v>8330</v>
      </c>
      <c r="R1962" t="s">
        <v>8352</v>
      </c>
      <c r="S1962" s="8">
        <f t="shared" si="450"/>
        <v>41964.154409722221</v>
      </c>
      <c r="T1962" s="11">
        <f t="shared" si="451"/>
        <v>41994.154409722221</v>
      </c>
      <c r="U1962" t="str">
        <f t="shared" si="452"/>
        <v>TRUE</v>
      </c>
      <c r="V1962" s="18">
        <f t="shared" si="453"/>
        <v>1</v>
      </c>
      <c r="W1962">
        <f t="shared" si="454"/>
        <v>1</v>
      </c>
      <c r="X1962">
        <v>0.11</v>
      </c>
      <c r="Y1962">
        <f t="shared" ref="Y1962:Z1964" si="461">D1962*$X1962</f>
        <v>7700</v>
      </c>
      <c r="Z1962">
        <f t="shared" si="461"/>
        <v>9078.52</v>
      </c>
    </row>
    <row r="1963" spans="1:26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 t="b">
        <v>1</v>
      </c>
      <c r="L1963">
        <v>1633</v>
      </c>
      <c r="M1963" t="b">
        <v>1</v>
      </c>
      <c r="N1963" t="s">
        <v>8295</v>
      </c>
      <c r="O1963" s="15">
        <f t="shared" si="449"/>
        <v>1105.3811999999998</v>
      </c>
      <c r="P1963" s="15">
        <f t="shared" si="460"/>
        <v>67.690214329454989</v>
      </c>
      <c r="Q1963" t="s">
        <v>8330</v>
      </c>
      <c r="R1963" t="s">
        <v>8352</v>
      </c>
      <c r="S1963" s="8">
        <f t="shared" si="450"/>
        <v>41147.986307870371</v>
      </c>
      <c r="T1963" s="11">
        <f t="shared" si="451"/>
        <v>41187.957638888889</v>
      </c>
      <c r="U1963" t="str">
        <f t="shared" si="452"/>
        <v>TRUE</v>
      </c>
      <c r="V1963" s="18">
        <f t="shared" si="453"/>
        <v>1</v>
      </c>
      <c r="W1963">
        <f t="shared" si="454"/>
        <v>1</v>
      </c>
      <c r="X1963">
        <v>1</v>
      </c>
      <c r="Y1963">
        <f t="shared" si="461"/>
        <v>10000</v>
      </c>
      <c r="Z1963">
        <f t="shared" si="461"/>
        <v>110538.12</v>
      </c>
    </row>
    <row r="1964" spans="1:26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 t="b">
        <v>1</v>
      </c>
      <c r="L1964">
        <v>306</v>
      </c>
      <c r="M1964" t="b">
        <v>1</v>
      </c>
      <c r="N1964" t="s">
        <v>8295</v>
      </c>
      <c r="O1964" s="15">
        <f t="shared" si="449"/>
        <v>192.92499999999998</v>
      </c>
      <c r="P1964" s="15">
        <f t="shared" si="460"/>
        <v>63.04738562091503</v>
      </c>
      <c r="Q1964" t="s">
        <v>8330</v>
      </c>
      <c r="R1964" t="s">
        <v>8352</v>
      </c>
      <c r="S1964" s="8">
        <f t="shared" si="450"/>
        <v>41742.572175925925</v>
      </c>
      <c r="T1964" s="11">
        <f t="shared" si="451"/>
        <v>41772.572175925925</v>
      </c>
      <c r="U1964" t="str">
        <f t="shared" si="452"/>
        <v>TRUE</v>
      </c>
      <c r="V1964" s="18">
        <f t="shared" si="453"/>
        <v>1</v>
      </c>
      <c r="W1964">
        <f t="shared" si="454"/>
        <v>1</v>
      </c>
      <c r="X1964">
        <v>1</v>
      </c>
      <c r="Y1964">
        <f t="shared" si="461"/>
        <v>10000</v>
      </c>
      <c r="Z1964">
        <f t="shared" si="461"/>
        <v>19292.5</v>
      </c>
    </row>
    <row r="1965" spans="1:26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 t="b">
        <v>1</v>
      </c>
      <c r="L1965">
        <v>205</v>
      </c>
      <c r="M1965" t="b">
        <v>1</v>
      </c>
      <c r="N1965" t="s">
        <v>8295</v>
      </c>
      <c r="O1965" s="15">
        <f t="shared" si="449"/>
        <v>126.8842105263158</v>
      </c>
      <c r="P1965" s="15">
        <f t="shared" si="460"/>
        <v>117.6</v>
      </c>
      <c r="Q1965" t="s">
        <v>8330</v>
      </c>
      <c r="R1965" t="s">
        <v>8352</v>
      </c>
      <c r="S1965" s="8">
        <f t="shared" si="450"/>
        <v>41863.221458333333</v>
      </c>
      <c r="T1965" s="11">
        <f t="shared" si="451"/>
        <v>41898.221458333333</v>
      </c>
      <c r="U1965" t="str">
        <f t="shared" si="452"/>
        <v>TRUE</v>
      </c>
      <c r="V1965" s="18">
        <f t="shared" si="453"/>
        <v>1</v>
      </c>
      <c r="W1965">
        <f t="shared" si="454"/>
        <v>1</v>
      </c>
      <c r="X1965">
        <v>1.28</v>
      </c>
      <c r="Y1965">
        <f>D1965*X1965</f>
        <v>24320</v>
      </c>
      <c r="Z1965">
        <f t="shared" ref="Z1965:Z1986" si="462">E1965*$X1965</f>
        <v>30858.240000000002</v>
      </c>
    </row>
    <row r="1966" spans="1:26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 t="b">
        <v>1</v>
      </c>
      <c r="L1966">
        <v>1281</v>
      </c>
      <c r="M1966" t="b">
        <v>1</v>
      </c>
      <c r="N1966" t="s">
        <v>8295</v>
      </c>
      <c r="O1966" s="15">
        <f t="shared" si="449"/>
        <v>259.57748878923763</v>
      </c>
      <c r="P1966" s="15">
        <f t="shared" si="460"/>
        <v>180.75185011709601</v>
      </c>
      <c r="Q1966" t="s">
        <v>8330</v>
      </c>
      <c r="R1966" t="s">
        <v>8352</v>
      </c>
      <c r="S1966" s="8">
        <f t="shared" si="450"/>
        <v>42452.064490740733</v>
      </c>
      <c r="T1966" s="11">
        <f t="shared" si="451"/>
        <v>42482.064490740733</v>
      </c>
      <c r="U1966" t="str">
        <f t="shared" si="452"/>
        <v>TRUE</v>
      </c>
      <c r="V1966" s="18">
        <f t="shared" si="453"/>
        <v>1</v>
      </c>
      <c r="W1966">
        <f t="shared" si="454"/>
        <v>1</v>
      </c>
      <c r="X1966">
        <v>1.1299999999999999</v>
      </c>
      <c r="Y1966">
        <f>D1966*X1966</f>
        <v>100795.99999999999</v>
      </c>
      <c r="Z1966">
        <f t="shared" si="462"/>
        <v>261643.72559999998</v>
      </c>
    </row>
    <row r="1967" spans="1:26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 t="b">
        <v>1</v>
      </c>
      <c r="L1967">
        <v>103</v>
      </c>
      <c r="M1967" t="b">
        <v>1</v>
      </c>
      <c r="N1967" t="s">
        <v>8295</v>
      </c>
      <c r="O1967" s="15">
        <f t="shared" si="449"/>
        <v>262.27999999999997</v>
      </c>
      <c r="P1967" s="15">
        <f t="shared" si="460"/>
        <v>127.32038834951456</v>
      </c>
      <c r="Q1967" t="s">
        <v>8330</v>
      </c>
      <c r="R1967" t="s">
        <v>8352</v>
      </c>
      <c r="S1967" s="8">
        <f t="shared" si="450"/>
        <v>40897.880902777775</v>
      </c>
      <c r="T1967" s="11">
        <f t="shared" si="451"/>
        <v>40919.833333333328</v>
      </c>
      <c r="U1967" t="str">
        <f t="shared" si="452"/>
        <v>TRUE</v>
      </c>
      <c r="V1967" s="18">
        <f t="shared" si="453"/>
        <v>1</v>
      </c>
      <c r="W1967">
        <f t="shared" si="454"/>
        <v>1</v>
      </c>
      <c r="X1967">
        <v>1</v>
      </c>
      <c r="Y1967">
        <f>D1967*$X1967</f>
        <v>5000</v>
      </c>
      <c r="Z1967">
        <f t="shared" si="462"/>
        <v>13114</v>
      </c>
    </row>
    <row r="1968" spans="1:26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 t="b">
        <v>1</v>
      </c>
      <c r="L1968">
        <v>1513</v>
      </c>
      <c r="M1968" t="b">
        <v>1</v>
      </c>
      <c r="N1968" t="s">
        <v>8295</v>
      </c>
      <c r="O1968" s="15">
        <f t="shared" si="449"/>
        <v>206.74309000000002</v>
      </c>
      <c r="P1968" s="15">
        <f t="shared" si="460"/>
        <v>136.6444745538665</v>
      </c>
      <c r="Q1968" t="s">
        <v>8330</v>
      </c>
      <c r="R1968" t="s">
        <v>8352</v>
      </c>
      <c r="S1968" s="8">
        <f t="shared" si="450"/>
        <v>41835.332152777773</v>
      </c>
      <c r="T1968" s="11">
        <f t="shared" si="451"/>
        <v>41865.332152777773</v>
      </c>
      <c r="U1968" t="str">
        <f t="shared" si="452"/>
        <v>TRUE</v>
      </c>
      <c r="V1968" s="18">
        <f t="shared" si="453"/>
        <v>1</v>
      </c>
      <c r="W1968">
        <f t="shared" si="454"/>
        <v>1</v>
      </c>
      <c r="X1968">
        <v>1</v>
      </c>
      <c r="Y1968">
        <f>D1968*$X1968</f>
        <v>100000</v>
      </c>
      <c r="Z1968">
        <f t="shared" si="462"/>
        <v>206743.09</v>
      </c>
    </row>
    <row r="1969" spans="1:26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 t="b">
        <v>1</v>
      </c>
      <c r="L1969">
        <v>405</v>
      </c>
      <c r="M1969" t="b">
        <v>1</v>
      </c>
      <c r="N1969" t="s">
        <v>8295</v>
      </c>
      <c r="O1969" s="15">
        <f t="shared" si="449"/>
        <v>370.13</v>
      </c>
      <c r="P1969" s="15">
        <f t="shared" si="460"/>
        <v>182.78024691358024</v>
      </c>
      <c r="Q1969" t="s">
        <v>8330</v>
      </c>
      <c r="R1969" t="s">
        <v>8352</v>
      </c>
      <c r="S1969" s="8">
        <f t="shared" si="450"/>
        <v>41730.455196759256</v>
      </c>
      <c r="T1969" s="11">
        <f t="shared" si="451"/>
        <v>41760.455196759256</v>
      </c>
      <c r="U1969" t="str">
        <f t="shared" si="452"/>
        <v>TRUE</v>
      </c>
      <c r="V1969" s="18">
        <f t="shared" si="453"/>
        <v>1</v>
      </c>
      <c r="W1969">
        <f t="shared" si="454"/>
        <v>1</v>
      </c>
      <c r="X1969">
        <v>1</v>
      </c>
      <c r="Y1969">
        <f>D1969*$X1969</f>
        <v>20000</v>
      </c>
      <c r="Z1969">
        <f t="shared" si="462"/>
        <v>74026</v>
      </c>
    </row>
    <row r="1970" spans="1:26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 t="b">
        <v>1</v>
      </c>
      <c r="L1970">
        <v>510</v>
      </c>
      <c r="M1970" t="b">
        <v>1</v>
      </c>
      <c r="N1970" t="s">
        <v>8295</v>
      </c>
      <c r="O1970" s="15">
        <f t="shared" si="449"/>
        <v>284.96600000000001</v>
      </c>
      <c r="P1970" s="15">
        <f t="shared" si="460"/>
        <v>279.37843137254902</v>
      </c>
      <c r="Q1970" t="s">
        <v>8330</v>
      </c>
      <c r="R1970" t="s">
        <v>8352</v>
      </c>
      <c r="S1970" s="8">
        <f t="shared" si="450"/>
        <v>42676.378645833327</v>
      </c>
      <c r="T1970" s="11">
        <f t="shared" si="451"/>
        <v>42707.420312499999</v>
      </c>
      <c r="U1970" t="str">
        <f t="shared" si="452"/>
        <v>TRUE</v>
      </c>
      <c r="V1970" s="18">
        <f t="shared" si="453"/>
        <v>1</v>
      </c>
      <c r="W1970">
        <f t="shared" si="454"/>
        <v>1</v>
      </c>
      <c r="X1970">
        <v>1</v>
      </c>
      <c r="Y1970">
        <f>D1970*$X1970</f>
        <v>50000</v>
      </c>
      <c r="Z1970">
        <f t="shared" si="462"/>
        <v>142483</v>
      </c>
    </row>
    <row r="1971" spans="1:26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 t="b">
        <v>1</v>
      </c>
      <c r="L1971">
        <v>1887</v>
      </c>
      <c r="M1971" t="b">
        <v>1</v>
      </c>
      <c r="N1971" t="s">
        <v>8295</v>
      </c>
      <c r="O1971" s="15">
        <f t="shared" si="449"/>
        <v>579.08000000000004</v>
      </c>
      <c r="P1971" s="15">
        <f t="shared" si="460"/>
        <v>61.375728669846318</v>
      </c>
      <c r="Q1971" t="s">
        <v>8330</v>
      </c>
      <c r="R1971" t="s">
        <v>8352</v>
      </c>
      <c r="S1971" s="8">
        <f t="shared" si="450"/>
        <v>42557.584120370368</v>
      </c>
      <c r="T1971" s="11">
        <f t="shared" si="451"/>
        <v>42587.584120370368</v>
      </c>
      <c r="U1971" t="str">
        <f t="shared" si="452"/>
        <v>TRUE</v>
      </c>
      <c r="V1971" s="18">
        <f t="shared" si="453"/>
        <v>1</v>
      </c>
      <c r="W1971">
        <f t="shared" si="454"/>
        <v>1</v>
      </c>
      <c r="X1971">
        <v>1.28</v>
      </c>
      <c r="Y1971">
        <f>D1971*X1971</f>
        <v>25600</v>
      </c>
      <c r="Z1971">
        <f t="shared" si="462"/>
        <v>148244.48000000001</v>
      </c>
    </row>
    <row r="1972" spans="1:26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 t="b">
        <v>1</v>
      </c>
      <c r="L1972">
        <v>701</v>
      </c>
      <c r="M1972" t="b">
        <v>1</v>
      </c>
      <c r="N1972" t="s">
        <v>8295</v>
      </c>
      <c r="O1972" s="15">
        <f t="shared" si="449"/>
        <v>1131.8</v>
      </c>
      <c r="P1972" s="15">
        <f t="shared" si="460"/>
        <v>80.727532097004286</v>
      </c>
      <c r="Q1972" t="s">
        <v>8330</v>
      </c>
      <c r="R1972" t="s">
        <v>8352</v>
      </c>
      <c r="S1972" s="8">
        <f t="shared" si="450"/>
        <v>41323.984965277778</v>
      </c>
      <c r="T1972" s="11">
        <f t="shared" si="451"/>
        <v>41383.943298611106</v>
      </c>
      <c r="U1972" t="str">
        <f t="shared" si="452"/>
        <v>TRUE</v>
      </c>
      <c r="V1972" s="18">
        <f t="shared" si="453"/>
        <v>1</v>
      </c>
      <c r="W1972">
        <f t="shared" si="454"/>
        <v>1</v>
      </c>
      <c r="X1972">
        <v>1</v>
      </c>
      <c r="Y1972">
        <f>D1972*$X1972</f>
        <v>5000</v>
      </c>
      <c r="Z1972">
        <f t="shared" si="462"/>
        <v>56590</v>
      </c>
    </row>
    <row r="1973" spans="1:26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 t="b">
        <v>1</v>
      </c>
      <c r="L1973">
        <v>3863</v>
      </c>
      <c r="M1973" t="b">
        <v>1</v>
      </c>
      <c r="N1973" t="s">
        <v>8295</v>
      </c>
      <c r="O1973" s="15">
        <f t="shared" si="449"/>
        <v>263.02771750000005</v>
      </c>
      <c r="P1973" s="15">
        <f t="shared" si="460"/>
        <v>272.35590732591254</v>
      </c>
      <c r="Q1973" t="s">
        <v>8330</v>
      </c>
      <c r="R1973" t="s">
        <v>8352</v>
      </c>
      <c r="S1973" s="8">
        <f t="shared" si="450"/>
        <v>41561.29237268518</v>
      </c>
      <c r="T1973" s="11">
        <f t="shared" si="451"/>
        <v>41592.958333333328</v>
      </c>
      <c r="U1973" t="str">
        <f t="shared" si="452"/>
        <v>TRUE</v>
      </c>
      <c r="V1973" s="18">
        <f t="shared" si="453"/>
        <v>1</v>
      </c>
      <c r="W1973">
        <f t="shared" si="454"/>
        <v>1</v>
      </c>
      <c r="X1973">
        <v>1</v>
      </c>
      <c r="Y1973">
        <f>D1973*$X1973</f>
        <v>400000</v>
      </c>
      <c r="Z1973">
        <f t="shared" si="462"/>
        <v>1052110.8700000001</v>
      </c>
    </row>
    <row r="1974" spans="1:26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 t="b">
        <v>1</v>
      </c>
      <c r="L1974">
        <v>238</v>
      </c>
      <c r="M1974" t="b">
        <v>1</v>
      </c>
      <c r="N1974" t="s">
        <v>8295</v>
      </c>
      <c r="O1974" s="15">
        <f t="shared" si="449"/>
        <v>674.48</v>
      </c>
      <c r="P1974" s="15">
        <f t="shared" si="460"/>
        <v>70.848739495798313</v>
      </c>
      <c r="Q1974" t="s">
        <v>8330</v>
      </c>
      <c r="R1974" t="s">
        <v>8352</v>
      </c>
      <c r="S1974" s="8">
        <f t="shared" si="450"/>
        <v>41200.803749999999</v>
      </c>
      <c r="T1974" s="11">
        <f t="shared" si="451"/>
        <v>41230.845416666663</v>
      </c>
      <c r="U1974" t="str">
        <f t="shared" si="452"/>
        <v>TRUE</v>
      </c>
      <c r="V1974" s="18">
        <f t="shared" si="453"/>
        <v>1</v>
      </c>
      <c r="W1974">
        <f t="shared" si="454"/>
        <v>1</v>
      </c>
      <c r="X1974">
        <v>1</v>
      </c>
      <c r="Y1974">
        <f>D1974*$X1974</f>
        <v>2500</v>
      </c>
      <c r="Z1974">
        <f t="shared" si="462"/>
        <v>16862</v>
      </c>
    </row>
    <row r="1975" spans="1:26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 t="b">
        <v>1</v>
      </c>
      <c r="L1975">
        <v>2051</v>
      </c>
      <c r="M1975" t="b">
        <v>1</v>
      </c>
      <c r="N1975" t="s">
        <v>8295</v>
      </c>
      <c r="O1975" s="15">
        <f t="shared" si="449"/>
        <v>256.83081313131316</v>
      </c>
      <c r="P1975" s="15">
        <f t="shared" si="460"/>
        <v>247.94003412969283</v>
      </c>
      <c r="Q1975" t="s">
        <v>8330</v>
      </c>
      <c r="R1975" t="s">
        <v>8352</v>
      </c>
      <c r="S1975" s="8">
        <f t="shared" si="450"/>
        <v>42549.514629629623</v>
      </c>
      <c r="T1975" s="11">
        <f t="shared" si="451"/>
        <v>42588.083333333336</v>
      </c>
      <c r="U1975" t="str">
        <f t="shared" si="452"/>
        <v>TRUE</v>
      </c>
      <c r="V1975" s="18">
        <f t="shared" si="453"/>
        <v>1</v>
      </c>
      <c r="W1975">
        <f t="shared" si="454"/>
        <v>1</v>
      </c>
      <c r="X1975">
        <v>1</v>
      </c>
      <c r="Y1975">
        <f>D1975*$X1975</f>
        <v>198000</v>
      </c>
      <c r="Z1975">
        <f t="shared" si="462"/>
        <v>508525.01</v>
      </c>
    </row>
    <row r="1976" spans="1:26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 t="b">
        <v>1</v>
      </c>
      <c r="L1976">
        <v>402</v>
      </c>
      <c r="M1976" t="b">
        <v>1</v>
      </c>
      <c r="N1976" t="s">
        <v>8295</v>
      </c>
      <c r="O1976" s="15">
        <f t="shared" si="449"/>
        <v>375.49599999999998</v>
      </c>
      <c r="P1976" s="15">
        <f t="shared" si="460"/>
        <v>186.81393034825871</v>
      </c>
      <c r="Q1976" t="s">
        <v>8330</v>
      </c>
      <c r="R1976" t="s">
        <v>8352</v>
      </c>
      <c r="S1976" s="8">
        <f t="shared" si="450"/>
        <v>41445.125798611109</v>
      </c>
      <c r="T1976" s="11">
        <f t="shared" si="451"/>
        <v>41505.125798611109</v>
      </c>
      <c r="U1976" t="str">
        <f t="shared" si="452"/>
        <v>TRUE</v>
      </c>
      <c r="V1976" s="18">
        <f t="shared" si="453"/>
        <v>1</v>
      </c>
      <c r="W1976">
        <f t="shared" si="454"/>
        <v>1</v>
      </c>
      <c r="X1976">
        <v>1.28</v>
      </c>
      <c r="Y1976">
        <f>D1976*X1976</f>
        <v>25600</v>
      </c>
      <c r="Z1976">
        <f t="shared" si="462"/>
        <v>96126.975999999995</v>
      </c>
    </row>
    <row r="1977" spans="1:26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 t="b">
        <v>1</v>
      </c>
      <c r="L1977">
        <v>253</v>
      </c>
      <c r="M1977" t="b">
        <v>1</v>
      </c>
      <c r="N1977" t="s">
        <v>8295</v>
      </c>
      <c r="O1977" s="15">
        <f t="shared" si="449"/>
        <v>208.70837499999996</v>
      </c>
      <c r="P1977" s="15">
        <f t="shared" si="460"/>
        <v>131.98948616600788</v>
      </c>
      <c r="Q1977" t="s">
        <v>8330</v>
      </c>
      <c r="R1977" t="s">
        <v>8352</v>
      </c>
      <c r="S1977" s="8">
        <f t="shared" si="450"/>
        <v>41313.54688657407</v>
      </c>
      <c r="T1977" s="11">
        <f t="shared" si="451"/>
        <v>41343.54688657407</v>
      </c>
      <c r="U1977" t="str">
        <f t="shared" si="452"/>
        <v>TRUE</v>
      </c>
      <c r="V1977" s="18">
        <f t="shared" si="453"/>
        <v>1</v>
      </c>
      <c r="W1977">
        <f t="shared" si="454"/>
        <v>1</v>
      </c>
      <c r="X1977">
        <v>1</v>
      </c>
      <c r="Y1977">
        <f>D1977*$X1977</f>
        <v>16000</v>
      </c>
      <c r="Z1977">
        <f t="shared" si="462"/>
        <v>33393.339999999997</v>
      </c>
    </row>
    <row r="1978" spans="1:26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 t="b">
        <v>1</v>
      </c>
      <c r="L1978">
        <v>473</v>
      </c>
      <c r="M1978" t="b">
        <v>1</v>
      </c>
      <c r="N1978" t="s">
        <v>8295</v>
      </c>
      <c r="O1978" s="15">
        <f t="shared" si="449"/>
        <v>346.6</v>
      </c>
      <c r="P1978" s="15">
        <f t="shared" si="460"/>
        <v>29.310782241014799</v>
      </c>
      <c r="Q1978" t="s">
        <v>8330</v>
      </c>
      <c r="R1978" t="s">
        <v>8352</v>
      </c>
      <c r="S1978" s="8">
        <f t="shared" si="450"/>
        <v>41438.691261574073</v>
      </c>
      <c r="T1978" s="11">
        <f t="shared" si="451"/>
        <v>41468.691261574073</v>
      </c>
      <c r="U1978" t="str">
        <f t="shared" si="452"/>
        <v>TRUE</v>
      </c>
      <c r="V1978" s="18">
        <f t="shared" si="453"/>
        <v>1</v>
      </c>
      <c r="W1978">
        <f t="shared" si="454"/>
        <v>1</v>
      </c>
      <c r="X1978">
        <v>1.28</v>
      </c>
      <c r="Y1978">
        <f>D1978*X1978</f>
        <v>5120</v>
      </c>
      <c r="Z1978">
        <f t="shared" si="462"/>
        <v>17745.920000000002</v>
      </c>
    </row>
    <row r="1979" spans="1:26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 t="b">
        <v>1</v>
      </c>
      <c r="L1979">
        <v>821</v>
      </c>
      <c r="M1979" t="b">
        <v>1</v>
      </c>
      <c r="N1979" t="s">
        <v>8295</v>
      </c>
      <c r="O1979" s="15">
        <f t="shared" si="449"/>
        <v>402.33</v>
      </c>
      <c r="P1979" s="15">
        <f t="shared" si="460"/>
        <v>245.02436053593178</v>
      </c>
      <c r="Q1979" t="s">
        <v>8330</v>
      </c>
      <c r="R1979" t="s">
        <v>8352</v>
      </c>
      <c r="S1979" s="8">
        <f t="shared" si="450"/>
        <v>42311.008564814816</v>
      </c>
      <c r="T1979" s="11">
        <f t="shared" si="451"/>
        <v>42357.124305555553</v>
      </c>
      <c r="U1979" t="str">
        <f t="shared" si="452"/>
        <v>TRUE</v>
      </c>
      <c r="V1979" s="18">
        <f t="shared" si="453"/>
        <v>1</v>
      </c>
      <c r="W1979">
        <f t="shared" si="454"/>
        <v>1</v>
      </c>
      <c r="X1979">
        <v>1</v>
      </c>
      <c r="Y1979">
        <f>D1979*$X1979</f>
        <v>50000</v>
      </c>
      <c r="Z1979">
        <f t="shared" si="462"/>
        <v>201165</v>
      </c>
    </row>
    <row r="1980" spans="1:26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 t="b">
        <v>1</v>
      </c>
      <c r="L1980">
        <v>388</v>
      </c>
      <c r="M1980" t="b">
        <v>1</v>
      </c>
      <c r="N1980" t="s">
        <v>8295</v>
      </c>
      <c r="O1980" s="15">
        <f t="shared" si="449"/>
        <v>1026.8451399999999</v>
      </c>
      <c r="P1980" s="15">
        <f t="shared" si="460"/>
        <v>1323.2540463917526</v>
      </c>
      <c r="Q1980" t="s">
        <v>8330</v>
      </c>
      <c r="R1980" t="s">
        <v>8352</v>
      </c>
      <c r="S1980" s="8">
        <f t="shared" si="450"/>
        <v>41039.017268518517</v>
      </c>
      <c r="T1980" s="11">
        <f t="shared" si="451"/>
        <v>41072.083333333328</v>
      </c>
      <c r="U1980" t="str">
        <f t="shared" si="452"/>
        <v>TRUE</v>
      </c>
      <c r="V1980" s="18">
        <f t="shared" si="453"/>
        <v>1</v>
      </c>
      <c r="W1980">
        <f t="shared" si="454"/>
        <v>1</v>
      </c>
      <c r="X1980">
        <v>1</v>
      </c>
      <c r="Y1980">
        <f>D1980*$X1980</f>
        <v>50000</v>
      </c>
      <c r="Z1980">
        <f t="shared" si="462"/>
        <v>513422.57</v>
      </c>
    </row>
    <row r="1981" spans="1:26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 t="b">
        <v>1</v>
      </c>
      <c r="L1981">
        <v>813</v>
      </c>
      <c r="M1981" t="b">
        <v>1</v>
      </c>
      <c r="N1981" t="s">
        <v>8295</v>
      </c>
      <c r="O1981" s="15">
        <f t="shared" si="449"/>
        <v>114.901155</v>
      </c>
      <c r="P1981" s="15">
        <f t="shared" si="460"/>
        <v>282.65966789667897</v>
      </c>
      <c r="Q1981" t="s">
        <v>8330</v>
      </c>
      <c r="R1981" t="s">
        <v>8352</v>
      </c>
      <c r="S1981" s="8">
        <f t="shared" si="450"/>
        <v>42290.25168981481</v>
      </c>
      <c r="T1981" s="11">
        <f t="shared" si="451"/>
        <v>42326.999305555553</v>
      </c>
      <c r="U1981" t="str">
        <f t="shared" si="452"/>
        <v>TRUE</v>
      </c>
      <c r="V1981" s="18">
        <f t="shared" si="453"/>
        <v>1</v>
      </c>
      <c r="W1981">
        <f t="shared" si="454"/>
        <v>1</v>
      </c>
      <c r="X1981">
        <v>1</v>
      </c>
      <c r="Y1981">
        <f>D1981*$X1981</f>
        <v>200000</v>
      </c>
      <c r="Z1981">
        <f t="shared" si="462"/>
        <v>229802.31</v>
      </c>
    </row>
    <row r="1982" spans="1:26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 t="b">
        <v>1</v>
      </c>
      <c r="L1982">
        <v>1945</v>
      </c>
      <c r="M1982" t="b">
        <v>1</v>
      </c>
      <c r="N1982" t="s">
        <v>8295</v>
      </c>
      <c r="O1982" s="15">
        <f t="shared" si="449"/>
        <v>354.82402000000002</v>
      </c>
      <c r="P1982" s="15">
        <f t="shared" si="460"/>
        <v>91.214401028277635</v>
      </c>
      <c r="Q1982" t="s">
        <v>8330</v>
      </c>
      <c r="R1982" t="s">
        <v>8352</v>
      </c>
      <c r="S1982" s="8">
        <f t="shared" si="450"/>
        <v>42423.334050925921</v>
      </c>
      <c r="T1982" s="11">
        <f t="shared" si="451"/>
        <v>42463.292384259257</v>
      </c>
      <c r="U1982" t="str">
        <f t="shared" si="452"/>
        <v>TRUE</v>
      </c>
      <c r="V1982" s="18">
        <f t="shared" si="453"/>
        <v>1</v>
      </c>
      <c r="W1982">
        <f t="shared" si="454"/>
        <v>1</v>
      </c>
      <c r="X1982">
        <v>1.1299999999999999</v>
      </c>
      <c r="Y1982">
        <f>D1982*X1982</f>
        <v>56499.999999999993</v>
      </c>
      <c r="Z1982">
        <f t="shared" si="462"/>
        <v>200475.57129999998</v>
      </c>
    </row>
    <row r="1983" spans="1:26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 t="b">
        <v>0</v>
      </c>
      <c r="L1983">
        <v>12</v>
      </c>
      <c r="M1983" t="b">
        <v>0</v>
      </c>
      <c r="N1983" t="s">
        <v>8296</v>
      </c>
      <c r="O1983" s="15">
        <f t="shared" si="449"/>
        <v>5.08</v>
      </c>
      <c r="P1983" s="15">
        <f t="shared" si="460"/>
        <v>31.75</v>
      </c>
      <c r="Q1983" t="s">
        <v>8341</v>
      </c>
      <c r="R1983" t="s">
        <v>8316</v>
      </c>
      <c r="S1983" s="8">
        <f t="shared" si="450"/>
        <v>41799.516956018517</v>
      </c>
      <c r="T1983" s="11">
        <f t="shared" si="451"/>
        <v>41829.516956018517</v>
      </c>
      <c r="U1983" t="str">
        <f t="shared" si="452"/>
        <v>FALSE</v>
      </c>
      <c r="V1983" s="18">
        <f t="shared" si="453"/>
        <v>2</v>
      </c>
      <c r="W1983">
        <f t="shared" si="454"/>
        <v>2</v>
      </c>
      <c r="X1983">
        <f>0.76</f>
        <v>0.76</v>
      </c>
      <c r="Y1983">
        <f>D1983*X1983</f>
        <v>5700</v>
      </c>
      <c r="Z1983">
        <f t="shared" si="462"/>
        <v>289.56</v>
      </c>
    </row>
    <row r="1984" spans="1:26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 t="b">
        <v>0</v>
      </c>
      <c r="L1984">
        <v>0</v>
      </c>
      <c r="M1984" t="b">
        <v>0</v>
      </c>
      <c r="N1984" t="s">
        <v>8296</v>
      </c>
      <c r="O1984" s="15">
        <f t="shared" si="449"/>
        <v>0</v>
      </c>
      <c r="P1984" s="15">
        <f t="shared" si="460"/>
        <v>0</v>
      </c>
      <c r="Q1984" t="s">
        <v>8341</v>
      </c>
      <c r="R1984" t="s">
        <v>8316</v>
      </c>
      <c r="S1984" s="8">
        <f t="shared" si="450"/>
        <v>42678.378321759257</v>
      </c>
      <c r="T1984" s="11">
        <f t="shared" si="451"/>
        <v>42708.419988425921</v>
      </c>
      <c r="U1984" t="str">
        <f t="shared" si="452"/>
        <v>FALSE</v>
      </c>
      <c r="V1984" s="18">
        <f t="shared" si="453"/>
        <v>2</v>
      </c>
      <c r="W1984">
        <f t="shared" si="454"/>
        <v>2</v>
      </c>
      <c r="X1984">
        <v>0.13</v>
      </c>
      <c r="Y1984">
        <f>D1984*$X1984</f>
        <v>23400</v>
      </c>
      <c r="Z1984">
        <f t="shared" si="462"/>
        <v>0</v>
      </c>
    </row>
    <row r="1985" spans="1:26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 t="b">
        <v>0</v>
      </c>
      <c r="L1985">
        <v>16</v>
      </c>
      <c r="M1985" t="b">
        <v>0</v>
      </c>
      <c r="N1985" t="s">
        <v>8296</v>
      </c>
      <c r="O1985" s="15">
        <f t="shared" si="449"/>
        <v>4.3</v>
      </c>
      <c r="P1985" s="15">
        <f t="shared" si="460"/>
        <v>88.6875</v>
      </c>
      <c r="Q1985" t="s">
        <v>8341</v>
      </c>
      <c r="R1985" t="s">
        <v>8316</v>
      </c>
      <c r="S1985" s="8">
        <f t="shared" si="450"/>
        <v>42592.803449074076</v>
      </c>
      <c r="T1985" s="11">
        <f t="shared" si="451"/>
        <v>42615.083333333336</v>
      </c>
      <c r="U1985" t="str">
        <f t="shared" si="452"/>
        <v>FALSE</v>
      </c>
      <c r="V1985" s="18">
        <f t="shared" si="453"/>
        <v>2</v>
      </c>
      <c r="W1985">
        <f t="shared" si="454"/>
        <v>2</v>
      </c>
      <c r="X1985">
        <v>1</v>
      </c>
      <c r="Y1985">
        <f>D1985*$X1985</f>
        <v>33000</v>
      </c>
      <c r="Z1985">
        <f t="shared" si="462"/>
        <v>1419</v>
      </c>
    </row>
    <row r="1986" spans="1:26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 t="b">
        <v>0</v>
      </c>
      <c r="L1986">
        <v>7</v>
      </c>
      <c r="M1986" t="b">
        <v>0</v>
      </c>
      <c r="N1986" t="s">
        <v>8296</v>
      </c>
      <c r="O1986" s="15">
        <f t="shared" si="449"/>
        <v>21.146666666666665</v>
      </c>
      <c r="P1986" s="15">
        <f t="shared" si="460"/>
        <v>453.14285714285717</v>
      </c>
      <c r="Q1986" t="s">
        <v>8341</v>
      </c>
      <c r="R1986" t="s">
        <v>8316</v>
      </c>
      <c r="S1986" s="8">
        <f t="shared" si="450"/>
        <v>41913.581956018512</v>
      </c>
      <c r="T1986" s="11">
        <f t="shared" si="451"/>
        <v>41973.623622685183</v>
      </c>
      <c r="U1986" t="str">
        <f t="shared" si="452"/>
        <v>FALSE</v>
      </c>
      <c r="V1986" s="18">
        <f t="shared" si="453"/>
        <v>2</v>
      </c>
      <c r="W1986">
        <f t="shared" si="454"/>
        <v>2</v>
      </c>
      <c r="X1986">
        <v>1</v>
      </c>
      <c r="Y1986">
        <f>D1986*$X1986</f>
        <v>15000</v>
      </c>
      <c r="Z1986">
        <f t="shared" si="462"/>
        <v>3172</v>
      </c>
    </row>
    <row r="1987" spans="1:26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 t="b">
        <v>0</v>
      </c>
      <c r="L1987">
        <v>4</v>
      </c>
      <c r="M1987" t="b">
        <v>0</v>
      </c>
      <c r="N1987" t="s">
        <v>8296</v>
      </c>
      <c r="O1987" s="15">
        <f t="shared" ref="O1987:O2050" si="463">(E1987/D1987)*100</f>
        <v>3.1875</v>
      </c>
      <c r="P1987" s="15">
        <f t="shared" si="460"/>
        <v>12.75</v>
      </c>
      <c r="Q1987" t="s">
        <v>8341</v>
      </c>
      <c r="R1987" t="s">
        <v>8316</v>
      </c>
      <c r="S1987" s="8">
        <f t="shared" ref="S1987:S2050" si="464">(((J1987/60)/60)/24)+DATE(1970,1,1)+(-5/24)</f>
        <v>42555.490405092591</v>
      </c>
      <c r="T1987" s="11">
        <f t="shared" ref="T1987:T2050" si="465">(I1987/86400)+25569+(-5/24)</f>
        <v>42584.749999999993</v>
      </c>
      <c r="U1987" t="str">
        <f t="shared" ref="U1987:U2050" si="466">TRIM(K1987)</f>
        <v>FALSE</v>
      </c>
      <c r="V1987" s="18">
        <f t="shared" ref="V1987:V2050" si="467">IF(U1987="TRUE", 1, 2)</f>
        <v>2</v>
      </c>
      <c r="W1987">
        <f t="shared" ref="W1987:W2050" si="468">IF(F1987="successful", 1,  IF(F1987= "failed", 2, IF(F1987="canceled", 3, 4)))</f>
        <v>2</v>
      </c>
      <c r="X1987">
        <v>1.28</v>
      </c>
      <c r="Y1987">
        <f>D1987*X1987</f>
        <v>2048</v>
      </c>
      <c r="Z1987">
        <f t="shared" ref="Z1987:Z1994" si="469">E1987*$X1987</f>
        <v>65.28</v>
      </c>
    </row>
    <row r="1988" spans="1:26" ht="115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 t="b">
        <v>0</v>
      </c>
      <c r="L1988">
        <v>1</v>
      </c>
      <c r="M1988" t="b">
        <v>0</v>
      </c>
      <c r="N1988" t="s">
        <v>8296</v>
      </c>
      <c r="O1988" s="15">
        <f t="shared" si="463"/>
        <v>0.05</v>
      </c>
      <c r="P1988" s="15">
        <f t="shared" si="460"/>
        <v>1</v>
      </c>
      <c r="Q1988" t="s">
        <v>8341</v>
      </c>
      <c r="R1988" t="s">
        <v>8316</v>
      </c>
      <c r="S1988" s="8">
        <f t="shared" si="464"/>
        <v>42413.225497685176</v>
      </c>
      <c r="T1988" s="11">
        <f t="shared" si="465"/>
        <v>42443.183831018519</v>
      </c>
      <c r="U1988" t="str">
        <f t="shared" si="466"/>
        <v>FALSE</v>
      </c>
      <c r="V1988" s="18">
        <f t="shared" si="467"/>
        <v>2</v>
      </c>
      <c r="W1988">
        <f t="shared" si="468"/>
        <v>2</v>
      </c>
      <c r="X1988">
        <v>1.28</v>
      </c>
      <c r="Y1988">
        <f>D1988*X1988</f>
        <v>2560</v>
      </c>
      <c r="Z1988">
        <f t="shared" si="469"/>
        <v>1.28</v>
      </c>
    </row>
    <row r="1989" spans="1:26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 t="b">
        <v>0</v>
      </c>
      <c r="L1989">
        <v>28</v>
      </c>
      <c r="M1989" t="b">
        <v>0</v>
      </c>
      <c r="N1989" t="s">
        <v>8296</v>
      </c>
      <c r="O1989" s="15">
        <f t="shared" si="463"/>
        <v>42.472727272727276</v>
      </c>
      <c r="P1989" s="15">
        <f t="shared" si="460"/>
        <v>83.428571428571431</v>
      </c>
      <c r="Q1989" t="s">
        <v>8341</v>
      </c>
      <c r="R1989" t="s">
        <v>8316</v>
      </c>
      <c r="S1989" s="8">
        <f t="shared" si="464"/>
        <v>42034.431435185186</v>
      </c>
      <c r="T1989" s="11">
        <f t="shared" si="465"/>
        <v>42064.431435185186</v>
      </c>
      <c r="U1989" t="str">
        <f t="shared" si="466"/>
        <v>FALSE</v>
      </c>
      <c r="V1989" s="18">
        <f t="shared" si="467"/>
        <v>2</v>
      </c>
      <c r="W1989">
        <f t="shared" si="468"/>
        <v>2</v>
      </c>
      <c r="X1989">
        <v>1.28</v>
      </c>
      <c r="Y1989">
        <f>D1989*X1989</f>
        <v>7040</v>
      </c>
      <c r="Z1989">
        <f t="shared" si="469"/>
        <v>2990.08</v>
      </c>
    </row>
    <row r="1990" spans="1:26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 t="b">
        <v>0</v>
      </c>
      <c r="L1990">
        <v>1</v>
      </c>
      <c r="M1990" t="b">
        <v>0</v>
      </c>
      <c r="N1990" t="s">
        <v>8296</v>
      </c>
      <c r="O1990" s="15">
        <f t="shared" si="463"/>
        <v>0.41666666666666669</v>
      </c>
      <c r="P1990" s="15">
        <f t="shared" si="460"/>
        <v>25</v>
      </c>
      <c r="Q1990" t="s">
        <v>8341</v>
      </c>
      <c r="R1990" t="s">
        <v>8316</v>
      </c>
      <c r="S1990" s="8">
        <f t="shared" si="464"/>
        <v>42206.554884259262</v>
      </c>
      <c r="T1990" s="11">
        <f t="shared" si="465"/>
        <v>42236.554884259262</v>
      </c>
      <c r="U1990" t="str">
        <f t="shared" si="466"/>
        <v>FALSE</v>
      </c>
      <c r="V1990" s="18">
        <f t="shared" si="467"/>
        <v>2</v>
      </c>
      <c r="W1990">
        <f t="shared" si="468"/>
        <v>2</v>
      </c>
      <c r="X1990">
        <v>1</v>
      </c>
      <c r="Y1990">
        <f>D1990*$X1990</f>
        <v>6000</v>
      </c>
      <c r="Z1990">
        <f t="shared" si="469"/>
        <v>25</v>
      </c>
    </row>
    <row r="1991" spans="1:26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 t="b">
        <v>0</v>
      </c>
      <c r="L1991">
        <v>1</v>
      </c>
      <c r="M1991" t="b">
        <v>0</v>
      </c>
      <c r="N1991" t="s">
        <v>8296</v>
      </c>
      <c r="O1991" s="15">
        <f t="shared" si="463"/>
        <v>1</v>
      </c>
      <c r="P1991" s="15">
        <f t="shared" si="460"/>
        <v>50</v>
      </c>
      <c r="Q1991" t="s">
        <v>8341</v>
      </c>
      <c r="R1991" t="s">
        <v>8316</v>
      </c>
      <c r="S1991" s="8">
        <f t="shared" si="464"/>
        <v>42685.472314814811</v>
      </c>
      <c r="T1991" s="11">
        <f t="shared" si="465"/>
        <v>42715.472314814811</v>
      </c>
      <c r="U1991" t="str">
        <f t="shared" si="466"/>
        <v>FALSE</v>
      </c>
      <c r="V1991" s="18">
        <f t="shared" si="467"/>
        <v>2</v>
      </c>
      <c r="W1991">
        <f t="shared" si="468"/>
        <v>2</v>
      </c>
      <c r="X1991">
        <v>1</v>
      </c>
      <c r="Y1991">
        <f>D1991*$X1991</f>
        <v>5000</v>
      </c>
      <c r="Z1991">
        <f t="shared" si="469"/>
        <v>50</v>
      </c>
    </row>
    <row r="1992" spans="1:26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 t="b">
        <v>0</v>
      </c>
      <c r="L1992">
        <v>5</v>
      </c>
      <c r="M1992" t="b">
        <v>0</v>
      </c>
      <c r="N1992" t="s">
        <v>8296</v>
      </c>
      <c r="O1992" s="15">
        <f t="shared" si="463"/>
        <v>16.966666666666665</v>
      </c>
      <c r="P1992" s="15">
        <f t="shared" si="460"/>
        <v>101.8</v>
      </c>
      <c r="Q1992" t="s">
        <v>8341</v>
      </c>
      <c r="R1992" t="s">
        <v>8316</v>
      </c>
      <c r="S1992" s="8">
        <f t="shared" si="464"/>
        <v>42397.987638888888</v>
      </c>
      <c r="T1992" s="11">
        <f t="shared" si="465"/>
        <v>42412.987638888888</v>
      </c>
      <c r="U1992" t="str">
        <f t="shared" si="466"/>
        <v>FALSE</v>
      </c>
      <c r="V1992" s="18">
        <f t="shared" si="467"/>
        <v>2</v>
      </c>
      <c r="W1992">
        <f t="shared" si="468"/>
        <v>2</v>
      </c>
      <c r="X1992">
        <v>1</v>
      </c>
      <c r="Y1992">
        <f>D1992*$X1992</f>
        <v>3000</v>
      </c>
      <c r="Z1992">
        <f t="shared" si="469"/>
        <v>509</v>
      </c>
    </row>
    <row r="1993" spans="1:26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 t="b">
        <v>0</v>
      </c>
      <c r="L1993">
        <v>3</v>
      </c>
      <c r="M1993" t="b">
        <v>0</v>
      </c>
      <c r="N1993" t="s">
        <v>8296</v>
      </c>
      <c r="O1993" s="15">
        <f t="shared" si="463"/>
        <v>7.0000000000000009</v>
      </c>
      <c r="P1993" s="15">
        <f t="shared" si="460"/>
        <v>46.666666666666664</v>
      </c>
      <c r="Q1993" t="s">
        <v>8341</v>
      </c>
      <c r="R1993" t="s">
        <v>8316</v>
      </c>
      <c r="S1993" s="8">
        <f t="shared" si="464"/>
        <v>42167.685023148144</v>
      </c>
      <c r="T1993" s="11">
        <f t="shared" si="465"/>
        <v>42188.685023148144</v>
      </c>
      <c r="U1993" t="str">
        <f t="shared" si="466"/>
        <v>FALSE</v>
      </c>
      <c r="V1993" s="18">
        <f t="shared" si="467"/>
        <v>2</v>
      </c>
      <c r="W1993">
        <f t="shared" si="468"/>
        <v>2</v>
      </c>
      <c r="X1993">
        <v>1</v>
      </c>
      <c r="Y1993">
        <f>D1993*$X1993</f>
        <v>2000</v>
      </c>
      <c r="Z1993">
        <f t="shared" si="469"/>
        <v>140</v>
      </c>
    </row>
    <row r="1994" spans="1:26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 t="b">
        <v>0</v>
      </c>
      <c r="L1994">
        <v>2</v>
      </c>
      <c r="M1994" t="b">
        <v>0</v>
      </c>
      <c r="N1994" t="s">
        <v>8296</v>
      </c>
      <c r="O1994" s="15">
        <f t="shared" si="463"/>
        <v>0.13333333333333333</v>
      </c>
      <c r="P1994" s="15">
        <f t="shared" si="460"/>
        <v>1</v>
      </c>
      <c r="Q1994" t="s">
        <v>8341</v>
      </c>
      <c r="R1994" t="s">
        <v>8316</v>
      </c>
      <c r="S1994" s="8">
        <f t="shared" si="464"/>
        <v>42022.935081018521</v>
      </c>
      <c r="T1994" s="11">
        <f t="shared" si="465"/>
        <v>42052.935081018521</v>
      </c>
      <c r="U1994" t="str">
        <f t="shared" si="466"/>
        <v>FALSE</v>
      </c>
      <c r="V1994" s="18">
        <f t="shared" si="467"/>
        <v>2</v>
      </c>
      <c r="W1994">
        <f t="shared" si="468"/>
        <v>2</v>
      </c>
      <c r="X1994">
        <v>1</v>
      </c>
      <c r="Y1994">
        <f>D1994*$X1994</f>
        <v>1500</v>
      </c>
      <c r="Z1994">
        <f t="shared" si="469"/>
        <v>2</v>
      </c>
    </row>
    <row r="1995" spans="1:26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 t="b">
        <v>0</v>
      </c>
      <c r="L1995">
        <v>0</v>
      </c>
      <c r="M1995" t="b">
        <v>0</v>
      </c>
      <c r="N1995" t="s">
        <v>8296</v>
      </c>
      <c r="O1995" s="15">
        <f t="shared" si="463"/>
        <v>0</v>
      </c>
      <c r="P1995" s="15">
        <f t="shared" si="460"/>
        <v>0</v>
      </c>
      <c r="Q1995" t="s">
        <v>8341</v>
      </c>
      <c r="R1995" t="s">
        <v>8316</v>
      </c>
      <c r="S1995" s="8">
        <f t="shared" si="464"/>
        <v>42329.380057870374</v>
      </c>
      <c r="T1995" s="11">
        <f t="shared" si="465"/>
        <v>42359.380057870367</v>
      </c>
      <c r="U1995" t="str">
        <f t="shared" si="466"/>
        <v>FALSE</v>
      </c>
      <c r="V1995" s="18">
        <f t="shared" si="467"/>
        <v>2</v>
      </c>
      <c r="W1995">
        <f t="shared" si="468"/>
        <v>2</v>
      </c>
      <c r="X1995">
        <v>1.28</v>
      </c>
      <c r="Y1995">
        <f>D1995*X1995</f>
        <v>2560</v>
      </c>
      <c r="Z1995">
        <f t="shared" ref="Z1995:Z2003" si="470">E1995*$X1995</f>
        <v>0</v>
      </c>
    </row>
    <row r="1996" spans="1:26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 t="b">
        <v>0</v>
      </c>
      <c r="L1996">
        <v>0</v>
      </c>
      <c r="M1996" t="b">
        <v>0</v>
      </c>
      <c r="N1996" t="s">
        <v>8296</v>
      </c>
      <c r="O1996" s="15">
        <f t="shared" si="463"/>
        <v>0</v>
      </c>
      <c r="P1996" s="15">
        <f t="shared" si="460"/>
        <v>0</v>
      </c>
      <c r="Q1996" t="s">
        <v>8341</v>
      </c>
      <c r="R1996" t="s">
        <v>8316</v>
      </c>
      <c r="S1996" s="8">
        <f t="shared" si="464"/>
        <v>42650.797939814809</v>
      </c>
      <c r="T1996" s="11">
        <f t="shared" si="465"/>
        <v>42710.839606481481</v>
      </c>
      <c r="U1996" t="str">
        <f t="shared" si="466"/>
        <v>FALSE</v>
      </c>
      <c r="V1996" s="18">
        <f t="shared" si="467"/>
        <v>2</v>
      </c>
      <c r="W1996">
        <f t="shared" si="468"/>
        <v>2</v>
      </c>
      <c r="X1996">
        <v>1</v>
      </c>
      <c r="Y1996">
        <f>D1996*$X1996</f>
        <v>3200</v>
      </c>
      <c r="Z1996">
        <f t="shared" si="470"/>
        <v>0</v>
      </c>
    </row>
    <row r="1997" spans="1:26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 t="b">
        <v>0</v>
      </c>
      <c r="L1997">
        <v>3</v>
      </c>
      <c r="M1997" t="b">
        <v>0</v>
      </c>
      <c r="N1997" t="s">
        <v>8296</v>
      </c>
      <c r="O1997" s="15">
        <f t="shared" si="463"/>
        <v>7.8</v>
      </c>
      <c r="P1997" s="15">
        <f t="shared" si="460"/>
        <v>26</v>
      </c>
      <c r="Q1997" t="s">
        <v>8341</v>
      </c>
      <c r="R1997" t="s">
        <v>8316</v>
      </c>
      <c r="S1997" s="8">
        <f t="shared" si="464"/>
        <v>42181.693703703706</v>
      </c>
      <c r="T1997" s="11">
        <f t="shared" si="465"/>
        <v>42201.693703703706</v>
      </c>
      <c r="U1997" t="str">
        <f t="shared" si="466"/>
        <v>FALSE</v>
      </c>
      <c r="V1997" s="18">
        <f t="shared" si="467"/>
        <v>2</v>
      </c>
      <c r="W1997">
        <f t="shared" si="468"/>
        <v>2</v>
      </c>
      <c r="X1997">
        <f>0.76</f>
        <v>0.76</v>
      </c>
      <c r="Y1997">
        <f>D1997*X1997</f>
        <v>760</v>
      </c>
      <c r="Z1997">
        <f t="shared" si="470"/>
        <v>59.28</v>
      </c>
    </row>
    <row r="1998" spans="1:26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 t="b">
        <v>0</v>
      </c>
      <c r="L1998">
        <v>0</v>
      </c>
      <c r="M1998" t="b">
        <v>0</v>
      </c>
      <c r="N1998" t="s">
        <v>8296</v>
      </c>
      <c r="O1998" s="15">
        <f t="shared" si="463"/>
        <v>0</v>
      </c>
      <c r="P1998" s="15">
        <f t="shared" si="460"/>
        <v>0</v>
      </c>
      <c r="Q1998" t="s">
        <v>8341</v>
      </c>
      <c r="R1998" t="s">
        <v>8316</v>
      </c>
      <c r="S1998" s="8">
        <f t="shared" si="464"/>
        <v>41800.611238425925</v>
      </c>
      <c r="T1998" s="11">
        <f t="shared" si="465"/>
        <v>41830.611238425925</v>
      </c>
      <c r="U1998" t="str">
        <f t="shared" si="466"/>
        <v>FALSE</v>
      </c>
      <c r="V1998" s="18">
        <f t="shared" si="467"/>
        <v>2</v>
      </c>
      <c r="W1998">
        <f t="shared" si="468"/>
        <v>2</v>
      </c>
      <c r="X1998">
        <v>1</v>
      </c>
      <c r="Y1998">
        <f>D1998*$X1998</f>
        <v>133800</v>
      </c>
      <c r="Z1998">
        <f t="shared" si="470"/>
        <v>0</v>
      </c>
    </row>
    <row r="1999" spans="1:26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 t="b">
        <v>0</v>
      </c>
      <c r="L1999">
        <v>0</v>
      </c>
      <c r="M1999" t="b">
        <v>0</v>
      </c>
      <c r="N1999" t="s">
        <v>8296</v>
      </c>
      <c r="O1999" s="15">
        <f t="shared" si="463"/>
        <v>0</v>
      </c>
      <c r="P1999" s="15">
        <f t="shared" si="460"/>
        <v>0</v>
      </c>
      <c r="Q1999" t="s">
        <v>8341</v>
      </c>
      <c r="R1999" t="s">
        <v>8316</v>
      </c>
      <c r="S1999" s="8">
        <f t="shared" si="464"/>
        <v>41847.722361111111</v>
      </c>
      <c r="T1999" s="11">
        <f t="shared" si="465"/>
        <v>41877.722361111111</v>
      </c>
      <c r="U1999" t="str">
        <f t="shared" si="466"/>
        <v>FALSE</v>
      </c>
      <c r="V1999" s="18">
        <f t="shared" si="467"/>
        <v>2</v>
      </c>
      <c r="W1999">
        <f t="shared" si="468"/>
        <v>2</v>
      </c>
      <c r="X1999">
        <v>1</v>
      </c>
      <c r="Y1999">
        <f>D1999*$X1999</f>
        <v>6500</v>
      </c>
      <c r="Z1999">
        <f t="shared" si="470"/>
        <v>0</v>
      </c>
    </row>
    <row r="2000" spans="1:26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 t="b">
        <v>0</v>
      </c>
      <c r="L2000">
        <v>3</v>
      </c>
      <c r="M2000" t="b">
        <v>0</v>
      </c>
      <c r="N2000" t="s">
        <v>8296</v>
      </c>
      <c r="O2000" s="15">
        <f t="shared" si="463"/>
        <v>26.200000000000003</v>
      </c>
      <c r="P2000" s="15">
        <f t="shared" si="460"/>
        <v>218.33333333333334</v>
      </c>
      <c r="Q2000" t="s">
        <v>8341</v>
      </c>
      <c r="R2000" t="s">
        <v>8316</v>
      </c>
      <c r="S2000" s="8">
        <f t="shared" si="464"/>
        <v>41806.910162037035</v>
      </c>
      <c r="T2000" s="11">
        <f t="shared" si="465"/>
        <v>41851.910162037035</v>
      </c>
      <c r="U2000" t="str">
        <f t="shared" si="466"/>
        <v>FALSE</v>
      </c>
      <c r="V2000" s="18">
        <f t="shared" si="467"/>
        <v>2</v>
      </c>
      <c r="W2000">
        <f t="shared" si="468"/>
        <v>2</v>
      </c>
      <c r="X2000">
        <v>1</v>
      </c>
      <c r="Y2000">
        <f>D2000*$X2000</f>
        <v>2500</v>
      </c>
      <c r="Z2000">
        <f t="shared" si="470"/>
        <v>655</v>
      </c>
    </row>
    <row r="2001" spans="1:26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 t="b">
        <v>0</v>
      </c>
      <c r="L2001">
        <v>7</v>
      </c>
      <c r="M2001" t="b">
        <v>0</v>
      </c>
      <c r="N2001" t="s">
        <v>8296</v>
      </c>
      <c r="O2001" s="15">
        <f t="shared" si="463"/>
        <v>0.76129032258064511</v>
      </c>
      <c r="P2001" s="15">
        <f t="shared" si="460"/>
        <v>33.714285714285715</v>
      </c>
      <c r="Q2001" t="s">
        <v>8341</v>
      </c>
      <c r="R2001" t="s">
        <v>8316</v>
      </c>
      <c r="S2001" s="8">
        <f t="shared" si="464"/>
        <v>41926.274398148147</v>
      </c>
      <c r="T2001" s="11">
        <f t="shared" si="465"/>
        <v>41956.316064814811</v>
      </c>
      <c r="U2001" t="str">
        <f t="shared" si="466"/>
        <v>FALSE</v>
      </c>
      <c r="V2001" s="18">
        <f t="shared" si="467"/>
        <v>2</v>
      </c>
      <c r="W2001">
        <f t="shared" si="468"/>
        <v>2</v>
      </c>
      <c r="X2001">
        <v>1.28</v>
      </c>
      <c r="Y2001">
        <f>D2001*X2001</f>
        <v>39680</v>
      </c>
      <c r="Z2001">
        <f t="shared" si="470"/>
        <v>302.08</v>
      </c>
    </row>
    <row r="2002" spans="1:26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 t="b">
        <v>0</v>
      </c>
      <c r="L2002">
        <v>25</v>
      </c>
      <c r="M2002" t="b">
        <v>0</v>
      </c>
      <c r="N2002" t="s">
        <v>8296</v>
      </c>
      <c r="O2002" s="15">
        <f t="shared" si="463"/>
        <v>12.5</v>
      </c>
      <c r="P2002" s="15">
        <f t="shared" si="460"/>
        <v>25</v>
      </c>
      <c r="Q2002" t="s">
        <v>8341</v>
      </c>
      <c r="R2002" t="s">
        <v>8316</v>
      </c>
      <c r="S2002" s="8">
        <f t="shared" si="464"/>
        <v>42345.743206018517</v>
      </c>
      <c r="T2002" s="11">
        <f t="shared" si="465"/>
        <v>42375.743206018517</v>
      </c>
      <c r="U2002" t="str">
        <f t="shared" si="466"/>
        <v>FALSE</v>
      </c>
      <c r="V2002" s="18">
        <f t="shared" si="467"/>
        <v>2</v>
      </c>
      <c r="W2002">
        <f t="shared" si="468"/>
        <v>2</v>
      </c>
      <c r="X2002">
        <f>0.76</f>
        <v>0.76</v>
      </c>
      <c r="Y2002">
        <f>D2002*X2002</f>
        <v>3800</v>
      </c>
      <c r="Z2002">
        <f t="shared" si="470"/>
        <v>475</v>
      </c>
    </row>
    <row r="2003" spans="1:26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 t="b">
        <v>1</v>
      </c>
      <c r="L2003">
        <v>1637</v>
      </c>
      <c r="M2003" t="b">
        <v>1</v>
      </c>
      <c r="N2003" t="s">
        <v>8295</v>
      </c>
      <c r="O2003" s="15">
        <f t="shared" si="463"/>
        <v>382.12909090909091</v>
      </c>
      <c r="P2003" s="15">
        <f t="shared" si="460"/>
        <v>128.38790470372632</v>
      </c>
      <c r="Q2003" t="s">
        <v>8330</v>
      </c>
      <c r="R2003" t="s">
        <v>8352</v>
      </c>
      <c r="S2003" s="8">
        <f t="shared" si="464"/>
        <v>42136.001342592594</v>
      </c>
      <c r="T2003" s="11">
        <f t="shared" si="465"/>
        <v>42167.624999999993</v>
      </c>
      <c r="U2003" t="str">
        <f t="shared" si="466"/>
        <v>TRUE</v>
      </c>
      <c r="V2003" s="18">
        <f t="shared" si="467"/>
        <v>1</v>
      </c>
      <c r="W2003">
        <f t="shared" si="468"/>
        <v>1</v>
      </c>
      <c r="X2003">
        <v>1.1299999999999999</v>
      </c>
      <c r="Y2003">
        <f>D2003*X2003</f>
        <v>62149.999999999993</v>
      </c>
      <c r="Z2003">
        <f t="shared" si="470"/>
        <v>237493.22999999998</v>
      </c>
    </row>
    <row r="2004" spans="1:26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 t="b">
        <v>1</v>
      </c>
      <c r="L2004">
        <v>1375</v>
      </c>
      <c r="M2004" t="b">
        <v>1</v>
      </c>
      <c r="N2004" t="s">
        <v>8295</v>
      </c>
      <c r="O2004" s="15">
        <f t="shared" si="463"/>
        <v>216.79422000000002</v>
      </c>
      <c r="P2004" s="15">
        <f t="shared" si="460"/>
        <v>78.834261818181815</v>
      </c>
      <c r="Q2004" t="s">
        <v>8330</v>
      </c>
      <c r="R2004" t="s">
        <v>8352</v>
      </c>
      <c r="S2004" s="8">
        <f t="shared" si="464"/>
        <v>42728.503969907404</v>
      </c>
      <c r="T2004" s="11">
        <f t="shared" si="465"/>
        <v>42758.503969907404</v>
      </c>
      <c r="U2004" t="str">
        <f t="shared" si="466"/>
        <v>TRUE</v>
      </c>
      <c r="V2004" s="18">
        <f t="shared" si="467"/>
        <v>1</v>
      </c>
      <c r="W2004">
        <f t="shared" si="468"/>
        <v>1</v>
      </c>
      <c r="X2004">
        <v>1</v>
      </c>
      <c r="Y2004">
        <f t="shared" ref="Y2004:Y2010" si="471">D2004*$X2004</f>
        <v>50000</v>
      </c>
      <c r="Z2004">
        <f t="shared" ref="Z2004:Z2010" si="472">E2004*$X2004</f>
        <v>108397.11</v>
      </c>
    </row>
    <row r="2005" spans="1:26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 t="b">
        <v>1</v>
      </c>
      <c r="L2005">
        <v>17</v>
      </c>
      <c r="M2005" t="b">
        <v>1</v>
      </c>
      <c r="N2005" t="s">
        <v>8295</v>
      </c>
      <c r="O2005" s="15">
        <f t="shared" si="463"/>
        <v>312</v>
      </c>
      <c r="P2005" s="15">
        <f t="shared" si="460"/>
        <v>91.764705882352942</v>
      </c>
      <c r="Q2005" t="s">
        <v>8330</v>
      </c>
      <c r="R2005" t="s">
        <v>8352</v>
      </c>
      <c r="S2005" s="8">
        <f t="shared" si="464"/>
        <v>40346.917268518519</v>
      </c>
      <c r="T2005" s="11">
        <f t="shared" si="465"/>
        <v>40361.75</v>
      </c>
      <c r="U2005" t="str">
        <f t="shared" si="466"/>
        <v>TRUE</v>
      </c>
      <c r="V2005" s="18">
        <f t="shared" si="467"/>
        <v>1</v>
      </c>
      <c r="W2005">
        <f t="shared" si="468"/>
        <v>1</v>
      </c>
      <c r="X2005">
        <v>1</v>
      </c>
      <c r="Y2005">
        <f t="shared" si="471"/>
        <v>500</v>
      </c>
      <c r="Z2005">
        <f t="shared" si="472"/>
        <v>1560</v>
      </c>
    </row>
    <row r="2006" spans="1:26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 t="b">
        <v>1</v>
      </c>
      <c r="L2006">
        <v>354</v>
      </c>
      <c r="M2006" t="b">
        <v>1</v>
      </c>
      <c r="N2006" t="s">
        <v>8295</v>
      </c>
      <c r="O2006" s="15">
        <f t="shared" si="463"/>
        <v>234.42048</v>
      </c>
      <c r="P2006" s="15">
        <f t="shared" si="460"/>
        <v>331.10237288135596</v>
      </c>
      <c r="Q2006" t="s">
        <v>8330</v>
      </c>
      <c r="R2006" t="s">
        <v>8352</v>
      </c>
      <c r="S2006" s="8">
        <f t="shared" si="464"/>
        <v>41800.396562499998</v>
      </c>
      <c r="T2006" s="11">
        <f t="shared" si="465"/>
        <v>41830.396562499998</v>
      </c>
      <c r="U2006" t="str">
        <f t="shared" si="466"/>
        <v>TRUE</v>
      </c>
      <c r="V2006" s="18">
        <f t="shared" si="467"/>
        <v>1</v>
      </c>
      <c r="W2006">
        <f t="shared" si="468"/>
        <v>1</v>
      </c>
      <c r="X2006">
        <v>1</v>
      </c>
      <c r="Y2006">
        <f t="shared" si="471"/>
        <v>50000</v>
      </c>
      <c r="Z2006">
        <f t="shared" si="472"/>
        <v>117210.24000000001</v>
      </c>
    </row>
    <row r="2007" spans="1:26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 t="b">
        <v>1</v>
      </c>
      <c r="L2007">
        <v>191</v>
      </c>
      <c r="M2007" t="b">
        <v>1</v>
      </c>
      <c r="N2007" t="s">
        <v>8295</v>
      </c>
      <c r="O2007" s="15">
        <f t="shared" si="463"/>
        <v>123.68010000000001</v>
      </c>
      <c r="P2007" s="15">
        <f t="shared" si="460"/>
        <v>194.26193717277485</v>
      </c>
      <c r="Q2007" t="s">
        <v>8330</v>
      </c>
      <c r="R2007" t="s">
        <v>8352</v>
      </c>
      <c r="S2007" s="8">
        <f t="shared" si="464"/>
        <v>41535.604374999995</v>
      </c>
      <c r="T2007" s="11">
        <f t="shared" si="465"/>
        <v>41562.957638888889</v>
      </c>
      <c r="U2007" t="str">
        <f t="shared" si="466"/>
        <v>TRUE</v>
      </c>
      <c r="V2007" s="18">
        <f t="shared" si="467"/>
        <v>1</v>
      </c>
      <c r="W2007">
        <f t="shared" si="468"/>
        <v>1</v>
      </c>
      <c r="X2007">
        <v>1</v>
      </c>
      <c r="Y2007">
        <f t="shared" si="471"/>
        <v>30000</v>
      </c>
      <c r="Z2007">
        <f t="shared" si="472"/>
        <v>37104.03</v>
      </c>
    </row>
    <row r="2008" spans="1:26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 t="b">
        <v>1</v>
      </c>
      <c r="L2008">
        <v>303</v>
      </c>
      <c r="M2008" t="b">
        <v>1</v>
      </c>
      <c r="N2008" t="s">
        <v>8295</v>
      </c>
      <c r="O2008" s="15">
        <f t="shared" si="463"/>
        <v>247.84</v>
      </c>
      <c r="P2008" s="15">
        <f t="shared" si="460"/>
        <v>408.97689768976898</v>
      </c>
      <c r="Q2008" t="s">
        <v>8330</v>
      </c>
      <c r="R2008" t="s">
        <v>8352</v>
      </c>
      <c r="S2008" s="8">
        <f t="shared" si="464"/>
        <v>41941.292187499996</v>
      </c>
      <c r="T2008" s="11">
        <f t="shared" si="465"/>
        <v>41976.333854166667</v>
      </c>
      <c r="U2008" t="str">
        <f t="shared" si="466"/>
        <v>TRUE</v>
      </c>
      <c r="V2008" s="18">
        <f t="shared" si="467"/>
        <v>1</v>
      </c>
      <c r="W2008">
        <f t="shared" si="468"/>
        <v>1</v>
      </c>
      <c r="X2008">
        <v>1</v>
      </c>
      <c r="Y2008">
        <f t="shared" si="471"/>
        <v>50000</v>
      </c>
      <c r="Z2008">
        <f t="shared" si="472"/>
        <v>123920</v>
      </c>
    </row>
    <row r="2009" spans="1:26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 t="b">
        <v>1</v>
      </c>
      <c r="L2009">
        <v>137</v>
      </c>
      <c r="M2009" t="b">
        <v>1</v>
      </c>
      <c r="N2009" t="s">
        <v>8295</v>
      </c>
      <c r="O2009" s="15">
        <f t="shared" si="463"/>
        <v>115.7092</v>
      </c>
      <c r="P2009" s="15">
        <f t="shared" si="460"/>
        <v>84.459270072992695</v>
      </c>
      <c r="Q2009" t="s">
        <v>8330</v>
      </c>
      <c r="R2009" t="s">
        <v>8352</v>
      </c>
      <c r="S2009" s="8">
        <f t="shared" si="464"/>
        <v>40347.629467592589</v>
      </c>
      <c r="T2009" s="11">
        <f t="shared" si="465"/>
        <v>40413.958333333328</v>
      </c>
      <c r="U2009" t="str">
        <f t="shared" si="466"/>
        <v>TRUE</v>
      </c>
      <c r="V2009" s="18">
        <f t="shared" si="467"/>
        <v>1</v>
      </c>
      <c r="W2009">
        <f t="shared" si="468"/>
        <v>1</v>
      </c>
      <c r="X2009">
        <v>1</v>
      </c>
      <c r="Y2009">
        <f t="shared" si="471"/>
        <v>10000</v>
      </c>
      <c r="Z2009">
        <f t="shared" si="472"/>
        <v>11570.92</v>
      </c>
    </row>
    <row r="2010" spans="1:26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 t="b">
        <v>1</v>
      </c>
      <c r="L2010">
        <v>41</v>
      </c>
      <c r="M2010" t="b">
        <v>1</v>
      </c>
      <c r="N2010" t="s">
        <v>8295</v>
      </c>
      <c r="O2010" s="15">
        <f t="shared" si="463"/>
        <v>117.07484768810599</v>
      </c>
      <c r="P2010" s="15">
        <f t="shared" si="460"/>
        <v>44.853658536585364</v>
      </c>
      <c r="Q2010" t="s">
        <v>8330</v>
      </c>
      <c r="R2010" t="s">
        <v>8352</v>
      </c>
      <c r="S2010" s="8">
        <f t="shared" si="464"/>
        <v>40761.396087962959</v>
      </c>
      <c r="T2010" s="11">
        <f t="shared" si="465"/>
        <v>40805.396087962959</v>
      </c>
      <c r="U2010" t="str">
        <f t="shared" si="466"/>
        <v>TRUE</v>
      </c>
      <c r="V2010" s="18">
        <f t="shared" si="467"/>
        <v>1</v>
      </c>
      <c r="W2010">
        <f t="shared" si="468"/>
        <v>1</v>
      </c>
      <c r="X2010">
        <v>1</v>
      </c>
      <c r="Y2010">
        <f t="shared" si="471"/>
        <v>1570.79</v>
      </c>
      <c r="Z2010">
        <f t="shared" si="472"/>
        <v>1839</v>
      </c>
    </row>
    <row r="2011" spans="1:26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 t="b">
        <v>1</v>
      </c>
      <c r="L2011">
        <v>398</v>
      </c>
      <c r="M2011" t="b">
        <v>1</v>
      </c>
      <c r="N2011" t="s">
        <v>8295</v>
      </c>
      <c r="O2011" s="15">
        <f t="shared" si="463"/>
        <v>305.15800000000002</v>
      </c>
      <c r="P2011" s="15">
        <f t="shared" si="460"/>
        <v>383.3643216080402</v>
      </c>
      <c r="Q2011" t="s">
        <v>8330</v>
      </c>
      <c r="R2011" t="s">
        <v>8352</v>
      </c>
      <c r="S2011" s="8">
        <f t="shared" si="464"/>
        <v>42661.115081018514</v>
      </c>
      <c r="T2011" s="11">
        <f t="shared" si="465"/>
        <v>42697.156747685185</v>
      </c>
      <c r="U2011" t="str">
        <f t="shared" si="466"/>
        <v>TRUE</v>
      </c>
      <c r="V2011" s="18">
        <f t="shared" si="467"/>
        <v>1</v>
      </c>
      <c r="W2011">
        <f t="shared" si="468"/>
        <v>1</v>
      </c>
      <c r="X2011">
        <v>1.1299999999999999</v>
      </c>
      <c r="Y2011">
        <f>D2011*X2011</f>
        <v>56499.999999999993</v>
      </c>
      <c r="Z2011">
        <f>E2011*$X2011</f>
        <v>172414.27</v>
      </c>
    </row>
    <row r="2012" spans="1:26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 t="b">
        <v>1</v>
      </c>
      <c r="L2012">
        <v>1737</v>
      </c>
      <c r="M2012" t="b">
        <v>1</v>
      </c>
      <c r="N2012" t="s">
        <v>8295</v>
      </c>
      <c r="O2012" s="15">
        <f t="shared" si="463"/>
        <v>320.05299999999994</v>
      </c>
      <c r="P2012" s="15">
        <f t="shared" si="460"/>
        <v>55.276856649395505</v>
      </c>
      <c r="Q2012" t="s">
        <v>8330</v>
      </c>
      <c r="R2012" t="s">
        <v>8352</v>
      </c>
      <c r="S2012" s="8">
        <f t="shared" si="464"/>
        <v>42570.788090277776</v>
      </c>
      <c r="T2012" s="11">
        <f t="shared" si="465"/>
        <v>42600.788090277776</v>
      </c>
      <c r="U2012" t="str">
        <f t="shared" si="466"/>
        <v>TRUE</v>
      </c>
      <c r="V2012" s="18">
        <f t="shared" si="467"/>
        <v>1</v>
      </c>
      <c r="W2012">
        <f t="shared" si="468"/>
        <v>1</v>
      </c>
      <c r="X2012">
        <v>1</v>
      </c>
      <c r="Y2012">
        <f>D2012*$X2012</f>
        <v>30000</v>
      </c>
      <c r="Z2012">
        <f>E2012*$X2012</f>
        <v>96015.9</v>
      </c>
    </row>
    <row r="2013" spans="1:26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 t="b">
        <v>1</v>
      </c>
      <c r="L2013">
        <v>971</v>
      </c>
      <c r="M2013" t="b">
        <v>1</v>
      </c>
      <c r="N2013" t="s">
        <v>8295</v>
      </c>
      <c r="O2013" s="15">
        <f t="shared" si="463"/>
        <v>819.56399999999996</v>
      </c>
      <c r="P2013" s="15">
        <f t="shared" si="460"/>
        <v>422.02059732234807</v>
      </c>
      <c r="Q2013" t="s">
        <v>8330</v>
      </c>
      <c r="R2013" t="s">
        <v>8352</v>
      </c>
      <c r="S2013" s="8">
        <f t="shared" si="464"/>
        <v>42347.150150462963</v>
      </c>
      <c r="T2013" s="11">
        <f t="shared" si="465"/>
        <v>42380.749999999993</v>
      </c>
      <c r="U2013" t="str">
        <f t="shared" si="466"/>
        <v>TRUE</v>
      </c>
      <c r="V2013" s="18">
        <f t="shared" si="467"/>
        <v>1</v>
      </c>
      <c r="W2013">
        <f t="shared" si="468"/>
        <v>1</v>
      </c>
      <c r="X2013">
        <v>1.1299999999999999</v>
      </c>
      <c r="Y2013">
        <f>D2013*X2013</f>
        <v>56499.999999999993</v>
      </c>
      <c r="Z2013">
        <f>E2013*$X2013</f>
        <v>463053.66</v>
      </c>
    </row>
    <row r="2014" spans="1:26" ht="100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 t="b">
        <v>1</v>
      </c>
      <c r="L2014">
        <v>183</v>
      </c>
      <c r="M2014" t="b">
        <v>1</v>
      </c>
      <c r="N2014" t="s">
        <v>8295</v>
      </c>
      <c r="O2014" s="15">
        <f t="shared" si="463"/>
        <v>234.90000000000003</v>
      </c>
      <c r="P2014" s="15">
        <f t="shared" si="460"/>
        <v>64.180327868852459</v>
      </c>
      <c r="Q2014" t="s">
        <v>8330</v>
      </c>
      <c r="R2014" t="s">
        <v>8352</v>
      </c>
      <c r="S2014" s="8">
        <f t="shared" si="464"/>
        <v>42010.613900462959</v>
      </c>
      <c r="T2014" s="11">
        <f t="shared" si="465"/>
        <v>42040.613900462959</v>
      </c>
      <c r="U2014" t="str">
        <f t="shared" si="466"/>
        <v>TRUE</v>
      </c>
      <c r="V2014" s="18">
        <f t="shared" si="467"/>
        <v>1</v>
      </c>
      <c r="W2014">
        <f t="shared" si="468"/>
        <v>1</v>
      </c>
      <c r="X2014">
        <v>1</v>
      </c>
      <c r="Y2014">
        <f t="shared" ref="Y2014:Y2019" si="473">D2014*$X2014</f>
        <v>5000</v>
      </c>
      <c r="Z2014">
        <f t="shared" ref="Z2014:Z2019" si="474">E2014*$X2014</f>
        <v>11745</v>
      </c>
    </row>
    <row r="2015" spans="1:26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 t="b">
        <v>1</v>
      </c>
      <c r="L2015">
        <v>4562</v>
      </c>
      <c r="M2015" t="b">
        <v>1</v>
      </c>
      <c r="N2015" t="s">
        <v>8295</v>
      </c>
      <c r="O2015" s="15">
        <f t="shared" si="463"/>
        <v>494.91374999999999</v>
      </c>
      <c r="P2015" s="15">
        <f t="shared" si="460"/>
        <v>173.57781674704077</v>
      </c>
      <c r="Q2015" t="s">
        <v>8330</v>
      </c>
      <c r="R2015" t="s">
        <v>8352</v>
      </c>
      <c r="S2015" s="8">
        <f t="shared" si="464"/>
        <v>42499.752476851849</v>
      </c>
      <c r="T2015" s="11">
        <f t="shared" si="465"/>
        <v>42559.752476851849</v>
      </c>
      <c r="U2015" t="str">
        <f t="shared" si="466"/>
        <v>TRUE</v>
      </c>
      <c r="V2015" s="18">
        <f t="shared" si="467"/>
        <v>1</v>
      </c>
      <c r="W2015">
        <f t="shared" si="468"/>
        <v>1</v>
      </c>
      <c r="X2015">
        <v>1</v>
      </c>
      <c r="Y2015">
        <f t="shared" si="473"/>
        <v>160000</v>
      </c>
      <c r="Z2015">
        <f t="shared" si="474"/>
        <v>791862</v>
      </c>
    </row>
    <row r="2016" spans="1:26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 t="b">
        <v>1</v>
      </c>
      <c r="L2016">
        <v>26457</v>
      </c>
      <c r="M2016" t="b">
        <v>1</v>
      </c>
      <c r="N2016" t="s">
        <v>8295</v>
      </c>
      <c r="O2016" s="15">
        <f t="shared" si="463"/>
        <v>7813.7822333333334</v>
      </c>
      <c r="P2016" s="15">
        <f t="shared" si="460"/>
        <v>88.601680840609291</v>
      </c>
      <c r="Q2016" t="s">
        <v>8330</v>
      </c>
      <c r="R2016" t="s">
        <v>8352</v>
      </c>
      <c r="S2016" s="8">
        <f t="shared" si="464"/>
        <v>41324.006238425922</v>
      </c>
      <c r="T2016" s="11">
        <f t="shared" si="465"/>
        <v>41357.964571759258</v>
      </c>
      <c r="U2016" t="str">
        <f t="shared" si="466"/>
        <v>TRUE</v>
      </c>
      <c r="V2016" s="18">
        <f t="shared" si="467"/>
        <v>1</v>
      </c>
      <c r="W2016">
        <f t="shared" si="468"/>
        <v>1</v>
      </c>
      <c r="X2016">
        <v>1</v>
      </c>
      <c r="Y2016">
        <f t="shared" si="473"/>
        <v>30000</v>
      </c>
      <c r="Z2016">
        <f t="shared" si="474"/>
        <v>2344134.67</v>
      </c>
    </row>
    <row r="2017" spans="1:26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 t="b">
        <v>1</v>
      </c>
      <c r="L2017">
        <v>162</v>
      </c>
      <c r="M2017" t="b">
        <v>1</v>
      </c>
      <c r="N2017" t="s">
        <v>8295</v>
      </c>
      <c r="O2017" s="15">
        <f t="shared" si="463"/>
        <v>113.00013888888888</v>
      </c>
      <c r="P2017" s="15">
        <f t="shared" si="460"/>
        <v>50.222283950617282</v>
      </c>
      <c r="Q2017" t="s">
        <v>8330</v>
      </c>
      <c r="R2017" t="s">
        <v>8352</v>
      </c>
      <c r="S2017" s="8">
        <f t="shared" si="464"/>
        <v>40765.668553240735</v>
      </c>
      <c r="T2017" s="11">
        <f t="shared" si="465"/>
        <v>40795.668553240735</v>
      </c>
      <c r="U2017" t="str">
        <f t="shared" si="466"/>
        <v>TRUE</v>
      </c>
      <c r="V2017" s="18">
        <f t="shared" si="467"/>
        <v>1</v>
      </c>
      <c r="W2017">
        <f t="shared" si="468"/>
        <v>1</v>
      </c>
      <c r="X2017">
        <v>1</v>
      </c>
      <c r="Y2017">
        <f t="shared" si="473"/>
        <v>7200</v>
      </c>
      <c r="Z2017">
        <f t="shared" si="474"/>
        <v>8136.01</v>
      </c>
    </row>
    <row r="2018" spans="1:26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 t="b">
        <v>1</v>
      </c>
      <c r="L2018">
        <v>479</v>
      </c>
      <c r="M2018" t="b">
        <v>1</v>
      </c>
      <c r="N2018" t="s">
        <v>8295</v>
      </c>
      <c r="O2018" s="15">
        <f t="shared" si="463"/>
        <v>921.54219999999998</v>
      </c>
      <c r="P2018" s="15">
        <f t="shared" si="460"/>
        <v>192.38876826722338</v>
      </c>
      <c r="Q2018" t="s">
        <v>8330</v>
      </c>
      <c r="R2018" t="s">
        <v>8352</v>
      </c>
      <c r="S2018" s="8">
        <f t="shared" si="464"/>
        <v>41312.672442129624</v>
      </c>
      <c r="T2018" s="11">
        <f t="shared" si="465"/>
        <v>41342.672442129631</v>
      </c>
      <c r="U2018" t="str">
        <f t="shared" si="466"/>
        <v>TRUE</v>
      </c>
      <c r="V2018" s="18">
        <f t="shared" si="467"/>
        <v>1</v>
      </c>
      <c r="W2018">
        <f t="shared" si="468"/>
        <v>1</v>
      </c>
      <c r="X2018">
        <v>1</v>
      </c>
      <c r="Y2018">
        <f t="shared" si="473"/>
        <v>10000</v>
      </c>
      <c r="Z2018">
        <f t="shared" si="474"/>
        <v>92154.22</v>
      </c>
    </row>
    <row r="2019" spans="1:26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 t="b">
        <v>1</v>
      </c>
      <c r="L2019">
        <v>426</v>
      </c>
      <c r="M2019" t="b">
        <v>1</v>
      </c>
      <c r="N2019" t="s">
        <v>8295</v>
      </c>
      <c r="O2019" s="15">
        <f t="shared" si="463"/>
        <v>125.10239999999999</v>
      </c>
      <c r="P2019" s="15">
        <f t="shared" si="460"/>
        <v>73.416901408450698</v>
      </c>
      <c r="Q2019" t="s">
        <v>8330</v>
      </c>
      <c r="R2019" t="s">
        <v>8352</v>
      </c>
      <c r="S2019" s="8">
        <f t="shared" si="464"/>
        <v>40960.849016203698</v>
      </c>
      <c r="T2019" s="11">
        <f t="shared" si="465"/>
        <v>40991.958333333328</v>
      </c>
      <c r="U2019" t="str">
        <f t="shared" si="466"/>
        <v>TRUE</v>
      </c>
      <c r="V2019" s="18">
        <f t="shared" si="467"/>
        <v>1</v>
      </c>
      <c r="W2019">
        <f t="shared" si="468"/>
        <v>1</v>
      </c>
      <c r="X2019">
        <v>1</v>
      </c>
      <c r="Y2019">
        <f t="shared" si="473"/>
        <v>25000</v>
      </c>
      <c r="Z2019">
        <f t="shared" si="474"/>
        <v>31275.599999999999</v>
      </c>
    </row>
    <row r="2020" spans="1:26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 t="b">
        <v>1</v>
      </c>
      <c r="L2020">
        <v>450</v>
      </c>
      <c r="M2020" t="b">
        <v>1</v>
      </c>
      <c r="N2020" t="s">
        <v>8295</v>
      </c>
      <c r="O2020" s="15">
        <f t="shared" si="463"/>
        <v>102.24343076923077</v>
      </c>
      <c r="P2020" s="15">
        <f t="shared" si="460"/>
        <v>147.68495555555555</v>
      </c>
      <c r="Q2020" t="s">
        <v>8330</v>
      </c>
      <c r="R2020" t="s">
        <v>8352</v>
      </c>
      <c r="S2020" s="8">
        <f t="shared" si="464"/>
        <v>42199.157511574071</v>
      </c>
      <c r="T2020" s="11">
        <f t="shared" si="465"/>
        <v>42229.157511574071</v>
      </c>
      <c r="U2020" t="str">
        <f t="shared" si="466"/>
        <v>TRUE</v>
      </c>
      <c r="V2020" s="18">
        <f t="shared" si="467"/>
        <v>1</v>
      </c>
      <c r="W2020">
        <f t="shared" si="468"/>
        <v>1</v>
      </c>
      <c r="X2020">
        <v>1.1299999999999999</v>
      </c>
      <c r="Y2020">
        <f>D2020*X2020</f>
        <v>73450</v>
      </c>
      <c r="Z2020">
        <f>E2020*$X2020</f>
        <v>75097.799899999984</v>
      </c>
    </row>
    <row r="2021" spans="1:26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 t="b">
        <v>1</v>
      </c>
      <c r="L2021">
        <v>1780</v>
      </c>
      <c r="M2021" t="b">
        <v>1</v>
      </c>
      <c r="N2021" t="s">
        <v>8295</v>
      </c>
      <c r="O2021" s="15">
        <f t="shared" si="463"/>
        <v>484.90975000000003</v>
      </c>
      <c r="P2021" s="15">
        <f t="shared" si="460"/>
        <v>108.96848314606741</v>
      </c>
      <c r="Q2021" t="s">
        <v>8330</v>
      </c>
      <c r="R2021" t="s">
        <v>8352</v>
      </c>
      <c r="S2021" s="8">
        <f t="shared" si="464"/>
        <v>42605.500243055554</v>
      </c>
      <c r="T2021" s="11">
        <f t="shared" si="465"/>
        <v>42635.500243055554</v>
      </c>
      <c r="U2021" t="str">
        <f t="shared" si="466"/>
        <v>TRUE</v>
      </c>
      <c r="V2021" s="18">
        <f t="shared" si="467"/>
        <v>1</v>
      </c>
      <c r="W2021">
        <f t="shared" si="468"/>
        <v>1</v>
      </c>
      <c r="X2021">
        <v>1</v>
      </c>
      <c r="Y2021">
        <f t="shared" ref="Y2021:Y2026" si="475">D2021*$X2021</f>
        <v>40000</v>
      </c>
      <c r="Z2021">
        <f t="shared" ref="Z2021:Z2026" si="476">E2021*$X2021</f>
        <v>193963.9</v>
      </c>
    </row>
    <row r="2022" spans="1:26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 t="b">
        <v>1</v>
      </c>
      <c r="L2022">
        <v>122</v>
      </c>
      <c r="M2022" t="b">
        <v>1</v>
      </c>
      <c r="N2022" t="s">
        <v>8295</v>
      </c>
      <c r="O2022" s="15">
        <f t="shared" si="463"/>
        <v>192.33333333333334</v>
      </c>
      <c r="P2022" s="15">
        <f t="shared" si="460"/>
        <v>23.647540983606557</v>
      </c>
      <c r="Q2022" t="s">
        <v>8330</v>
      </c>
      <c r="R2022" t="s">
        <v>8352</v>
      </c>
      <c r="S2022" s="8">
        <f t="shared" si="464"/>
        <v>41736.88916666666</v>
      </c>
      <c r="T2022" s="11">
        <f t="shared" si="465"/>
        <v>41773.75277777778</v>
      </c>
      <c r="U2022" t="str">
        <f t="shared" si="466"/>
        <v>TRUE</v>
      </c>
      <c r="V2022" s="18">
        <f t="shared" si="467"/>
        <v>1</v>
      </c>
      <c r="W2022">
        <f t="shared" si="468"/>
        <v>1</v>
      </c>
      <c r="X2022">
        <v>1</v>
      </c>
      <c r="Y2022">
        <f t="shared" si="475"/>
        <v>1500</v>
      </c>
      <c r="Z2022">
        <f t="shared" si="476"/>
        <v>2885</v>
      </c>
    </row>
    <row r="2023" spans="1:26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 t="b">
        <v>1</v>
      </c>
      <c r="L2023">
        <v>95</v>
      </c>
      <c r="M2023" t="b">
        <v>1</v>
      </c>
      <c r="N2023" t="s">
        <v>8295</v>
      </c>
      <c r="O2023" s="15">
        <f t="shared" si="463"/>
        <v>281.10000000000002</v>
      </c>
      <c r="P2023" s="15">
        <f t="shared" si="460"/>
        <v>147.94736842105263</v>
      </c>
      <c r="Q2023" t="s">
        <v>8330</v>
      </c>
      <c r="R2023" t="s">
        <v>8352</v>
      </c>
      <c r="S2023" s="8">
        <f t="shared" si="464"/>
        <v>41860.862233796295</v>
      </c>
      <c r="T2023" s="11">
        <f t="shared" si="465"/>
        <v>41905.862233796295</v>
      </c>
      <c r="U2023" t="str">
        <f t="shared" si="466"/>
        <v>TRUE</v>
      </c>
      <c r="V2023" s="18">
        <f t="shared" si="467"/>
        <v>1</v>
      </c>
      <c r="W2023">
        <f t="shared" si="468"/>
        <v>1</v>
      </c>
      <c r="X2023">
        <v>1</v>
      </c>
      <c r="Y2023">
        <f t="shared" si="475"/>
        <v>5000</v>
      </c>
      <c r="Z2023">
        <f t="shared" si="476"/>
        <v>14055</v>
      </c>
    </row>
    <row r="2024" spans="1:26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 t="b">
        <v>1</v>
      </c>
      <c r="L2024">
        <v>325</v>
      </c>
      <c r="M2024" t="b">
        <v>1</v>
      </c>
      <c r="N2024" t="s">
        <v>8295</v>
      </c>
      <c r="O2024" s="15">
        <f t="shared" si="463"/>
        <v>125.13700000000001</v>
      </c>
      <c r="P2024" s="15">
        <f t="shared" ref="P2024:P2087" si="477">IFERROR(E2024/L2024,0)</f>
        <v>385.03692307692307</v>
      </c>
      <c r="Q2024" t="s">
        <v>8330</v>
      </c>
      <c r="R2024" t="s">
        <v>8352</v>
      </c>
      <c r="S2024" s="8">
        <f t="shared" si="464"/>
        <v>42502.36078703704</v>
      </c>
      <c r="T2024" s="11">
        <f t="shared" si="465"/>
        <v>42532.36078703704</v>
      </c>
      <c r="U2024" t="str">
        <f t="shared" si="466"/>
        <v>TRUE</v>
      </c>
      <c r="V2024" s="18">
        <f t="shared" si="467"/>
        <v>1</v>
      </c>
      <c r="W2024">
        <f t="shared" si="468"/>
        <v>1</v>
      </c>
      <c r="X2024">
        <v>1</v>
      </c>
      <c r="Y2024">
        <f t="shared" si="475"/>
        <v>100000</v>
      </c>
      <c r="Z2024">
        <f t="shared" si="476"/>
        <v>125137</v>
      </c>
    </row>
    <row r="2025" spans="1:26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 t="b">
        <v>1</v>
      </c>
      <c r="L2025">
        <v>353</v>
      </c>
      <c r="M2025" t="b">
        <v>1</v>
      </c>
      <c r="N2025" t="s">
        <v>8295</v>
      </c>
      <c r="O2025" s="15">
        <f t="shared" si="463"/>
        <v>161.459</v>
      </c>
      <c r="P2025" s="15">
        <f t="shared" si="477"/>
        <v>457.39093484419266</v>
      </c>
      <c r="Q2025" t="s">
        <v>8330</v>
      </c>
      <c r="R2025" t="s">
        <v>8352</v>
      </c>
      <c r="S2025" s="8">
        <f t="shared" si="464"/>
        <v>42136.212418981479</v>
      </c>
      <c r="T2025" s="11">
        <f t="shared" si="465"/>
        <v>42166.212418981479</v>
      </c>
      <c r="U2025" t="str">
        <f t="shared" si="466"/>
        <v>TRUE</v>
      </c>
      <c r="V2025" s="18">
        <f t="shared" si="467"/>
        <v>1</v>
      </c>
      <c r="W2025">
        <f t="shared" si="468"/>
        <v>1</v>
      </c>
      <c r="X2025">
        <v>1</v>
      </c>
      <c r="Y2025">
        <f t="shared" si="475"/>
        <v>100000</v>
      </c>
      <c r="Z2025">
        <f t="shared" si="476"/>
        <v>161459</v>
      </c>
    </row>
    <row r="2026" spans="1:26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 t="b">
        <v>1</v>
      </c>
      <c r="L2026">
        <v>105</v>
      </c>
      <c r="M2026" t="b">
        <v>1</v>
      </c>
      <c r="N2026" t="s">
        <v>8295</v>
      </c>
      <c r="O2026" s="15">
        <f t="shared" si="463"/>
        <v>585.35</v>
      </c>
      <c r="P2026" s="15">
        <f t="shared" si="477"/>
        <v>222.99047619047619</v>
      </c>
      <c r="Q2026" t="s">
        <v>8330</v>
      </c>
      <c r="R2026" t="s">
        <v>8352</v>
      </c>
      <c r="S2026" s="8">
        <f t="shared" si="464"/>
        <v>41099.758611111109</v>
      </c>
      <c r="T2026" s="11">
        <f t="shared" si="465"/>
        <v>41133.916666666664</v>
      </c>
      <c r="U2026" t="str">
        <f t="shared" si="466"/>
        <v>TRUE</v>
      </c>
      <c r="V2026" s="18">
        <f t="shared" si="467"/>
        <v>1</v>
      </c>
      <c r="W2026">
        <f t="shared" si="468"/>
        <v>1</v>
      </c>
      <c r="X2026">
        <v>1</v>
      </c>
      <c r="Y2026">
        <f t="shared" si="475"/>
        <v>4000</v>
      </c>
      <c r="Z2026">
        <f t="shared" si="476"/>
        <v>23414</v>
      </c>
    </row>
    <row r="2027" spans="1:26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 t="b">
        <v>1</v>
      </c>
      <c r="L2027">
        <v>729</v>
      </c>
      <c r="M2027" t="b">
        <v>1</v>
      </c>
      <c r="N2027" t="s">
        <v>8295</v>
      </c>
      <c r="O2027" s="15">
        <f t="shared" si="463"/>
        <v>201.14999999999998</v>
      </c>
      <c r="P2027" s="15">
        <f t="shared" si="477"/>
        <v>220.74074074074073</v>
      </c>
      <c r="Q2027" t="s">
        <v>8330</v>
      </c>
      <c r="R2027" t="s">
        <v>8352</v>
      </c>
      <c r="S2027" s="8">
        <f t="shared" si="464"/>
        <v>42135.976226851846</v>
      </c>
      <c r="T2027" s="11">
        <f t="shared" si="465"/>
        <v>42165.976226851846</v>
      </c>
      <c r="U2027" t="str">
        <f t="shared" si="466"/>
        <v>TRUE</v>
      </c>
      <c r="V2027" s="18">
        <f t="shared" si="467"/>
        <v>1</v>
      </c>
      <c r="W2027">
        <f t="shared" si="468"/>
        <v>1</v>
      </c>
      <c r="X2027">
        <v>1.1299999999999999</v>
      </c>
      <c r="Y2027">
        <f>D2027*X2027</f>
        <v>90399.999999999985</v>
      </c>
      <c r="Z2027">
        <f t="shared" ref="Z2027:Z2033" si="478">E2027*$X2027</f>
        <v>181839.59999999998</v>
      </c>
    </row>
    <row r="2028" spans="1:26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 t="b">
        <v>1</v>
      </c>
      <c r="L2028">
        <v>454</v>
      </c>
      <c r="M2028" t="b">
        <v>1</v>
      </c>
      <c r="N2028" t="s">
        <v>8295</v>
      </c>
      <c r="O2028" s="15">
        <f t="shared" si="463"/>
        <v>133.48307999999997</v>
      </c>
      <c r="P2028" s="15">
        <f t="shared" si="477"/>
        <v>73.503898678414089</v>
      </c>
      <c r="Q2028" t="s">
        <v>8330</v>
      </c>
      <c r="R2028" t="s">
        <v>8352</v>
      </c>
      <c r="S2028" s="8">
        <f t="shared" si="464"/>
        <v>41704.527604166666</v>
      </c>
      <c r="T2028" s="11">
        <f t="shared" si="465"/>
        <v>41749.957638888889</v>
      </c>
      <c r="U2028" t="str">
        <f t="shared" si="466"/>
        <v>TRUE</v>
      </c>
      <c r="V2028" s="18">
        <f t="shared" si="467"/>
        <v>1</v>
      </c>
      <c r="W2028">
        <f t="shared" si="468"/>
        <v>1</v>
      </c>
      <c r="X2028">
        <v>1</v>
      </c>
      <c r="Y2028">
        <f>D2028*$X2028</f>
        <v>25000</v>
      </c>
      <c r="Z2028">
        <f t="shared" si="478"/>
        <v>33370.769999999997</v>
      </c>
    </row>
    <row r="2029" spans="1:26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 t="b">
        <v>1</v>
      </c>
      <c r="L2029">
        <v>539</v>
      </c>
      <c r="M2029" t="b">
        <v>1</v>
      </c>
      <c r="N2029" t="s">
        <v>8295</v>
      </c>
      <c r="O2029" s="15">
        <f t="shared" si="463"/>
        <v>120.24900000000001</v>
      </c>
      <c r="P2029" s="15">
        <f t="shared" si="477"/>
        <v>223.09647495361781</v>
      </c>
      <c r="Q2029" t="s">
        <v>8330</v>
      </c>
      <c r="R2029" t="s">
        <v>8352</v>
      </c>
      <c r="S2029" s="8">
        <f t="shared" si="464"/>
        <v>42048.605543981481</v>
      </c>
      <c r="T2029" s="11">
        <f t="shared" si="465"/>
        <v>42093.563877314817</v>
      </c>
      <c r="U2029" t="str">
        <f t="shared" si="466"/>
        <v>TRUE</v>
      </c>
      <c r="V2029" s="18">
        <f t="shared" si="467"/>
        <v>1</v>
      </c>
      <c r="W2029">
        <f t="shared" si="468"/>
        <v>1</v>
      </c>
      <c r="X2029">
        <v>1</v>
      </c>
      <c r="Y2029">
        <f>D2029*$X2029</f>
        <v>100000</v>
      </c>
      <c r="Z2029">
        <f t="shared" si="478"/>
        <v>120249</v>
      </c>
    </row>
    <row r="2030" spans="1:26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 t="b">
        <v>1</v>
      </c>
      <c r="L2030">
        <v>79</v>
      </c>
      <c r="M2030" t="b">
        <v>1</v>
      </c>
      <c r="N2030" t="s">
        <v>8295</v>
      </c>
      <c r="O2030" s="15">
        <f t="shared" si="463"/>
        <v>126.16666666666667</v>
      </c>
      <c r="P2030" s="15">
        <f t="shared" si="477"/>
        <v>47.911392405063289</v>
      </c>
      <c r="Q2030" t="s">
        <v>8330</v>
      </c>
      <c r="R2030" t="s">
        <v>8352</v>
      </c>
      <c r="S2030" s="8">
        <f t="shared" si="464"/>
        <v>40215.710717592592</v>
      </c>
      <c r="T2030" s="11">
        <f t="shared" si="465"/>
        <v>40252.704861111109</v>
      </c>
      <c r="U2030" t="str">
        <f t="shared" si="466"/>
        <v>TRUE</v>
      </c>
      <c r="V2030" s="18">
        <f t="shared" si="467"/>
        <v>1</v>
      </c>
      <c r="W2030">
        <f t="shared" si="468"/>
        <v>1</v>
      </c>
      <c r="X2030">
        <v>1</v>
      </c>
      <c r="Y2030">
        <f>D2030*$X2030</f>
        <v>3000</v>
      </c>
      <c r="Z2030">
        <f t="shared" si="478"/>
        <v>3785</v>
      </c>
    </row>
    <row r="2031" spans="1:26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 t="b">
        <v>1</v>
      </c>
      <c r="L2031">
        <v>94</v>
      </c>
      <c r="M2031" t="b">
        <v>1</v>
      </c>
      <c r="N2031" t="s">
        <v>8295</v>
      </c>
      <c r="O2031" s="15">
        <f t="shared" si="463"/>
        <v>361.2</v>
      </c>
      <c r="P2031" s="15">
        <f t="shared" si="477"/>
        <v>96.063829787234042</v>
      </c>
      <c r="Q2031" t="s">
        <v>8330</v>
      </c>
      <c r="R2031" t="s">
        <v>8352</v>
      </c>
      <c r="S2031" s="8">
        <f t="shared" si="464"/>
        <v>41847.813437500001</v>
      </c>
      <c r="T2031" s="11">
        <f t="shared" si="465"/>
        <v>41877.813437500001</v>
      </c>
      <c r="U2031" t="str">
        <f t="shared" si="466"/>
        <v>TRUE</v>
      </c>
      <c r="V2031" s="18">
        <f t="shared" si="467"/>
        <v>1</v>
      </c>
      <c r="W2031">
        <f t="shared" si="468"/>
        <v>1</v>
      </c>
      <c r="X2031">
        <v>1</v>
      </c>
      <c r="Y2031">
        <f>D2031*$X2031</f>
        <v>2500</v>
      </c>
      <c r="Z2031">
        <f t="shared" si="478"/>
        <v>9030</v>
      </c>
    </row>
    <row r="2032" spans="1:26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 t="b">
        <v>1</v>
      </c>
      <c r="L2032">
        <v>625</v>
      </c>
      <c r="M2032" t="b">
        <v>1</v>
      </c>
      <c r="N2032" t="s">
        <v>8295</v>
      </c>
      <c r="O2032" s="15">
        <f t="shared" si="463"/>
        <v>226.239013671875</v>
      </c>
      <c r="P2032" s="15">
        <f t="shared" si="477"/>
        <v>118.6144</v>
      </c>
      <c r="Q2032" t="s">
        <v>8330</v>
      </c>
      <c r="R2032" t="s">
        <v>8352</v>
      </c>
      <c r="S2032" s="8">
        <f t="shared" si="464"/>
        <v>41212.788148148145</v>
      </c>
      <c r="T2032" s="11">
        <f t="shared" si="465"/>
        <v>41242.788148148145</v>
      </c>
      <c r="U2032" t="str">
        <f t="shared" si="466"/>
        <v>TRUE</v>
      </c>
      <c r="V2032" s="18">
        <f t="shared" si="467"/>
        <v>1</v>
      </c>
      <c r="W2032">
        <f t="shared" si="468"/>
        <v>1</v>
      </c>
      <c r="X2032">
        <v>1.28</v>
      </c>
      <c r="Y2032">
        <f>D2032*X2032</f>
        <v>41943.040000000001</v>
      </c>
      <c r="Z2032">
        <f t="shared" si="478"/>
        <v>94891.520000000004</v>
      </c>
    </row>
    <row r="2033" spans="1:26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 t="b">
        <v>1</v>
      </c>
      <c r="L2033">
        <v>508</v>
      </c>
      <c r="M2033" t="b">
        <v>1</v>
      </c>
      <c r="N2033" t="s">
        <v>8295</v>
      </c>
      <c r="O2033" s="15">
        <f t="shared" si="463"/>
        <v>120.35</v>
      </c>
      <c r="P2033" s="15">
        <f t="shared" si="477"/>
        <v>118.45472440944881</v>
      </c>
      <c r="Q2033" t="s">
        <v>8330</v>
      </c>
      <c r="R2033" t="s">
        <v>8352</v>
      </c>
      <c r="S2033" s="8">
        <f t="shared" si="464"/>
        <v>41975.120983796289</v>
      </c>
      <c r="T2033" s="11">
        <f t="shared" si="465"/>
        <v>42012.833333333336</v>
      </c>
      <c r="U2033" t="str">
        <f t="shared" si="466"/>
        <v>TRUE</v>
      </c>
      <c r="V2033" s="18">
        <f t="shared" si="467"/>
        <v>1</v>
      </c>
      <c r="W2033">
        <f t="shared" si="468"/>
        <v>1</v>
      </c>
      <c r="X2033">
        <v>1.1299999999999999</v>
      </c>
      <c r="Y2033">
        <f>D2033*X2033</f>
        <v>56499.999999999993</v>
      </c>
      <c r="Z2033">
        <f t="shared" si="478"/>
        <v>67997.75</v>
      </c>
    </row>
    <row r="2034" spans="1:26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 t="b">
        <v>1</v>
      </c>
      <c r="L2034">
        <v>531</v>
      </c>
      <c r="M2034" t="b">
        <v>1</v>
      </c>
      <c r="N2034" t="s">
        <v>8295</v>
      </c>
      <c r="O2034" s="15">
        <f t="shared" si="463"/>
        <v>304.18799999999999</v>
      </c>
      <c r="P2034" s="15">
        <f t="shared" si="477"/>
        <v>143.21468926553672</v>
      </c>
      <c r="Q2034" t="s">
        <v>8330</v>
      </c>
      <c r="R2034" t="s">
        <v>8352</v>
      </c>
      <c r="S2034" s="8">
        <f t="shared" si="464"/>
        <v>42689.35733796296</v>
      </c>
      <c r="T2034" s="11">
        <f t="shared" si="465"/>
        <v>42718.999999999993</v>
      </c>
      <c r="U2034" t="str">
        <f t="shared" si="466"/>
        <v>TRUE</v>
      </c>
      <c r="V2034" s="18">
        <f t="shared" si="467"/>
        <v>1</v>
      </c>
      <c r="W2034">
        <f t="shared" si="468"/>
        <v>1</v>
      </c>
      <c r="X2034">
        <v>1</v>
      </c>
      <c r="Y2034">
        <f t="shared" ref="Y2034:Y2039" si="479">D2034*$X2034</f>
        <v>25000</v>
      </c>
      <c r="Z2034">
        <f t="shared" ref="Z2034:Z2039" si="480">E2034*$X2034</f>
        <v>76047</v>
      </c>
    </row>
    <row r="2035" spans="1:26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 t="b">
        <v>1</v>
      </c>
      <c r="L2035">
        <v>158</v>
      </c>
      <c r="M2035" t="b">
        <v>1</v>
      </c>
      <c r="N2035" t="s">
        <v>8295</v>
      </c>
      <c r="O2035" s="15">
        <f t="shared" si="463"/>
        <v>178.67599999999999</v>
      </c>
      <c r="P2035" s="15">
        <f t="shared" si="477"/>
        <v>282.71518987341773</v>
      </c>
      <c r="Q2035" t="s">
        <v>8330</v>
      </c>
      <c r="R2035" t="s">
        <v>8352</v>
      </c>
      <c r="S2035" s="8">
        <f t="shared" si="464"/>
        <v>41724.874050925922</v>
      </c>
      <c r="T2035" s="11">
        <f t="shared" si="465"/>
        <v>41754.874050925922</v>
      </c>
      <c r="U2035" t="str">
        <f t="shared" si="466"/>
        <v>TRUE</v>
      </c>
      <c r="V2035" s="18">
        <f t="shared" si="467"/>
        <v>1</v>
      </c>
      <c r="W2035">
        <f t="shared" si="468"/>
        <v>1</v>
      </c>
      <c r="X2035">
        <v>1</v>
      </c>
      <c r="Y2035">
        <f t="shared" si="479"/>
        <v>25000</v>
      </c>
      <c r="Z2035">
        <f t="shared" si="480"/>
        <v>44669</v>
      </c>
    </row>
    <row r="2036" spans="1:26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 t="b">
        <v>1</v>
      </c>
      <c r="L2036">
        <v>508</v>
      </c>
      <c r="M2036" t="b">
        <v>1</v>
      </c>
      <c r="N2036" t="s">
        <v>8295</v>
      </c>
      <c r="O2036" s="15">
        <f t="shared" si="463"/>
        <v>386.81998717948721</v>
      </c>
      <c r="P2036" s="15">
        <f t="shared" si="477"/>
        <v>593.93620078740162</v>
      </c>
      <c r="Q2036" t="s">
        <v>8330</v>
      </c>
      <c r="R2036" t="s">
        <v>8352</v>
      </c>
      <c r="S2036" s="8">
        <f t="shared" si="464"/>
        <v>42075.921678240738</v>
      </c>
      <c r="T2036" s="11">
        <f t="shared" si="465"/>
        <v>42131.081944444442</v>
      </c>
      <c r="U2036" t="str">
        <f t="shared" si="466"/>
        <v>TRUE</v>
      </c>
      <c r="V2036" s="18">
        <f t="shared" si="467"/>
        <v>1</v>
      </c>
      <c r="W2036">
        <f t="shared" si="468"/>
        <v>1</v>
      </c>
      <c r="X2036">
        <v>1</v>
      </c>
      <c r="Y2036">
        <f t="shared" si="479"/>
        <v>78000</v>
      </c>
      <c r="Z2036">
        <f t="shared" si="480"/>
        <v>301719.59000000003</v>
      </c>
    </row>
    <row r="2037" spans="1:26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 t="b">
        <v>1</v>
      </c>
      <c r="L2037">
        <v>644</v>
      </c>
      <c r="M2037" t="b">
        <v>1</v>
      </c>
      <c r="N2037" t="s">
        <v>8295</v>
      </c>
      <c r="O2037" s="15">
        <f t="shared" si="463"/>
        <v>211.03642500000004</v>
      </c>
      <c r="P2037" s="15">
        <f t="shared" si="477"/>
        <v>262.15704968944101</v>
      </c>
      <c r="Q2037" t="s">
        <v>8330</v>
      </c>
      <c r="R2037" t="s">
        <v>8352</v>
      </c>
      <c r="S2037" s="8">
        <f t="shared" si="464"/>
        <v>42311.41674768518</v>
      </c>
      <c r="T2037" s="11">
        <f t="shared" si="465"/>
        <v>42356.833333333336</v>
      </c>
      <c r="U2037" t="str">
        <f t="shared" si="466"/>
        <v>TRUE</v>
      </c>
      <c r="V2037" s="18">
        <f t="shared" si="467"/>
        <v>1</v>
      </c>
      <c r="W2037">
        <f t="shared" si="468"/>
        <v>1</v>
      </c>
      <c r="X2037">
        <v>1</v>
      </c>
      <c r="Y2037">
        <f t="shared" si="479"/>
        <v>80000</v>
      </c>
      <c r="Z2037">
        <f t="shared" si="480"/>
        <v>168829.14</v>
      </c>
    </row>
    <row r="2038" spans="1:26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 t="b">
        <v>1</v>
      </c>
      <c r="L2038">
        <v>848</v>
      </c>
      <c r="M2038" t="b">
        <v>1</v>
      </c>
      <c r="N2038" t="s">
        <v>8295</v>
      </c>
      <c r="O2038" s="15">
        <f t="shared" si="463"/>
        <v>131.66833333333335</v>
      </c>
      <c r="P2038" s="15">
        <f t="shared" si="477"/>
        <v>46.580778301886795</v>
      </c>
      <c r="Q2038" t="s">
        <v>8330</v>
      </c>
      <c r="R2038" t="s">
        <v>8352</v>
      </c>
      <c r="S2038" s="8">
        <f t="shared" si="464"/>
        <v>41738.656469907408</v>
      </c>
      <c r="T2038" s="11">
        <f t="shared" si="465"/>
        <v>41768.656469907401</v>
      </c>
      <c r="U2038" t="str">
        <f t="shared" si="466"/>
        <v>TRUE</v>
      </c>
      <c r="V2038" s="18">
        <f t="shared" si="467"/>
        <v>1</v>
      </c>
      <c r="W2038">
        <f t="shared" si="468"/>
        <v>1</v>
      </c>
      <c r="X2038">
        <v>1</v>
      </c>
      <c r="Y2038">
        <f t="shared" si="479"/>
        <v>30000</v>
      </c>
      <c r="Z2038">
        <f t="shared" si="480"/>
        <v>39500.5</v>
      </c>
    </row>
    <row r="2039" spans="1:26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 t="b">
        <v>1</v>
      </c>
      <c r="L2039">
        <v>429</v>
      </c>
      <c r="M2039" t="b">
        <v>1</v>
      </c>
      <c r="N2039" t="s">
        <v>8295</v>
      </c>
      <c r="O2039" s="15">
        <f t="shared" si="463"/>
        <v>300.47639999999996</v>
      </c>
      <c r="P2039" s="15">
        <f t="shared" si="477"/>
        <v>70.041118881118877</v>
      </c>
      <c r="Q2039" t="s">
        <v>8330</v>
      </c>
      <c r="R2039" t="s">
        <v>8352</v>
      </c>
      <c r="S2039" s="8">
        <f t="shared" si="464"/>
        <v>41578.001770833333</v>
      </c>
      <c r="T2039" s="11">
        <f t="shared" si="465"/>
        <v>41638.043437499997</v>
      </c>
      <c r="U2039" t="str">
        <f t="shared" si="466"/>
        <v>TRUE</v>
      </c>
      <c r="V2039" s="18">
        <f t="shared" si="467"/>
        <v>1</v>
      </c>
      <c r="W2039">
        <f t="shared" si="468"/>
        <v>1</v>
      </c>
      <c r="X2039">
        <v>1</v>
      </c>
      <c r="Y2039">
        <f t="shared" si="479"/>
        <v>10000</v>
      </c>
      <c r="Z2039">
        <f t="shared" si="480"/>
        <v>30047.64</v>
      </c>
    </row>
    <row r="2040" spans="1:26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 t="b">
        <v>1</v>
      </c>
      <c r="L2040">
        <v>204</v>
      </c>
      <c r="M2040" t="b">
        <v>1</v>
      </c>
      <c r="N2040" t="s">
        <v>8295</v>
      </c>
      <c r="O2040" s="15">
        <f t="shared" si="463"/>
        <v>420.51249999999999</v>
      </c>
      <c r="P2040" s="15">
        <f t="shared" si="477"/>
        <v>164.90686274509804</v>
      </c>
      <c r="Q2040" t="s">
        <v>8330</v>
      </c>
      <c r="R2040" t="s">
        <v>8352</v>
      </c>
      <c r="S2040" s="8">
        <f t="shared" si="464"/>
        <v>41424.062743055554</v>
      </c>
      <c r="T2040" s="11">
        <f t="shared" si="465"/>
        <v>41456.541666666664</v>
      </c>
      <c r="U2040" t="str">
        <f t="shared" si="466"/>
        <v>TRUE</v>
      </c>
      <c r="V2040" s="18">
        <f t="shared" si="467"/>
        <v>1</v>
      </c>
      <c r="W2040">
        <f t="shared" si="468"/>
        <v>1</v>
      </c>
      <c r="X2040">
        <v>1.28</v>
      </c>
      <c r="Y2040">
        <f>D2040*X2040</f>
        <v>10240</v>
      </c>
      <c r="Z2040">
        <f>E2040*$X2040</f>
        <v>43060.480000000003</v>
      </c>
    </row>
    <row r="2041" spans="1:26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 t="b">
        <v>1</v>
      </c>
      <c r="L2041">
        <v>379</v>
      </c>
      <c r="M2041" t="b">
        <v>1</v>
      </c>
      <c r="N2041" t="s">
        <v>8295</v>
      </c>
      <c r="O2041" s="15">
        <f t="shared" si="463"/>
        <v>136.21680000000001</v>
      </c>
      <c r="P2041" s="15">
        <f t="shared" si="477"/>
        <v>449.26385224274406</v>
      </c>
      <c r="Q2041" t="s">
        <v>8330</v>
      </c>
      <c r="R2041" t="s">
        <v>8352</v>
      </c>
      <c r="S2041" s="8">
        <f t="shared" si="464"/>
        <v>42675.23061342592</v>
      </c>
      <c r="T2041" s="11">
        <f t="shared" si="465"/>
        <v>42704.999305555553</v>
      </c>
      <c r="U2041" t="str">
        <f t="shared" si="466"/>
        <v>TRUE</v>
      </c>
      <c r="V2041" s="18">
        <f t="shared" si="467"/>
        <v>1</v>
      </c>
      <c r="W2041">
        <f t="shared" si="468"/>
        <v>1</v>
      </c>
      <c r="X2041">
        <v>1</v>
      </c>
      <c r="Y2041">
        <f t="shared" ref="Y2041:Y2048" si="481">D2041*$X2041</f>
        <v>125000</v>
      </c>
      <c r="Z2041">
        <f t="shared" ref="Z2041:Z2048" si="482">E2041*$X2041</f>
        <v>170271</v>
      </c>
    </row>
    <row r="2042" spans="1:26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 t="b">
        <v>1</v>
      </c>
      <c r="L2042">
        <v>271</v>
      </c>
      <c r="M2042" t="b">
        <v>1</v>
      </c>
      <c r="N2042" t="s">
        <v>8295</v>
      </c>
      <c r="O2042" s="15">
        <f t="shared" si="463"/>
        <v>248.17133333333334</v>
      </c>
      <c r="P2042" s="15">
        <f t="shared" si="477"/>
        <v>27.472841328413285</v>
      </c>
      <c r="Q2042" t="s">
        <v>8330</v>
      </c>
      <c r="R2042" t="s">
        <v>8352</v>
      </c>
      <c r="S2042" s="8">
        <f t="shared" si="464"/>
        <v>41578.718784722223</v>
      </c>
      <c r="T2042" s="11">
        <f t="shared" si="465"/>
        <v>41593.760451388887</v>
      </c>
      <c r="U2042" t="str">
        <f t="shared" si="466"/>
        <v>TRUE</v>
      </c>
      <c r="V2042" s="18">
        <f t="shared" si="467"/>
        <v>1</v>
      </c>
      <c r="W2042">
        <f t="shared" si="468"/>
        <v>1</v>
      </c>
      <c r="X2042">
        <v>1</v>
      </c>
      <c r="Y2042">
        <f t="shared" si="481"/>
        <v>3000</v>
      </c>
      <c r="Z2042">
        <f t="shared" si="482"/>
        <v>7445.14</v>
      </c>
    </row>
    <row r="2043" spans="1:26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 t="b">
        <v>0</v>
      </c>
      <c r="L2043">
        <v>120</v>
      </c>
      <c r="M2043" t="b">
        <v>1</v>
      </c>
      <c r="N2043" t="s">
        <v>8295</v>
      </c>
      <c r="O2043" s="15">
        <f t="shared" si="463"/>
        <v>181.86315789473684</v>
      </c>
      <c r="P2043" s="15">
        <f t="shared" si="477"/>
        <v>143.97499999999999</v>
      </c>
      <c r="Q2043" t="s">
        <v>8330</v>
      </c>
      <c r="R2043" t="s">
        <v>8352</v>
      </c>
      <c r="S2043" s="8">
        <f t="shared" si="464"/>
        <v>42654.317442129628</v>
      </c>
      <c r="T2043" s="11">
        <f t="shared" si="465"/>
        <v>42684.359108796292</v>
      </c>
      <c r="U2043" t="str">
        <f t="shared" si="466"/>
        <v>FALSE</v>
      </c>
      <c r="V2043" s="18">
        <f t="shared" si="467"/>
        <v>2</v>
      </c>
      <c r="W2043">
        <f t="shared" si="468"/>
        <v>1</v>
      </c>
      <c r="X2043">
        <v>1</v>
      </c>
      <c r="Y2043">
        <f t="shared" si="481"/>
        <v>9500</v>
      </c>
      <c r="Z2043">
        <f t="shared" si="482"/>
        <v>17277</v>
      </c>
    </row>
    <row r="2044" spans="1:26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 t="b">
        <v>0</v>
      </c>
      <c r="L2044">
        <v>140</v>
      </c>
      <c r="M2044" t="b">
        <v>1</v>
      </c>
      <c r="N2044" t="s">
        <v>8295</v>
      </c>
      <c r="O2044" s="15">
        <f t="shared" si="463"/>
        <v>123.53</v>
      </c>
      <c r="P2044" s="15">
        <f t="shared" si="477"/>
        <v>88.23571428571428</v>
      </c>
      <c r="Q2044" t="s">
        <v>8330</v>
      </c>
      <c r="R2044" t="s">
        <v>8352</v>
      </c>
      <c r="S2044" s="8">
        <f t="shared" si="464"/>
        <v>42331.499699074069</v>
      </c>
      <c r="T2044" s="11">
        <f t="shared" si="465"/>
        <v>42391.499699074069</v>
      </c>
      <c r="U2044" t="str">
        <f t="shared" si="466"/>
        <v>FALSE</v>
      </c>
      <c r="V2044" s="18">
        <f t="shared" si="467"/>
        <v>2</v>
      </c>
      <c r="W2044">
        <f t="shared" si="468"/>
        <v>1</v>
      </c>
      <c r="X2044">
        <v>1</v>
      </c>
      <c r="Y2044">
        <f t="shared" si="481"/>
        <v>10000</v>
      </c>
      <c r="Z2044">
        <f t="shared" si="482"/>
        <v>12353</v>
      </c>
    </row>
    <row r="2045" spans="1:26" ht="115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 t="b">
        <v>0</v>
      </c>
      <c r="L2045">
        <v>193</v>
      </c>
      <c r="M2045" t="b">
        <v>1</v>
      </c>
      <c r="N2045" t="s">
        <v>8295</v>
      </c>
      <c r="O2045" s="15">
        <f t="shared" si="463"/>
        <v>506.20938628158842</v>
      </c>
      <c r="P2045" s="15">
        <f t="shared" si="477"/>
        <v>36.326424870466319</v>
      </c>
      <c r="Q2045" t="s">
        <v>8330</v>
      </c>
      <c r="R2045" t="s">
        <v>8352</v>
      </c>
      <c r="S2045" s="8">
        <f t="shared" si="464"/>
        <v>42660.968483796292</v>
      </c>
      <c r="T2045" s="11">
        <f t="shared" si="465"/>
        <v>42714.999305555553</v>
      </c>
      <c r="U2045" t="str">
        <f t="shared" si="466"/>
        <v>FALSE</v>
      </c>
      <c r="V2045" s="18">
        <f t="shared" si="467"/>
        <v>2</v>
      </c>
      <c r="W2045">
        <f t="shared" si="468"/>
        <v>1</v>
      </c>
      <c r="X2045">
        <v>1</v>
      </c>
      <c r="Y2045">
        <f t="shared" si="481"/>
        <v>1385</v>
      </c>
      <c r="Z2045">
        <f t="shared" si="482"/>
        <v>7011</v>
      </c>
    </row>
    <row r="2046" spans="1:26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 t="b">
        <v>0</v>
      </c>
      <c r="L2046">
        <v>180</v>
      </c>
      <c r="M2046" t="b">
        <v>1</v>
      </c>
      <c r="N2046" t="s">
        <v>8295</v>
      </c>
      <c r="O2046" s="15">
        <f t="shared" si="463"/>
        <v>108.21333333333334</v>
      </c>
      <c r="P2046" s="15">
        <f t="shared" si="477"/>
        <v>90.177777777777777</v>
      </c>
      <c r="Q2046" t="s">
        <v>8330</v>
      </c>
      <c r="R2046" t="s">
        <v>8352</v>
      </c>
      <c r="S2046" s="8">
        <f t="shared" si="464"/>
        <v>42138.475856481477</v>
      </c>
      <c r="T2046" s="11">
        <f t="shared" si="465"/>
        <v>42168.475856481477</v>
      </c>
      <c r="U2046" t="str">
        <f t="shared" si="466"/>
        <v>FALSE</v>
      </c>
      <c r="V2046" s="18">
        <f t="shared" si="467"/>
        <v>2</v>
      </c>
      <c r="W2046">
        <f t="shared" si="468"/>
        <v>1</v>
      </c>
      <c r="X2046">
        <v>1</v>
      </c>
      <c r="Y2046">
        <f t="shared" si="481"/>
        <v>15000</v>
      </c>
      <c r="Z2046">
        <f t="shared" si="482"/>
        <v>16232</v>
      </c>
    </row>
    <row r="2047" spans="1:26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 t="b">
        <v>0</v>
      </c>
      <c r="L2047">
        <v>263</v>
      </c>
      <c r="M2047" t="b">
        <v>1</v>
      </c>
      <c r="N2047" t="s">
        <v>8295</v>
      </c>
      <c r="O2047" s="15">
        <f t="shared" si="463"/>
        <v>819.18387755102037</v>
      </c>
      <c r="P2047" s="15">
        <f t="shared" si="477"/>
        <v>152.62361216730039</v>
      </c>
      <c r="Q2047" t="s">
        <v>8330</v>
      </c>
      <c r="R2047" t="s">
        <v>8352</v>
      </c>
      <c r="S2047" s="8">
        <f t="shared" si="464"/>
        <v>41068.880173611105</v>
      </c>
      <c r="T2047" s="11">
        <f t="shared" si="465"/>
        <v>41098.880173611113</v>
      </c>
      <c r="U2047" t="str">
        <f t="shared" si="466"/>
        <v>FALSE</v>
      </c>
      <c r="V2047" s="18">
        <f t="shared" si="467"/>
        <v>2</v>
      </c>
      <c r="W2047">
        <f t="shared" si="468"/>
        <v>1</v>
      </c>
      <c r="X2047">
        <v>1</v>
      </c>
      <c r="Y2047">
        <f t="shared" si="481"/>
        <v>4900</v>
      </c>
      <c r="Z2047">
        <f t="shared" si="482"/>
        <v>40140.01</v>
      </c>
    </row>
    <row r="2048" spans="1:26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 t="b">
        <v>0</v>
      </c>
      <c r="L2048">
        <v>217</v>
      </c>
      <c r="M2048" t="b">
        <v>1</v>
      </c>
      <c r="N2048" t="s">
        <v>8295</v>
      </c>
      <c r="O2048" s="15">
        <f t="shared" si="463"/>
        <v>121.10000000000001</v>
      </c>
      <c r="P2048" s="15">
        <f t="shared" si="477"/>
        <v>55.806451612903224</v>
      </c>
      <c r="Q2048" t="s">
        <v>8330</v>
      </c>
      <c r="R2048" t="s">
        <v>8352</v>
      </c>
      <c r="S2048" s="8">
        <f t="shared" si="464"/>
        <v>41386.963472222218</v>
      </c>
      <c r="T2048" s="11">
        <f t="shared" si="465"/>
        <v>41416.963472222218</v>
      </c>
      <c r="U2048" t="str">
        <f t="shared" si="466"/>
        <v>FALSE</v>
      </c>
      <c r="V2048" s="18">
        <f t="shared" si="467"/>
        <v>2</v>
      </c>
      <c r="W2048">
        <f t="shared" si="468"/>
        <v>1</v>
      </c>
      <c r="X2048">
        <v>1</v>
      </c>
      <c r="Y2048">
        <f t="shared" si="481"/>
        <v>10000</v>
      </c>
      <c r="Z2048">
        <f t="shared" si="482"/>
        <v>12110</v>
      </c>
    </row>
    <row r="2049" spans="1:26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 t="b">
        <v>0</v>
      </c>
      <c r="L2049">
        <v>443</v>
      </c>
      <c r="M2049" t="b">
        <v>1</v>
      </c>
      <c r="N2049" t="s">
        <v>8295</v>
      </c>
      <c r="O2049" s="15">
        <f t="shared" si="463"/>
        <v>102.99897959183673</v>
      </c>
      <c r="P2049" s="15">
        <f t="shared" si="477"/>
        <v>227.85327313769753</v>
      </c>
      <c r="Q2049" t="s">
        <v>8330</v>
      </c>
      <c r="R2049" t="s">
        <v>8352</v>
      </c>
      <c r="S2049" s="8">
        <f t="shared" si="464"/>
        <v>42081.695254629631</v>
      </c>
      <c r="T2049" s="11">
        <f t="shared" si="465"/>
        <v>42110.791666666664</v>
      </c>
      <c r="U2049" t="str">
        <f t="shared" si="466"/>
        <v>FALSE</v>
      </c>
      <c r="V2049" s="18">
        <f t="shared" si="467"/>
        <v>2</v>
      </c>
      <c r="W2049">
        <f t="shared" si="468"/>
        <v>1</v>
      </c>
      <c r="X2049">
        <v>0.72</v>
      </c>
      <c r="Y2049">
        <f>D2049*X2049</f>
        <v>70560</v>
      </c>
    </row>
    <row r="2050" spans="1:26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 t="b">
        <v>0</v>
      </c>
      <c r="L2050">
        <v>1373</v>
      </c>
      <c r="M2050" t="b">
        <v>1</v>
      </c>
      <c r="N2050" t="s">
        <v>8295</v>
      </c>
      <c r="O2050" s="15">
        <f t="shared" si="463"/>
        <v>148.33229411764705</v>
      </c>
      <c r="P2050" s="15">
        <f t="shared" si="477"/>
        <v>91.82989803350327</v>
      </c>
      <c r="Q2050" t="s">
        <v>8330</v>
      </c>
      <c r="R2050" t="s">
        <v>8352</v>
      </c>
      <c r="S2050" s="8">
        <f t="shared" si="464"/>
        <v>41387.443182870367</v>
      </c>
      <c r="T2050" s="11">
        <f t="shared" si="465"/>
        <v>41417.443182870367</v>
      </c>
      <c r="U2050" t="str">
        <f t="shared" si="466"/>
        <v>FALSE</v>
      </c>
      <c r="V2050" s="18">
        <f t="shared" si="467"/>
        <v>2</v>
      </c>
      <c r="W2050">
        <f t="shared" si="468"/>
        <v>1</v>
      </c>
      <c r="X2050">
        <v>1</v>
      </c>
      <c r="Y2050">
        <f>D2050*$X2050</f>
        <v>85000</v>
      </c>
      <c r="Z2050">
        <f>E2050*$X2050</f>
        <v>126082.45</v>
      </c>
    </row>
    <row r="2051" spans="1:26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 t="b">
        <v>0</v>
      </c>
      <c r="L2051">
        <v>742</v>
      </c>
      <c r="M2051" t="b">
        <v>1</v>
      </c>
      <c r="N2051" t="s">
        <v>8295</v>
      </c>
      <c r="O2051" s="15">
        <f t="shared" ref="O2051:O2114" si="483">(E2051/D2051)*100</f>
        <v>120.19070000000001</v>
      </c>
      <c r="P2051" s="15">
        <f t="shared" si="477"/>
        <v>80.991037735849048</v>
      </c>
      <c r="Q2051" t="s">
        <v>8330</v>
      </c>
      <c r="R2051" t="s">
        <v>8352</v>
      </c>
      <c r="S2051" s="8">
        <f t="shared" ref="S2051:S2114" si="484">(((J2051/60)/60)/24)+DATE(1970,1,1)+(-5/24)</f>
        <v>41575.319016203699</v>
      </c>
      <c r="T2051" s="11">
        <f t="shared" ref="T2051:T2114" si="485">(I2051/86400)+25569+(-5/24)</f>
        <v>41610.749305555553</v>
      </c>
      <c r="U2051" t="str">
        <f t="shared" ref="U2051:U2114" si="486">TRIM(K2051)</f>
        <v>FALSE</v>
      </c>
      <c r="V2051" s="18">
        <f t="shared" ref="V2051:V2114" si="487">IF(U2051="TRUE", 1, 2)</f>
        <v>2</v>
      </c>
      <c r="W2051">
        <f t="shared" ref="W2051:W2114" si="488">IF(F2051="successful", 1,  IF(F2051= "failed", 2, IF(F2051="canceled", 3, 4)))</f>
        <v>1</v>
      </c>
      <c r="X2051">
        <v>1.28</v>
      </c>
      <c r="Y2051">
        <f>D2051*X2051</f>
        <v>64000</v>
      </c>
      <c r="Z2051">
        <f t="shared" ref="Z2051:Z2081" si="489">E2051*$X2051</f>
        <v>76922.047999999995</v>
      </c>
    </row>
    <row r="2052" spans="1:26" ht="115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 t="b">
        <v>0</v>
      </c>
      <c r="L2052">
        <v>170</v>
      </c>
      <c r="M2052" t="b">
        <v>1</v>
      </c>
      <c r="N2052" t="s">
        <v>8295</v>
      </c>
      <c r="O2052" s="15">
        <f t="shared" si="483"/>
        <v>473.27000000000004</v>
      </c>
      <c r="P2052" s="15">
        <f t="shared" si="477"/>
        <v>278.39411764705881</v>
      </c>
      <c r="Q2052" t="s">
        <v>8330</v>
      </c>
      <c r="R2052" t="s">
        <v>8352</v>
      </c>
      <c r="S2052" s="8">
        <f t="shared" si="484"/>
        <v>42114.863171296289</v>
      </c>
      <c r="T2052" s="11">
        <f t="shared" si="485"/>
        <v>42154.863171296289</v>
      </c>
      <c r="U2052" t="str">
        <f t="shared" si="486"/>
        <v>FALSE</v>
      </c>
      <c r="V2052" s="18">
        <f t="shared" si="487"/>
        <v>2</v>
      </c>
      <c r="W2052">
        <f t="shared" si="488"/>
        <v>1</v>
      </c>
      <c r="X2052">
        <v>1</v>
      </c>
      <c r="Y2052">
        <f>D2052*$X2052</f>
        <v>10000</v>
      </c>
      <c r="Z2052">
        <f t="shared" si="489"/>
        <v>47327</v>
      </c>
    </row>
    <row r="2053" spans="1:26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 t="b">
        <v>0</v>
      </c>
      <c r="L2053">
        <v>242</v>
      </c>
      <c r="M2053" t="b">
        <v>1</v>
      </c>
      <c r="N2053" t="s">
        <v>8295</v>
      </c>
      <c r="O2053" s="15">
        <f t="shared" si="483"/>
        <v>130.36250000000001</v>
      </c>
      <c r="P2053" s="15">
        <f t="shared" si="477"/>
        <v>43.095041322314053</v>
      </c>
      <c r="Q2053" t="s">
        <v>8330</v>
      </c>
      <c r="R2053" t="s">
        <v>8352</v>
      </c>
      <c r="S2053" s="8">
        <f t="shared" si="484"/>
        <v>41603.814085648148</v>
      </c>
      <c r="T2053" s="11">
        <f t="shared" si="485"/>
        <v>41633.814085648148</v>
      </c>
      <c r="U2053" t="str">
        <f t="shared" si="486"/>
        <v>FALSE</v>
      </c>
      <c r="V2053" s="18">
        <f t="shared" si="487"/>
        <v>2</v>
      </c>
      <c r="W2053">
        <f t="shared" si="488"/>
        <v>1</v>
      </c>
      <c r="X2053">
        <v>1</v>
      </c>
      <c r="Y2053">
        <f>D2053*$X2053</f>
        <v>8000</v>
      </c>
      <c r="Z2053">
        <f t="shared" si="489"/>
        <v>10429</v>
      </c>
    </row>
    <row r="2054" spans="1:26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 t="b">
        <v>0</v>
      </c>
      <c r="L2054">
        <v>541</v>
      </c>
      <c r="M2054" t="b">
        <v>1</v>
      </c>
      <c r="N2054" t="s">
        <v>8295</v>
      </c>
      <c r="O2054" s="15">
        <f t="shared" si="483"/>
        <v>353.048</v>
      </c>
      <c r="P2054" s="15">
        <f t="shared" si="477"/>
        <v>326.29205175600737</v>
      </c>
      <c r="Q2054" t="s">
        <v>8330</v>
      </c>
      <c r="R2054" t="s">
        <v>8352</v>
      </c>
      <c r="S2054" s="8">
        <f t="shared" si="484"/>
        <v>42374.875613425924</v>
      </c>
      <c r="T2054" s="11">
        <f t="shared" si="485"/>
        <v>42419.875613425924</v>
      </c>
      <c r="U2054" t="str">
        <f t="shared" si="486"/>
        <v>FALSE</v>
      </c>
      <c r="V2054" s="18">
        <f t="shared" si="487"/>
        <v>2</v>
      </c>
      <c r="W2054">
        <f t="shared" si="488"/>
        <v>1</v>
      </c>
      <c r="X2054">
        <v>1</v>
      </c>
      <c r="Y2054">
        <f>D2054*$X2054</f>
        <v>50000</v>
      </c>
      <c r="Z2054">
        <f t="shared" si="489"/>
        <v>176524</v>
      </c>
    </row>
    <row r="2055" spans="1:26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 t="b">
        <v>0</v>
      </c>
      <c r="L2055">
        <v>121</v>
      </c>
      <c r="M2055" t="b">
        <v>1</v>
      </c>
      <c r="N2055" t="s">
        <v>8295</v>
      </c>
      <c r="O2055" s="15">
        <f t="shared" si="483"/>
        <v>101.02</v>
      </c>
      <c r="P2055" s="15">
        <f t="shared" si="477"/>
        <v>41.743801652892564</v>
      </c>
      <c r="Q2055" t="s">
        <v>8330</v>
      </c>
      <c r="R2055" t="s">
        <v>8352</v>
      </c>
      <c r="S2055" s="8">
        <f t="shared" si="484"/>
        <v>42303.409155092588</v>
      </c>
      <c r="T2055" s="11">
        <f t="shared" si="485"/>
        <v>42333.450821759259</v>
      </c>
      <c r="U2055" t="str">
        <f t="shared" si="486"/>
        <v>FALSE</v>
      </c>
      <c r="V2055" s="18">
        <f t="shared" si="487"/>
        <v>2</v>
      </c>
      <c r="W2055">
        <f t="shared" si="488"/>
        <v>1</v>
      </c>
      <c r="X2055">
        <v>1</v>
      </c>
      <c r="Y2055">
        <f>D2055*$X2055</f>
        <v>5000</v>
      </c>
      <c r="Z2055">
        <f t="shared" si="489"/>
        <v>5051</v>
      </c>
    </row>
    <row r="2056" spans="1:26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 t="b">
        <v>0</v>
      </c>
      <c r="L2056">
        <v>621</v>
      </c>
      <c r="M2056" t="b">
        <v>1</v>
      </c>
      <c r="N2056" t="s">
        <v>8295</v>
      </c>
      <c r="O2056" s="15">
        <f t="shared" si="483"/>
        <v>113.59142857142857</v>
      </c>
      <c r="P2056" s="15">
        <f t="shared" si="477"/>
        <v>64.020933977455712</v>
      </c>
      <c r="Q2056" t="s">
        <v>8330</v>
      </c>
      <c r="R2056" t="s">
        <v>8352</v>
      </c>
      <c r="S2056" s="8">
        <f t="shared" si="484"/>
        <v>41731.312615740739</v>
      </c>
      <c r="T2056" s="11">
        <f t="shared" si="485"/>
        <v>41761.312615740739</v>
      </c>
      <c r="U2056" t="str">
        <f t="shared" si="486"/>
        <v>FALSE</v>
      </c>
      <c r="V2056" s="18">
        <f t="shared" si="487"/>
        <v>2</v>
      </c>
      <c r="W2056">
        <f t="shared" si="488"/>
        <v>1</v>
      </c>
      <c r="X2056">
        <v>1.28</v>
      </c>
      <c r="Y2056">
        <f>D2056*X2056</f>
        <v>44800</v>
      </c>
      <c r="Z2056">
        <f t="shared" si="489"/>
        <v>50888.959999999999</v>
      </c>
    </row>
    <row r="2057" spans="1:26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 t="b">
        <v>0</v>
      </c>
      <c r="L2057">
        <v>101</v>
      </c>
      <c r="M2057" t="b">
        <v>1</v>
      </c>
      <c r="N2057" t="s">
        <v>8295</v>
      </c>
      <c r="O2057" s="15">
        <f t="shared" si="483"/>
        <v>167.41666666666666</v>
      </c>
      <c r="P2057" s="15">
        <f t="shared" si="477"/>
        <v>99.455445544554451</v>
      </c>
      <c r="Q2057" t="s">
        <v>8330</v>
      </c>
      <c r="R2057" t="s">
        <v>8352</v>
      </c>
      <c r="S2057" s="8">
        <f t="shared" si="484"/>
        <v>41946.465775462959</v>
      </c>
      <c r="T2057" s="11">
        <f t="shared" si="485"/>
        <v>41975.958333333336</v>
      </c>
      <c r="U2057" t="str">
        <f t="shared" si="486"/>
        <v>FALSE</v>
      </c>
      <c r="V2057" s="18">
        <f t="shared" si="487"/>
        <v>2</v>
      </c>
      <c r="W2057">
        <f t="shared" si="488"/>
        <v>1</v>
      </c>
      <c r="X2057">
        <v>1</v>
      </c>
      <c r="Y2057">
        <f>D2057*$X2057</f>
        <v>6000</v>
      </c>
      <c r="Z2057">
        <f t="shared" si="489"/>
        <v>10045</v>
      </c>
    </row>
    <row r="2058" spans="1:26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 t="b">
        <v>0</v>
      </c>
      <c r="L2058">
        <v>554</v>
      </c>
      <c r="M2058" t="b">
        <v>1</v>
      </c>
      <c r="N2058" t="s">
        <v>8295</v>
      </c>
      <c r="O2058" s="15">
        <f t="shared" si="483"/>
        <v>153.452</v>
      </c>
      <c r="P2058" s="15">
        <f t="shared" si="477"/>
        <v>138.49458483754512</v>
      </c>
      <c r="Q2058" t="s">
        <v>8330</v>
      </c>
      <c r="R2058" t="s">
        <v>8352</v>
      </c>
      <c r="S2058" s="8">
        <f t="shared" si="484"/>
        <v>41351.552569444444</v>
      </c>
      <c r="T2058" s="11">
        <f t="shared" si="485"/>
        <v>41381.552569444444</v>
      </c>
      <c r="U2058" t="str">
        <f t="shared" si="486"/>
        <v>FALSE</v>
      </c>
      <c r="V2058" s="18">
        <f t="shared" si="487"/>
        <v>2</v>
      </c>
      <c r="W2058">
        <f t="shared" si="488"/>
        <v>1</v>
      </c>
      <c r="X2058">
        <v>1</v>
      </c>
      <c r="Y2058">
        <f>D2058*$X2058</f>
        <v>50000</v>
      </c>
      <c r="Z2058">
        <f t="shared" si="489"/>
        <v>76726</v>
      </c>
    </row>
    <row r="2059" spans="1:26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 t="b">
        <v>0</v>
      </c>
      <c r="L2059">
        <v>666</v>
      </c>
      <c r="M2059" t="b">
        <v>1</v>
      </c>
      <c r="N2059" t="s">
        <v>8295</v>
      </c>
      <c r="O2059" s="15">
        <f t="shared" si="483"/>
        <v>202.23220000000001</v>
      </c>
      <c r="P2059" s="15">
        <f t="shared" si="477"/>
        <v>45.547792792792798</v>
      </c>
      <c r="Q2059" t="s">
        <v>8330</v>
      </c>
      <c r="R2059" t="s">
        <v>8352</v>
      </c>
      <c r="S2059" s="8">
        <f t="shared" si="484"/>
        <v>42396.286249999997</v>
      </c>
      <c r="T2059" s="11">
        <f t="shared" si="485"/>
        <v>42426.286249999997</v>
      </c>
      <c r="U2059" t="str">
        <f t="shared" si="486"/>
        <v>FALSE</v>
      </c>
      <c r="V2059" s="18">
        <f t="shared" si="487"/>
        <v>2</v>
      </c>
      <c r="W2059">
        <f t="shared" si="488"/>
        <v>1</v>
      </c>
      <c r="X2059">
        <v>1.28</v>
      </c>
      <c r="Y2059">
        <f>D2059*X2059</f>
        <v>19200</v>
      </c>
      <c r="Z2059">
        <f t="shared" si="489"/>
        <v>38828.582400000007</v>
      </c>
    </row>
    <row r="2060" spans="1:26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 t="b">
        <v>0</v>
      </c>
      <c r="L2060">
        <v>410</v>
      </c>
      <c r="M2060" t="b">
        <v>1</v>
      </c>
      <c r="N2060" t="s">
        <v>8295</v>
      </c>
      <c r="O2060" s="15">
        <f t="shared" si="483"/>
        <v>168.28125</v>
      </c>
      <c r="P2060" s="15">
        <f t="shared" si="477"/>
        <v>10.507317073170732</v>
      </c>
      <c r="Q2060" t="s">
        <v>8330</v>
      </c>
      <c r="R2060" t="s">
        <v>8352</v>
      </c>
      <c r="S2060" s="8">
        <f t="shared" si="484"/>
        <v>42026.16238425926</v>
      </c>
      <c r="T2060" s="11">
        <f t="shared" si="485"/>
        <v>42065.624999999993</v>
      </c>
      <c r="U2060" t="str">
        <f t="shared" si="486"/>
        <v>FALSE</v>
      </c>
      <c r="V2060" s="18">
        <f t="shared" si="487"/>
        <v>2</v>
      </c>
      <c r="W2060">
        <f t="shared" si="488"/>
        <v>1</v>
      </c>
      <c r="X2060">
        <v>1.28</v>
      </c>
      <c r="Y2060">
        <f>D2060*X2060</f>
        <v>3276.8</v>
      </c>
      <c r="Z2060">
        <f t="shared" si="489"/>
        <v>5514.24</v>
      </c>
    </row>
    <row r="2061" spans="1:26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 t="b">
        <v>0</v>
      </c>
      <c r="L2061">
        <v>375</v>
      </c>
      <c r="M2061" t="b">
        <v>1</v>
      </c>
      <c r="N2061" t="s">
        <v>8295</v>
      </c>
      <c r="O2061" s="15">
        <f t="shared" si="483"/>
        <v>143.45666666666668</v>
      </c>
      <c r="P2061" s="15">
        <f t="shared" si="477"/>
        <v>114.76533333333333</v>
      </c>
      <c r="Q2061" t="s">
        <v>8330</v>
      </c>
      <c r="R2061" t="s">
        <v>8352</v>
      </c>
      <c r="S2061" s="8">
        <f t="shared" si="484"/>
        <v>42361.394143518519</v>
      </c>
      <c r="T2061" s="11">
        <f t="shared" si="485"/>
        <v>42400.707638888889</v>
      </c>
      <c r="U2061" t="str">
        <f t="shared" si="486"/>
        <v>FALSE</v>
      </c>
      <c r="V2061" s="18">
        <f t="shared" si="487"/>
        <v>2</v>
      </c>
      <c r="W2061">
        <f t="shared" si="488"/>
        <v>1</v>
      </c>
      <c r="X2061">
        <v>1</v>
      </c>
      <c r="Y2061">
        <f>D2061*$X2061</f>
        <v>30000</v>
      </c>
      <c r="Z2061">
        <f t="shared" si="489"/>
        <v>43037</v>
      </c>
    </row>
    <row r="2062" spans="1:26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 t="b">
        <v>0</v>
      </c>
      <c r="L2062">
        <v>1364</v>
      </c>
      <c r="M2062" t="b">
        <v>1</v>
      </c>
      <c r="N2062" t="s">
        <v>8295</v>
      </c>
      <c r="O2062" s="15">
        <f t="shared" si="483"/>
        <v>196.4</v>
      </c>
      <c r="P2062" s="15">
        <f t="shared" si="477"/>
        <v>35.997067448680355</v>
      </c>
      <c r="Q2062" t="s">
        <v>8330</v>
      </c>
      <c r="R2062" t="s">
        <v>8352</v>
      </c>
      <c r="S2062" s="8">
        <f t="shared" si="484"/>
        <v>41783.434606481482</v>
      </c>
      <c r="T2062" s="11">
        <f t="shared" si="485"/>
        <v>41843.434606481482</v>
      </c>
      <c r="U2062" t="str">
        <f t="shared" si="486"/>
        <v>FALSE</v>
      </c>
      <c r="V2062" s="18">
        <f t="shared" si="487"/>
        <v>2</v>
      </c>
      <c r="W2062">
        <f t="shared" si="488"/>
        <v>1</v>
      </c>
      <c r="X2062">
        <v>1</v>
      </c>
      <c r="Y2062">
        <f>D2062*$X2062</f>
        <v>25000</v>
      </c>
      <c r="Z2062">
        <f t="shared" si="489"/>
        <v>49100</v>
      </c>
    </row>
    <row r="2063" spans="1:26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 t="b">
        <v>0</v>
      </c>
      <c r="L2063">
        <v>35</v>
      </c>
      <c r="M2063" t="b">
        <v>1</v>
      </c>
      <c r="N2063" t="s">
        <v>8295</v>
      </c>
      <c r="O2063" s="15">
        <f t="shared" si="483"/>
        <v>107.91999999999999</v>
      </c>
      <c r="P2063" s="15">
        <f t="shared" si="477"/>
        <v>154.17142857142858</v>
      </c>
      <c r="Q2063" t="s">
        <v>8330</v>
      </c>
      <c r="R2063" t="s">
        <v>8352</v>
      </c>
      <c r="S2063" s="8">
        <f t="shared" si="484"/>
        <v>42705.556180555555</v>
      </c>
      <c r="T2063" s="11">
        <f t="shared" si="485"/>
        <v>42735.556180555555</v>
      </c>
      <c r="U2063" t="str">
        <f t="shared" si="486"/>
        <v>FALSE</v>
      </c>
      <c r="V2063" s="18">
        <f t="shared" si="487"/>
        <v>2</v>
      </c>
      <c r="W2063">
        <f t="shared" si="488"/>
        <v>1</v>
      </c>
      <c r="X2063">
        <v>1</v>
      </c>
      <c r="Y2063">
        <f>D2063*$X2063</f>
        <v>5000</v>
      </c>
      <c r="Z2063">
        <f t="shared" si="489"/>
        <v>5396</v>
      </c>
    </row>
    <row r="2064" spans="1:26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 t="b">
        <v>0</v>
      </c>
      <c r="L2064">
        <v>203</v>
      </c>
      <c r="M2064" t="b">
        <v>1</v>
      </c>
      <c r="N2064" t="s">
        <v>8295</v>
      </c>
      <c r="O2064" s="15">
        <f t="shared" si="483"/>
        <v>114.97699999999999</v>
      </c>
      <c r="P2064" s="15">
        <f t="shared" si="477"/>
        <v>566.38916256157631</v>
      </c>
      <c r="Q2064" t="s">
        <v>8330</v>
      </c>
      <c r="R2064" t="s">
        <v>8352</v>
      </c>
      <c r="S2064" s="8">
        <f t="shared" si="484"/>
        <v>42423.174745370365</v>
      </c>
      <c r="T2064" s="11">
        <f t="shared" si="485"/>
        <v>42453.1330787037</v>
      </c>
      <c r="U2064" t="str">
        <f t="shared" si="486"/>
        <v>FALSE</v>
      </c>
      <c r="V2064" s="18">
        <f t="shared" si="487"/>
        <v>2</v>
      </c>
      <c r="W2064">
        <f t="shared" si="488"/>
        <v>1</v>
      </c>
      <c r="X2064">
        <v>0.15</v>
      </c>
      <c r="Y2064">
        <f>D2064*X2064</f>
        <v>15000</v>
      </c>
      <c r="Z2064">
        <f t="shared" si="489"/>
        <v>17246.55</v>
      </c>
    </row>
    <row r="2065" spans="1:26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 t="b">
        <v>0</v>
      </c>
      <c r="L2065">
        <v>49</v>
      </c>
      <c r="M2065" t="b">
        <v>1</v>
      </c>
      <c r="N2065" t="s">
        <v>8295</v>
      </c>
      <c r="O2065" s="15">
        <f t="shared" si="483"/>
        <v>148.04999999999998</v>
      </c>
      <c r="P2065" s="15">
        <f t="shared" si="477"/>
        <v>120.85714285714286</v>
      </c>
      <c r="Q2065" t="s">
        <v>8330</v>
      </c>
      <c r="R2065" t="s">
        <v>8352</v>
      </c>
      <c r="S2065" s="8">
        <f t="shared" si="484"/>
        <v>42472.524317129624</v>
      </c>
      <c r="T2065" s="11">
        <f t="shared" si="485"/>
        <v>42505.524317129624</v>
      </c>
      <c r="U2065" t="str">
        <f t="shared" si="486"/>
        <v>FALSE</v>
      </c>
      <c r="V2065" s="18">
        <f t="shared" si="487"/>
        <v>2</v>
      </c>
      <c r="W2065">
        <f t="shared" si="488"/>
        <v>1</v>
      </c>
      <c r="X2065">
        <v>1.1299999999999999</v>
      </c>
      <c r="Y2065">
        <f>D2065*X2065</f>
        <v>4520</v>
      </c>
      <c r="Z2065">
        <f t="shared" si="489"/>
        <v>6691.86</v>
      </c>
    </row>
    <row r="2066" spans="1:26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 t="b">
        <v>0</v>
      </c>
      <c r="L2066">
        <v>5812</v>
      </c>
      <c r="M2066" t="b">
        <v>1</v>
      </c>
      <c r="N2066" t="s">
        <v>8295</v>
      </c>
      <c r="O2066" s="15">
        <f t="shared" si="483"/>
        <v>191.16676082790633</v>
      </c>
      <c r="P2066" s="15">
        <f t="shared" si="477"/>
        <v>86.163845492085343</v>
      </c>
      <c r="Q2066" t="s">
        <v>8330</v>
      </c>
      <c r="R2066" t="s">
        <v>8352</v>
      </c>
      <c r="S2066" s="8">
        <f t="shared" si="484"/>
        <v>41389.1565162037</v>
      </c>
      <c r="T2066" s="11">
        <f t="shared" si="485"/>
        <v>41425.291666666664</v>
      </c>
      <c r="U2066" t="str">
        <f t="shared" si="486"/>
        <v>FALSE</v>
      </c>
      <c r="V2066" s="18">
        <f t="shared" si="487"/>
        <v>2</v>
      </c>
      <c r="W2066">
        <f t="shared" si="488"/>
        <v>1</v>
      </c>
      <c r="X2066">
        <v>1</v>
      </c>
      <c r="Y2066">
        <f>D2066*$X2066</f>
        <v>261962</v>
      </c>
      <c r="Z2066">
        <f t="shared" si="489"/>
        <v>500784.27</v>
      </c>
    </row>
    <row r="2067" spans="1:26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 t="b">
        <v>0</v>
      </c>
      <c r="L2067">
        <v>1556</v>
      </c>
      <c r="M2067" t="b">
        <v>1</v>
      </c>
      <c r="N2067" t="s">
        <v>8295</v>
      </c>
      <c r="O2067" s="15">
        <f t="shared" si="483"/>
        <v>199.215125</v>
      </c>
      <c r="P2067" s="15">
        <f t="shared" si="477"/>
        <v>51.212114395886893</v>
      </c>
      <c r="Q2067" t="s">
        <v>8330</v>
      </c>
      <c r="R2067" t="s">
        <v>8352</v>
      </c>
      <c r="S2067" s="8">
        <f t="shared" si="484"/>
        <v>41603.125335648147</v>
      </c>
      <c r="T2067" s="11">
        <f t="shared" si="485"/>
        <v>41633.125335648147</v>
      </c>
      <c r="U2067" t="str">
        <f t="shared" si="486"/>
        <v>FALSE</v>
      </c>
      <c r="V2067" s="18">
        <f t="shared" si="487"/>
        <v>2</v>
      </c>
      <c r="W2067">
        <f t="shared" si="488"/>
        <v>1</v>
      </c>
      <c r="X2067">
        <v>1.28</v>
      </c>
      <c r="Y2067">
        <f>D2067*X2067</f>
        <v>51200</v>
      </c>
      <c r="Z2067">
        <f t="shared" si="489"/>
        <v>101998.144</v>
      </c>
    </row>
    <row r="2068" spans="1:26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 t="b">
        <v>0</v>
      </c>
      <c r="L2068">
        <v>65</v>
      </c>
      <c r="M2068" t="b">
        <v>1</v>
      </c>
      <c r="N2068" t="s">
        <v>8295</v>
      </c>
      <c r="O2068" s="15">
        <f t="shared" si="483"/>
        <v>218.6</v>
      </c>
      <c r="P2068" s="15">
        <f t="shared" si="477"/>
        <v>67.261538461538464</v>
      </c>
      <c r="Q2068" t="s">
        <v>8330</v>
      </c>
      <c r="R2068" t="s">
        <v>8352</v>
      </c>
      <c r="S2068" s="8">
        <f t="shared" si="484"/>
        <v>41844.563460648147</v>
      </c>
      <c r="T2068" s="11">
        <f t="shared" si="485"/>
        <v>41874.563460648147</v>
      </c>
      <c r="U2068" t="str">
        <f t="shared" si="486"/>
        <v>FALSE</v>
      </c>
      <c r="V2068" s="18">
        <f t="shared" si="487"/>
        <v>2</v>
      </c>
      <c r="W2068">
        <f t="shared" si="488"/>
        <v>1</v>
      </c>
      <c r="X2068">
        <v>1</v>
      </c>
      <c r="Y2068">
        <f>D2068*$X2068</f>
        <v>2000</v>
      </c>
      <c r="Z2068">
        <f t="shared" si="489"/>
        <v>4372</v>
      </c>
    </row>
    <row r="2069" spans="1:26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 t="b">
        <v>0</v>
      </c>
      <c r="L2069">
        <v>10</v>
      </c>
      <c r="M2069" t="b">
        <v>1</v>
      </c>
      <c r="N2069" t="s">
        <v>8295</v>
      </c>
      <c r="O2069" s="15">
        <f t="shared" si="483"/>
        <v>126.86868686868686</v>
      </c>
      <c r="P2069" s="15">
        <f t="shared" si="477"/>
        <v>62.8</v>
      </c>
      <c r="Q2069" t="s">
        <v>8330</v>
      </c>
      <c r="R2069" t="s">
        <v>8352</v>
      </c>
      <c r="S2069" s="8">
        <f t="shared" si="484"/>
        <v>42115.645555555551</v>
      </c>
      <c r="T2069" s="11">
        <f t="shared" si="485"/>
        <v>42148.645555555551</v>
      </c>
      <c r="U2069" t="str">
        <f t="shared" si="486"/>
        <v>FALSE</v>
      </c>
      <c r="V2069" s="18">
        <f t="shared" si="487"/>
        <v>2</v>
      </c>
      <c r="W2069">
        <f t="shared" si="488"/>
        <v>1</v>
      </c>
      <c r="X2069">
        <v>1.28</v>
      </c>
      <c r="Y2069">
        <f>D2069*X2069</f>
        <v>633.6</v>
      </c>
      <c r="Z2069">
        <f t="shared" si="489"/>
        <v>803.84</v>
      </c>
    </row>
    <row r="2070" spans="1:26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 t="b">
        <v>0</v>
      </c>
      <c r="L2070">
        <v>76</v>
      </c>
      <c r="M2070" t="b">
        <v>1</v>
      </c>
      <c r="N2070" t="s">
        <v>8295</v>
      </c>
      <c r="O2070" s="15">
        <f t="shared" si="483"/>
        <v>105.22388000000001</v>
      </c>
      <c r="P2070" s="15">
        <f t="shared" si="477"/>
        <v>346.13118421052633</v>
      </c>
      <c r="Q2070" t="s">
        <v>8330</v>
      </c>
      <c r="R2070" t="s">
        <v>8352</v>
      </c>
      <c r="S2070" s="8">
        <f t="shared" si="484"/>
        <v>42633.633275462962</v>
      </c>
      <c r="T2070" s="11">
        <f t="shared" si="485"/>
        <v>42663.633275462962</v>
      </c>
      <c r="U2070" t="str">
        <f t="shared" si="486"/>
        <v>FALSE</v>
      </c>
      <c r="V2070" s="18">
        <f t="shared" si="487"/>
        <v>2</v>
      </c>
      <c r="W2070">
        <f t="shared" si="488"/>
        <v>1</v>
      </c>
      <c r="X2070">
        <v>1</v>
      </c>
      <c r="Y2070">
        <f>D2070*$X2070</f>
        <v>25000</v>
      </c>
      <c r="Z2070">
        <f t="shared" si="489"/>
        <v>26305.97</v>
      </c>
    </row>
    <row r="2071" spans="1:26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 t="b">
        <v>0</v>
      </c>
      <c r="L2071">
        <v>263</v>
      </c>
      <c r="M2071" t="b">
        <v>1</v>
      </c>
      <c r="N2071" t="s">
        <v>8295</v>
      </c>
      <c r="O2071" s="15">
        <f t="shared" si="483"/>
        <v>128.40666000000002</v>
      </c>
      <c r="P2071" s="15">
        <f t="shared" si="477"/>
        <v>244.11912547528519</v>
      </c>
      <c r="Q2071" t="s">
        <v>8330</v>
      </c>
      <c r="R2071" t="s">
        <v>8352</v>
      </c>
      <c r="S2071" s="8">
        <f t="shared" si="484"/>
        <v>42340.763784722221</v>
      </c>
      <c r="T2071" s="11">
        <f t="shared" si="485"/>
        <v>42371.763784722221</v>
      </c>
      <c r="U2071" t="str">
        <f t="shared" si="486"/>
        <v>FALSE</v>
      </c>
      <c r="V2071" s="18">
        <f t="shared" si="487"/>
        <v>2</v>
      </c>
      <c r="W2071">
        <f t="shared" si="488"/>
        <v>1</v>
      </c>
      <c r="X2071">
        <v>1</v>
      </c>
      <c r="Y2071">
        <f>D2071*$X2071</f>
        <v>50000</v>
      </c>
      <c r="Z2071">
        <f t="shared" si="489"/>
        <v>64203.33</v>
      </c>
    </row>
    <row r="2072" spans="1:26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 t="b">
        <v>0</v>
      </c>
      <c r="L2072">
        <v>1530</v>
      </c>
      <c r="M2072" t="b">
        <v>1</v>
      </c>
      <c r="N2072" t="s">
        <v>8295</v>
      </c>
      <c r="O2072" s="15">
        <f t="shared" si="483"/>
        <v>317.3272</v>
      </c>
      <c r="P2072" s="15">
        <f t="shared" si="477"/>
        <v>259.25424836601309</v>
      </c>
      <c r="Q2072" t="s">
        <v>8330</v>
      </c>
      <c r="R2072" t="s">
        <v>8352</v>
      </c>
      <c r="S2072" s="8">
        <f t="shared" si="484"/>
        <v>42519.448182870365</v>
      </c>
      <c r="T2072" s="11">
        <f t="shared" si="485"/>
        <v>42549.448182870365</v>
      </c>
      <c r="U2072" t="str">
        <f t="shared" si="486"/>
        <v>FALSE</v>
      </c>
      <c r="V2072" s="18">
        <f t="shared" si="487"/>
        <v>2</v>
      </c>
      <c r="W2072">
        <f t="shared" si="488"/>
        <v>1</v>
      </c>
      <c r="X2072">
        <v>1.1299999999999999</v>
      </c>
      <c r="Y2072">
        <f>D2072*X2072</f>
        <v>141250</v>
      </c>
      <c r="Z2072">
        <f t="shared" si="489"/>
        <v>448224.67</v>
      </c>
    </row>
    <row r="2073" spans="1:26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 t="b">
        <v>0</v>
      </c>
      <c r="L2073">
        <v>278</v>
      </c>
      <c r="M2073" t="b">
        <v>1</v>
      </c>
      <c r="N2073" t="s">
        <v>8295</v>
      </c>
      <c r="O2073" s="15">
        <f t="shared" si="483"/>
        <v>280.73</v>
      </c>
      <c r="P2073" s="15">
        <f t="shared" si="477"/>
        <v>201.96402877697841</v>
      </c>
      <c r="Q2073" t="s">
        <v>8330</v>
      </c>
      <c r="R2073" t="s">
        <v>8352</v>
      </c>
      <c r="S2073" s="8">
        <f t="shared" si="484"/>
        <v>42600.070416666662</v>
      </c>
      <c r="T2073" s="11">
        <f t="shared" si="485"/>
        <v>42645.070416666662</v>
      </c>
      <c r="U2073" t="str">
        <f t="shared" si="486"/>
        <v>FALSE</v>
      </c>
      <c r="V2073" s="18">
        <f t="shared" si="487"/>
        <v>2</v>
      </c>
      <c r="W2073">
        <f t="shared" si="488"/>
        <v>1</v>
      </c>
      <c r="X2073">
        <v>1</v>
      </c>
      <c r="Y2073">
        <f>D2073*$X2073</f>
        <v>20000</v>
      </c>
      <c r="Z2073">
        <f t="shared" si="489"/>
        <v>56146</v>
      </c>
    </row>
    <row r="2074" spans="1:26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 t="b">
        <v>0</v>
      </c>
      <c r="L2074">
        <v>350</v>
      </c>
      <c r="M2074" t="b">
        <v>1</v>
      </c>
      <c r="N2074" t="s">
        <v>8295</v>
      </c>
      <c r="O2074" s="15">
        <f t="shared" si="483"/>
        <v>110.73146853146854</v>
      </c>
      <c r="P2074" s="15">
        <f t="shared" si="477"/>
        <v>226.20857142857142</v>
      </c>
      <c r="Q2074" t="s">
        <v>8330</v>
      </c>
      <c r="R2074" t="s">
        <v>8352</v>
      </c>
      <c r="S2074" s="8">
        <f t="shared" si="484"/>
        <v>42467.373055555552</v>
      </c>
      <c r="T2074" s="11">
        <f t="shared" si="485"/>
        <v>42497.373055555552</v>
      </c>
      <c r="U2074" t="str">
        <f t="shared" si="486"/>
        <v>FALSE</v>
      </c>
      <c r="V2074" s="18">
        <f t="shared" si="487"/>
        <v>2</v>
      </c>
      <c r="W2074">
        <f t="shared" si="488"/>
        <v>1</v>
      </c>
      <c r="X2074">
        <v>1</v>
      </c>
      <c r="Y2074">
        <f>D2074*$X2074</f>
        <v>71500</v>
      </c>
      <c r="Z2074">
        <f t="shared" si="489"/>
        <v>79173</v>
      </c>
    </row>
    <row r="2075" spans="1:26" ht="115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 t="b">
        <v>0</v>
      </c>
      <c r="L2075">
        <v>470</v>
      </c>
      <c r="M2075" t="b">
        <v>1</v>
      </c>
      <c r="N2075" t="s">
        <v>8295</v>
      </c>
      <c r="O2075" s="15">
        <f t="shared" si="483"/>
        <v>152.60429999999999</v>
      </c>
      <c r="P2075" s="15">
        <f t="shared" si="477"/>
        <v>324.69</v>
      </c>
      <c r="Q2075" t="s">
        <v>8330</v>
      </c>
      <c r="R2075" t="s">
        <v>8352</v>
      </c>
      <c r="S2075" s="8">
        <f t="shared" si="484"/>
        <v>42087.459699074076</v>
      </c>
      <c r="T2075" s="11">
        <f t="shared" si="485"/>
        <v>42132.459699074076</v>
      </c>
      <c r="U2075" t="str">
        <f t="shared" si="486"/>
        <v>FALSE</v>
      </c>
      <c r="V2075" s="18">
        <f t="shared" si="487"/>
        <v>2</v>
      </c>
      <c r="W2075">
        <f t="shared" si="488"/>
        <v>1</v>
      </c>
      <c r="X2075">
        <v>1</v>
      </c>
      <c r="Y2075">
        <f>D2075*$X2075</f>
        <v>100000</v>
      </c>
      <c r="Z2075">
        <f t="shared" si="489"/>
        <v>152604.29999999999</v>
      </c>
    </row>
    <row r="2076" spans="1:26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 t="b">
        <v>0</v>
      </c>
      <c r="L2076">
        <v>3</v>
      </c>
      <c r="M2076" t="b">
        <v>1</v>
      </c>
      <c r="N2076" t="s">
        <v>8295</v>
      </c>
      <c r="O2076" s="15">
        <f t="shared" si="483"/>
        <v>102.49999999999999</v>
      </c>
      <c r="P2076" s="15">
        <f t="shared" si="477"/>
        <v>205</v>
      </c>
      <c r="Q2076" t="s">
        <v>8330</v>
      </c>
      <c r="R2076" t="s">
        <v>8352</v>
      </c>
      <c r="S2076" s="8">
        <f t="shared" si="484"/>
        <v>42466.617847222216</v>
      </c>
      <c r="T2076" s="11">
        <f t="shared" si="485"/>
        <v>42496.617847222216</v>
      </c>
      <c r="U2076" t="str">
        <f t="shared" si="486"/>
        <v>FALSE</v>
      </c>
      <c r="V2076" s="18">
        <f t="shared" si="487"/>
        <v>2</v>
      </c>
      <c r="W2076">
        <f t="shared" si="488"/>
        <v>1</v>
      </c>
      <c r="X2076">
        <v>1</v>
      </c>
      <c r="Y2076">
        <f>D2076*$X2076</f>
        <v>600</v>
      </c>
      <c r="Z2076">
        <f t="shared" si="489"/>
        <v>615</v>
      </c>
    </row>
    <row r="2077" spans="1:26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 t="b">
        <v>0</v>
      </c>
      <c r="L2077">
        <v>8200</v>
      </c>
      <c r="M2077" t="b">
        <v>1</v>
      </c>
      <c r="N2077" t="s">
        <v>8295</v>
      </c>
      <c r="O2077" s="15">
        <f t="shared" si="483"/>
        <v>1678.3738373837384</v>
      </c>
      <c r="P2077" s="15">
        <f t="shared" si="477"/>
        <v>20.465926829268295</v>
      </c>
      <c r="Q2077" t="s">
        <v>8330</v>
      </c>
      <c r="R2077" t="s">
        <v>8352</v>
      </c>
      <c r="S2077" s="8">
        <f t="shared" si="484"/>
        <v>41450.473240740735</v>
      </c>
      <c r="T2077" s="11">
        <f t="shared" si="485"/>
        <v>41480.473240740735</v>
      </c>
      <c r="U2077" t="str">
        <f t="shared" si="486"/>
        <v>FALSE</v>
      </c>
      <c r="V2077" s="18">
        <f t="shared" si="487"/>
        <v>2</v>
      </c>
      <c r="W2077">
        <f t="shared" si="488"/>
        <v>1</v>
      </c>
      <c r="X2077">
        <v>1</v>
      </c>
      <c r="Y2077">
        <f>D2077*$X2077</f>
        <v>9999</v>
      </c>
      <c r="Z2077">
        <f t="shared" si="489"/>
        <v>167820.6</v>
      </c>
    </row>
    <row r="2078" spans="1:26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 t="b">
        <v>0</v>
      </c>
      <c r="L2078">
        <v>8359</v>
      </c>
      <c r="M2078" t="b">
        <v>1</v>
      </c>
      <c r="N2078" t="s">
        <v>8295</v>
      </c>
      <c r="O2078" s="15">
        <f t="shared" si="483"/>
        <v>543.349156424581</v>
      </c>
      <c r="P2078" s="15">
        <f t="shared" si="477"/>
        <v>116.35303146309367</v>
      </c>
      <c r="Q2078" t="s">
        <v>8330</v>
      </c>
      <c r="R2078" t="s">
        <v>8352</v>
      </c>
      <c r="S2078" s="8">
        <f t="shared" si="484"/>
        <v>41803.672326388885</v>
      </c>
      <c r="T2078" s="11">
        <f t="shared" si="485"/>
        <v>41843.672326388885</v>
      </c>
      <c r="U2078" t="str">
        <f t="shared" si="486"/>
        <v>FALSE</v>
      </c>
      <c r="V2078" s="18">
        <f t="shared" si="487"/>
        <v>2</v>
      </c>
      <c r="W2078">
        <f t="shared" si="488"/>
        <v>1</v>
      </c>
      <c r="X2078">
        <v>1.28</v>
      </c>
      <c r="Y2078">
        <f>D2078*X2078</f>
        <v>229120</v>
      </c>
      <c r="Z2078">
        <f t="shared" si="489"/>
        <v>1244921.5872</v>
      </c>
    </row>
    <row r="2079" spans="1:26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 t="b">
        <v>0</v>
      </c>
      <c r="L2079">
        <v>188</v>
      </c>
      <c r="M2079" t="b">
        <v>1</v>
      </c>
      <c r="N2079" t="s">
        <v>8295</v>
      </c>
      <c r="O2079" s="15">
        <f t="shared" si="483"/>
        <v>115.50800000000001</v>
      </c>
      <c r="P2079" s="15">
        <f t="shared" si="477"/>
        <v>307.20212765957444</v>
      </c>
      <c r="Q2079" t="s">
        <v>8330</v>
      </c>
      <c r="R2079" t="s">
        <v>8352</v>
      </c>
      <c r="S2079" s="8">
        <f t="shared" si="484"/>
        <v>42102.83421296296</v>
      </c>
      <c r="T2079" s="11">
        <f t="shared" si="485"/>
        <v>42160.666666666664</v>
      </c>
      <c r="U2079" t="str">
        <f t="shared" si="486"/>
        <v>FALSE</v>
      </c>
      <c r="V2079" s="18">
        <f t="shared" si="487"/>
        <v>2</v>
      </c>
      <c r="W2079">
        <f t="shared" si="488"/>
        <v>1</v>
      </c>
      <c r="X2079">
        <v>1</v>
      </c>
      <c r="Y2079">
        <f>D2079*$X2079</f>
        <v>50000</v>
      </c>
      <c r="Z2079">
        <f t="shared" si="489"/>
        <v>57754</v>
      </c>
    </row>
    <row r="2080" spans="1:26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 t="b">
        <v>0</v>
      </c>
      <c r="L2080">
        <v>48</v>
      </c>
      <c r="M2080" t="b">
        <v>1</v>
      </c>
      <c r="N2080" t="s">
        <v>8295</v>
      </c>
      <c r="O2080" s="15">
        <f t="shared" si="483"/>
        <v>131.20499999999998</v>
      </c>
      <c r="P2080" s="15">
        <f t="shared" si="477"/>
        <v>546.6875</v>
      </c>
      <c r="Q2080" t="s">
        <v>8330</v>
      </c>
      <c r="R2080" t="s">
        <v>8352</v>
      </c>
      <c r="S2080" s="8">
        <f t="shared" si="484"/>
        <v>42692.563159722216</v>
      </c>
      <c r="T2080" s="11">
        <f t="shared" si="485"/>
        <v>42722.563159722216</v>
      </c>
      <c r="U2080" t="str">
        <f t="shared" si="486"/>
        <v>FALSE</v>
      </c>
      <c r="V2080" s="18">
        <f t="shared" si="487"/>
        <v>2</v>
      </c>
      <c r="W2080">
        <f t="shared" si="488"/>
        <v>1</v>
      </c>
      <c r="X2080">
        <v>1.1299999999999999</v>
      </c>
      <c r="Y2080">
        <f>D2080*X2080</f>
        <v>22599.999999999996</v>
      </c>
      <c r="Z2080">
        <f t="shared" si="489"/>
        <v>29652.329999999998</v>
      </c>
    </row>
    <row r="2081" spans="1:26" ht="115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 t="b">
        <v>0</v>
      </c>
      <c r="L2081">
        <v>607</v>
      </c>
      <c r="M2081" t="b">
        <v>1</v>
      </c>
      <c r="N2081" t="s">
        <v>8295</v>
      </c>
      <c r="O2081" s="15">
        <f t="shared" si="483"/>
        <v>288.17</v>
      </c>
      <c r="P2081" s="15">
        <f t="shared" si="477"/>
        <v>47.474464579901152</v>
      </c>
      <c r="Q2081" t="s">
        <v>8330</v>
      </c>
      <c r="R2081" t="s">
        <v>8352</v>
      </c>
      <c r="S2081" s="8">
        <f t="shared" si="484"/>
        <v>42150.502233796295</v>
      </c>
      <c r="T2081" s="11">
        <f t="shared" si="485"/>
        <v>42180.583333333336</v>
      </c>
      <c r="U2081" t="str">
        <f t="shared" si="486"/>
        <v>FALSE</v>
      </c>
      <c r="V2081" s="18">
        <f t="shared" si="487"/>
        <v>2</v>
      </c>
      <c r="W2081">
        <f t="shared" si="488"/>
        <v>1</v>
      </c>
      <c r="X2081">
        <v>1.28</v>
      </c>
      <c r="Y2081">
        <f>D2081*X2081</f>
        <v>12800</v>
      </c>
      <c r="Z2081">
        <f t="shared" si="489"/>
        <v>36885.760000000002</v>
      </c>
    </row>
    <row r="2082" spans="1:26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 t="b">
        <v>0</v>
      </c>
      <c r="L2082">
        <v>50</v>
      </c>
      <c r="M2082" t="b">
        <v>1</v>
      </c>
      <c r="N2082" t="s">
        <v>8295</v>
      </c>
      <c r="O2082" s="15">
        <f t="shared" si="483"/>
        <v>507.8</v>
      </c>
      <c r="P2082" s="15">
        <f t="shared" si="477"/>
        <v>101.56</v>
      </c>
      <c r="Q2082" t="s">
        <v>8330</v>
      </c>
      <c r="R2082" t="s">
        <v>8352</v>
      </c>
      <c r="S2082" s="8">
        <f t="shared" si="484"/>
        <v>42289.748842592591</v>
      </c>
      <c r="T2082" s="11">
        <f t="shared" si="485"/>
        <v>42319.790509259255</v>
      </c>
      <c r="U2082" t="str">
        <f t="shared" si="486"/>
        <v>FALSE</v>
      </c>
      <c r="V2082" s="18">
        <f t="shared" si="487"/>
        <v>2</v>
      </c>
      <c r="W2082">
        <f t="shared" si="488"/>
        <v>1</v>
      </c>
      <c r="X2082">
        <v>1</v>
      </c>
      <c r="Y2082">
        <f t="shared" ref="Y2082:Y2122" si="490">D2082*$X2082</f>
        <v>1000</v>
      </c>
      <c r="Z2082">
        <f t="shared" ref="Z2082:Z2122" si="491">E2082*$X2082</f>
        <v>5078</v>
      </c>
    </row>
    <row r="2083" spans="1:26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 t="b">
        <v>0</v>
      </c>
      <c r="L2083">
        <v>55</v>
      </c>
      <c r="M2083" t="b">
        <v>1</v>
      </c>
      <c r="N2083" t="s">
        <v>8279</v>
      </c>
      <c r="O2083" s="15">
        <f t="shared" si="483"/>
        <v>114.57142857142857</v>
      </c>
      <c r="P2083" s="15">
        <f t="shared" si="477"/>
        <v>72.909090909090907</v>
      </c>
      <c r="Q2083" t="s">
        <v>8325</v>
      </c>
      <c r="R2083" t="s">
        <v>8339</v>
      </c>
      <c r="S2083" s="8">
        <f t="shared" si="484"/>
        <v>41003.948553240742</v>
      </c>
      <c r="T2083" s="11">
        <f t="shared" si="485"/>
        <v>41044.999305555553</v>
      </c>
      <c r="U2083" t="str">
        <f t="shared" si="486"/>
        <v>FALSE</v>
      </c>
      <c r="V2083" s="18">
        <f t="shared" si="487"/>
        <v>2</v>
      </c>
      <c r="W2083">
        <f t="shared" si="488"/>
        <v>1</v>
      </c>
      <c r="X2083">
        <v>1</v>
      </c>
      <c r="Y2083">
        <f t="shared" si="490"/>
        <v>3500</v>
      </c>
      <c r="Z2083">
        <f t="shared" si="491"/>
        <v>4010</v>
      </c>
    </row>
    <row r="2084" spans="1:26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 t="b">
        <v>0</v>
      </c>
      <c r="L2084">
        <v>38</v>
      </c>
      <c r="M2084" t="b">
        <v>1</v>
      </c>
      <c r="N2084" t="s">
        <v>8279</v>
      </c>
      <c r="O2084" s="15">
        <f t="shared" si="483"/>
        <v>110.73333333333333</v>
      </c>
      <c r="P2084" s="15">
        <f t="shared" si="477"/>
        <v>43.710526315789473</v>
      </c>
      <c r="Q2084" t="s">
        <v>8325</v>
      </c>
      <c r="R2084" t="s">
        <v>8339</v>
      </c>
      <c r="S2084" s="8">
        <f t="shared" si="484"/>
        <v>40810.911990740737</v>
      </c>
      <c r="T2084" s="11">
        <f t="shared" si="485"/>
        <v>40870.953657407408</v>
      </c>
      <c r="U2084" t="str">
        <f t="shared" si="486"/>
        <v>FALSE</v>
      </c>
      <c r="V2084" s="18">
        <f t="shared" si="487"/>
        <v>2</v>
      </c>
      <c r="W2084">
        <f t="shared" si="488"/>
        <v>1</v>
      </c>
      <c r="X2084">
        <v>1</v>
      </c>
      <c r="Y2084">
        <f t="shared" si="490"/>
        <v>1500</v>
      </c>
      <c r="Z2084">
        <f t="shared" si="491"/>
        <v>1661</v>
      </c>
    </row>
    <row r="2085" spans="1:26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 t="b">
        <v>0</v>
      </c>
      <c r="L2085">
        <v>25</v>
      </c>
      <c r="M2085" t="b">
        <v>1</v>
      </c>
      <c r="N2085" t="s">
        <v>8279</v>
      </c>
      <c r="O2085" s="15">
        <f t="shared" si="483"/>
        <v>113.33333333333333</v>
      </c>
      <c r="P2085" s="15">
        <f t="shared" si="477"/>
        <v>34</v>
      </c>
      <c r="Q2085" t="s">
        <v>8325</v>
      </c>
      <c r="R2085" t="s">
        <v>8339</v>
      </c>
      <c r="S2085" s="8">
        <f t="shared" si="484"/>
        <v>41034.513831018514</v>
      </c>
      <c r="T2085" s="11">
        <f t="shared" si="485"/>
        <v>41064.513831018514</v>
      </c>
      <c r="U2085" t="str">
        <f t="shared" si="486"/>
        <v>FALSE</v>
      </c>
      <c r="V2085" s="18">
        <f t="shared" si="487"/>
        <v>2</v>
      </c>
      <c r="W2085">
        <f t="shared" si="488"/>
        <v>1</v>
      </c>
      <c r="X2085">
        <v>1</v>
      </c>
      <c r="Y2085">
        <f t="shared" si="490"/>
        <v>750</v>
      </c>
      <c r="Z2085">
        <f t="shared" si="491"/>
        <v>850</v>
      </c>
    </row>
    <row r="2086" spans="1:26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 t="b">
        <v>0</v>
      </c>
      <c r="L2086">
        <v>46</v>
      </c>
      <c r="M2086" t="b">
        <v>1</v>
      </c>
      <c r="N2086" t="s">
        <v>8279</v>
      </c>
      <c r="O2086" s="15">
        <f t="shared" si="483"/>
        <v>108.33333333333333</v>
      </c>
      <c r="P2086" s="15">
        <f t="shared" si="477"/>
        <v>70.652173913043484</v>
      </c>
      <c r="Q2086" t="s">
        <v>8325</v>
      </c>
      <c r="R2086" t="s">
        <v>8339</v>
      </c>
      <c r="S2086" s="8">
        <f t="shared" si="484"/>
        <v>41731.624791666662</v>
      </c>
      <c r="T2086" s="11">
        <f t="shared" si="485"/>
        <v>41763.082638888889</v>
      </c>
      <c r="U2086" t="str">
        <f t="shared" si="486"/>
        <v>FALSE</v>
      </c>
      <c r="V2086" s="18">
        <f t="shared" si="487"/>
        <v>2</v>
      </c>
      <c r="W2086">
        <f t="shared" si="488"/>
        <v>1</v>
      </c>
      <c r="X2086">
        <v>1</v>
      </c>
      <c r="Y2086">
        <f t="shared" si="490"/>
        <v>3000</v>
      </c>
      <c r="Z2086">
        <f t="shared" si="491"/>
        <v>3250</v>
      </c>
    </row>
    <row r="2087" spans="1:26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 t="b">
        <v>0</v>
      </c>
      <c r="L2087">
        <v>83</v>
      </c>
      <c r="M2087" t="b">
        <v>1</v>
      </c>
      <c r="N2087" t="s">
        <v>8279</v>
      </c>
      <c r="O2087" s="15">
        <f t="shared" si="483"/>
        <v>123.53333333333335</v>
      </c>
      <c r="P2087" s="15">
        <f t="shared" si="477"/>
        <v>89.301204819277103</v>
      </c>
      <c r="Q2087" t="s">
        <v>8325</v>
      </c>
      <c r="R2087" t="s">
        <v>8339</v>
      </c>
      <c r="S2087" s="8">
        <f t="shared" si="484"/>
        <v>41075.627164351848</v>
      </c>
      <c r="T2087" s="11">
        <f t="shared" si="485"/>
        <v>41105.627164351848</v>
      </c>
      <c r="U2087" t="str">
        <f t="shared" si="486"/>
        <v>FALSE</v>
      </c>
      <c r="V2087" s="18">
        <f t="shared" si="487"/>
        <v>2</v>
      </c>
      <c r="W2087">
        <f t="shared" si="488"/>
        <v>1</v>
      </c>
      <c r="X2087">
        <v>1</v>
      </c>
      <c r="Y2087">
        <f t="shared" si="490"/>
        <v>6000</v>
      </c>
      <c r="Z2087">
        <f t="shared" si="491"/>
        <v>7412</v>
      </c>
    </row>
    <row r="2088" spans="1:26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 t="b">
        <v>0</v>
      </c>
      <c r="L2088">
        <v>35</v>
      </c>
      <c r="M2088" t="b">
        <v>1</v>
      </c>
      <c r="N2088" t="s">
        <v>8279</v>
      </c>
      <c r="O2088" s="15">
        <f t="shared" si="483"/>
        <v>100.69999999999999</v>
      </c>
      <c r="P2088" s="15">
        <f t="shared" ref="P2088:P2151" si="492">IFERROR(E2088/L2088,0)</f>
        <v>115.08571428571429</v>
      </c>
      <c r="Q2088" t="s">
        <v>8325</v>
      </c>
      <c r="R2088" t="s">
        <v>8339</v>
      </c>
      <c r="S2088" s="8">
        <f t="shared" si="484"/>
        <v>40860.462175925924</v>
      </c>
      <c r="T2088" s="11">
        <f t="shared" si="485"/>
        <v>40890.999305555553</v>
      </c>
      <c r="U2088" t="str">
        <f t="shared" si="486"/>
        <v>FALSE</v>
      </c>
      <c r="V2088" s="18">
        <f t="shared" si="487"/>
        <v>2</v>
      </c>
      <c r="W2088">
        <f t="shared" si="488"/>
        <v>1</v>
      </c>
      <c r="X2088">
        <v>1</v>
      </c>
      <c r="Y2088">
        <f t="shared" si="490"/>
        <v>4000</v>
      </c>
      <c r="Z2088">
        <f t="shared" si="491"/>
        <v>4028</v>
      </c>
    </row>
    <row r="2089" spans="1:26" ht="115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 t="b">
        <v>0</v>
      </c>
      <c r="L2089">
        <v>25</v>
      </c>
      <c r="M2089" t="b">
        <v>1</v>
      </c>
      <c r="N2089" t="s">
        <v>8279</v>
      </c>
      <c r="O2089" s="15">
        <f t="shared" si="483"/>
        <v>103.53333333333335</v>
      </c>
      <c r="P2089" s="15">
        <f t="shared" si="492"/>
        <v>62.12</v>
      </c>
      <c r="Q2089" t="s">
        <v>8325</v>
      </c>
      <c r="R2089" t="s">
        <v>8339</v>
      </c>
      <c r="S2089" s="8">
        <f t="shared" si="484"/>
        <v>40763.996041666665</v>
      </c>
      <c r="T2089" s="11">
        <f t="shared" si="485"/>
        <v>40793.996041666665</v>
      </c>
      <c r="U2089" t="str">
        <f t="shared" si="486"/>
        <v>FALSE</v>
      </c>
      <c r="V2089" s="18">
        <f t="shared" si="487"/>
        <v>2</v>
      </c>
      <c r="W2089">
        <f t="shared" si="488"/>
        <v>1</v>
      </c>
      <c r="X2089">
        <v>1</v>
      </c>
      <c r="Y2089">
        <f t="shared" si="490"/>
        <v>1500</v>
      </c>
      <c r="Z2089">
        <f t="shared" si="491"/>
        <v>1553</v>
      </c>
    </row>
    <row r="2090" spans="1:26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 t="b">
        <v>0</v>
      </c>
      <c r="L2090">
        <v>75</v>
      </c>
      <c r="M2090" t="b">
        <v>1</v>
      </c>
      <c r="N2090" t="s">
        <v>8279</v>
      </c>
      <c r="O2090" s="15">
        <f t="shared" si="483"/>
        <v>115.51066666666668</v>
      </c>
      <c r="P2090" s="15">
        <f t="shared" si="492"/>
        <v>46.204266666666669</v>
      </c>
      <c r="Q2090" t="s">
        <v>8325</v>
      </c>
      <c r="R2090" t="s">
        <v>8339</v>
      </c>
      <c r="S2090" s="8">
        <f t="shared" si="484"/>
        <v>40395.506388888884</v>
      </c>
      <c r="T2090" s="11">
        <f t="shared" si="485"/>
        <v>40431.957638888889</v>
      </c>
      <c r="U2090" t="str">
        <f t="shared" si="486"/>
        <v>FALSE</v>
      </c>
      <c r="V2090" s="18">
        <f t="shared" si="487"/>
        <v>2</v>
      </c>
      <c r="W2090">
        <f t="shared" si="488"/>
        <v>1</v>
      </c>
      <c r="X2090">
        <v>1</v>
      </c>
      <c r="Y2090">
        <f t="shared" si="490"/>
        <v>3000</v>
      </c>
      <c r="Z2090">
        <f t="shared" si="491"/>
        <v>3465.32</v>
      </c>
    </row>
    <row r="2091" spans="1:26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 t="b">
        <v>0</v>
      </c>
      <c r="L2091">
        <v>62</v>
      </c>
      <c r="M2091" t="b">
        <v>1</v>
      </c>
      <c r="N2091" t="s">
        <v>8279</v>
      </c>
      <c r="O2091" s="15">
        <f t="shared" si="483"/>
        <v>120.4004</v>
      </c>
      <c r="P2091" s="15">
        <f t="shared" si="492"/>
        <v>48.54854838709678</v>
      </c>
      <c r="Q2091" t="s">
        <v>8325</v>
      </c>
      <c r="R2091" t="s">
        <v>8339</v>
      </c>
      <c r="S2091" s="8">
        <f t="shared" si="484"/>
        <v>41452.867986111109</v>
      </c>
      <c r="T2091" s="11">
        <f t="shared" si="485"/>
        <v>41487.867986111109</v>
      </c>
      <c r="U2091" t="str">
        <f t="shared" si="486"/>
        <v>FALSE</v>
      </c>
      <c r="V2091" s="18">
        <f t="shared" si="487"/>
        <v>2</v>
      </c>
      <c r="W2091">
        <f t="shared" si="488"/>
        <v>1</v>
      </c>
      <c r="X2091">
        <v>1</v>
      </c>
      <c r="Y2091">
        <f t="shared" si="490"/>
        <v>2500</v>
      </c>
      <c r="Z2091">
        <f t="shared" si="491"/>
        <v>3010.01</v>
      </c>
    </row>
    <row r="2092" spans="1:26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 t="b">
        <v>0</v>
      </c>
      <c r="L2092">
        <v>160</v>
      </c>
      <c r="M2092" t="b">
        <v>1</v>
      </c>
      <c r="N2092" t="s">
        <v>8279</v>
      </c>
      <c r="O2092" s="15">
        <f t="shared" si="483"/>
        <v>115.040375</v>
      </c>
      <c r="P2092" s="15">
        <f t="shared" si="492"/>
        <v>57.520187499999999</v>
      </c>
      <c r="Q2092" t="s">
        <v>8325</v>
      </c>
      <c r="R2092" t="s">
        <v>8339</v>
      </c>
      <c r="S2092" s="8">
        <f t="shared" si="484"/>
        <v>41299.173090277778</v>
      </c>
      <c r="T2092" s="11">
        <f t="shared" si="485"/>
        <v>41329.173090277771</v>
      </c>
      <c r="U2092" t="str">
        <f t="shared" si="486"/>
        <v>FALSE</v>
      </c>
      <c r="V2092" s="18">
        <f t="shared" si="487"/>
        <v>2</v>
      </c>
      <c r="W2092">
        <f t="shared" si="488"/>
        <v>1</v>
      </c>
      <c r="X2092">
        <v>1</v>
      </c>
      <c r="Y2092">
        <f t="shared" si="490"/>
        <v>8000</v>
      </c>
      <c r="Z2092">
        <f t="shared" si="491"/>
        <v>9203.23</v>
      </c>
    </row>
    <row r="2093" spans="1:26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 t="b">
        <v>0</v>
      </c>
      <c r="L2093">
        <v>246</v>
      </c>
      <c r="M2093" t="b">
        <v>1</v>
      </c>
      <c r="N2093" t="s">
        <v>8279</v>
      </c>
      <c r="O2093" s="15">
        <f t="shared" si="483"/>
        <v>120.46777777777777</v>
      </c>
      <c r="P2093" s="15">
        <f t="shared" si="492"/>
        <v>88.147154471544724</v>
      </c>
      <c r="Q2093" t="s">
        <v>8325</v>
      </c>
      <c r="R2093" t="s">
        <v>8339</v>
      </c>
      <c r="S2093" s="8">
        <f t="shared" si="484"/>
        <v>40555.114328703698</v>
      </c>
      <c r="T2093" s="11">
        <f t="shared" si="485"/>
        <v>40603.625</v>
      </c>
      <c r="U2093" t="str">
        <f t="shared" si="486"/>
        <v>FALSE</v>
      </c>
      <c r="V2093" s="18">
        <f t="shared" si="487"/>
        <v>2</v>
      </c>
      <c r="W2093">
        <f t="shared" si="488"/>
        <v>1</v>
      </c>
      <c r="X2093">
        <v>1</v>
      </c>
      <c r="Y2093">
        <f t="shared" si="490"/>
        <v>18000</v>
      </c>
      <c r="Z2093">
        <f t="shared" si="491"/>
        <v>21684.2</v>
      </c>
    </row>
    <row r="2094" spans="1:26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 t="b">
        <v>0</v>
      </c>
      <c r="L2094">
        <v>55</v>
      </c>
      <c r="M2094" t="b">
        <v>1</v>
      </c>
      <c r="N2094" t="s">
        <v>8279</v>
      </c>
      <c r="O2094" s="15">
        <f t="shared" si="483"/>
        <v>101.28333333333333</v>
      </c>
      <c r="P2094" s="15">
        <f t="shared" si="492"/>
        <v>110.49090909090908</v>
      </c>
      <c r="Q2094" t="s">
        <v>8325</v>
      </c>
      <c r="R2094" t="s">
        <v>8339</v>
      </c>
      <c r="S2094" s="8">
        <f t="shared" si="484"/>
        <v>40763.499212962961</v>
      </c>
      <c r="T2094" s="11">
        <f t="shared" si="485"/>
        <v>40823.499212962961</v>
      </c>
      <c r="U2094" t="str">
        <f t="shared" si="486"/>
        <v>FALSE</v>
      </c>
      <c r="V2094" s="18">
        <f t="shared" si="487"/>
        <v>2</v>
      </c>
      <c r="W2094">
        <f t="shared" si="488"/>
        <v>1</v>
      </c>
      <c r="X2094">
        <v>1</v>
      </c>
      <c r="Y2094">
        <f t="shared" si="490"/>
        <v>6000</v>
      </c>
      <c r="Z2094">
        <f t="shared" si="491"/>
        <v>6077</v>
      </c>
    </row>
    <row r="2095" spans="1:26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 t="b">
        <v>0</v>
      </c>
      <c r="L2095">
        <v>23</v>
      </c>
      <c r="M2095" t="b">
        <v>1</v>
      </c>
      <c r="N2095" t="s">
        <v>8279</v>
      </c>
      <c r="O2095" s="15">
        <f t="shared" si="483"/>
        <v>102.46666666666667</v>
      </c>
      <c r="P2095" s="15">
        <f t="shared" si="492"/>
        <v>66.826086956521735</v>
      </c>
      <c r="Q2095" t="s">
        <v>8325</v>
      </c>
      <c r="R2095" t="s">
        <v>8339</v>
      </c>
      <c r="S2095" s="8">
        <f t="shared" si="484"/>
        <v>41205.646203703705</v>
      </c>
      <c r="T2095" s="11">
        <f t="shared" si="485"/>
        <v>41265.68787037037</v>
      </c>
      <c r="U2095" t="str">
        <f t="shared" si="486"/>
        <v>FALSE</v>
      </c>
      <c r="V2095" s="18">
        <f t="shared" si="487"/>
        <v>2</v>
      </c>
      <c r="W2095">
        <f t="shared" si="488"/>
        <v>1</v>
      </c>
      <c r="X2095">
        <v>1</v>
      </c>
      <c r="Y2095">
        <f t="shared" si="490"/>
        <v>1500</v>
      </c>
      <c r="Z2095">
        <f t="shared" si="491"/>
        <v>1537</v>
      </c>
    </row>
    <row r="2096" spans="1:26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 t="b">
        <v>0</v>
      </c>
      <c r="L2096">
        <v>72</v>
      </c>
      <c r="M2096" t="b">
        <v>1</v>
      </c>
      <c r="N2096" t="s">
        <v>8279</v>
      </c>
      <c r="O2096" s="15">
        <f t="shared" si="483"/>
        <v>120.54285714285714</v>
      </c>
      <c r="P2096" s="15">
        <f t="shared" si="492"/>
        <v>58.597222222222221</v>
      </c>
      <c r="Q2096" t="s">
        <v>8325</v>
      </c>
      <c r="R2096" t="s">
        <v>8339</v>
      </c>
      <c r="S2096" s="8">
        <f t="shared" si="484"/>
        <v>40938.811689814815</v>
      </c>
      <c r="T2096" s="11">
        <f t="shared" si="485"/>
        <v>40972.916666666664</v>
      </c>
      <c r="U2096" t="str">
        <f t="shared" si="486"/>
        <v>FALSE</v>
      </c>
      <c r="V2096" s="18">
        <f t="shared" si="487"/>
        <v>2</v>
      </c>
      <c r="W2096">
        <f t="shared" si="488"/>
        <v>1</v>
      </c>
      <c r="X2096">
        <v>1</v>
      </c>
      <c r="Y2096">
        <f t="shared" si="490"/>
        <v>3500</v>
      </c>
      <c r="Z2096">
        <f t="shared" si="491"/>
        <v>4219</v>
      </c>
    </row>
    <row r="2097" spans="1:26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 t="b">
        <v>0</v>
      </c>
      <c r="L2097">
        <v>22</v>
      </c>
      <c r="M2097" t="b">
        <v>1</v>
      </c>
      <c r="N2097" t="s">
        <v>8279</v>
      </c>
      <c r="O2097" s="15">
        <f t="shared" si="483"/>
        <v>100</v>
      </c>
      <c r="P2097" s="15">
        <f t="shared" si="492"/>
        <v>113.63636363636364</v>
      </c>
      <c r="Q2097" t="s">
        <v>8325</v>
      </c>
      <c r="R2097" t="s">
        <v>8339</v>
      </c>
      <c r="S2097" s="8">
        <f t="shared" si="484"/>
        <v>40758.525150462956</v>
      </c>
      <c r="T2097" s="11">
        <f t="shared" si="485"/>
        <v>40818.525150462963</v>
      </c>
      <c r="U2097" t="str">
        <f t="shared" si="486"/>
        <v>FALSE</v>
      </c>
      <c r="V2097" s="18">
        <f t="shared" si="487"/>
        <v>2</v>
      </c>
      <c r="W2097">
        <f t="shared" si="488"/>
        <v>1</v>
      </c>
      <c r="X2097">
        <v>1</v>
      </c>
      <c r="Y2097">
        <f t="shared" si="490"/>
        <v>2500</v>
      </c>
      <c r="Z2097">
        <f t="shared" si="491"/>
        <v>2500</v>
      </c>
    </row>
    <row r="2098" spans="1:26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 t="b">
        <v>0</v>
      </c>
      <c r="L2098">
        <v>14</v>
      </c>
      <c r="M2098" t="b">
        <v>1</v>
      </c>
      <c r="N2098" t="s">
        <v>8279</v>
      </c>
      <c r="O2098" s="15">
        <f t="shared" si="483"/>
        <v>101.66666666666666</v>
      </c>
      <c r="P2098" s="15">
        <f t="shared" si="492"/>
        <v>43.571428571428569</v>
      </c>
      <c r="Q2098" t="s">
        <v>8325</v>
      </c>
      <c r="R2098" t="s">
        <v>8339</v>
      </c>
      <c r="S2098" s="8">
        <f t="shared" si="484"/>
        <v>41192.550173611111</v>
      </c>
      <c r="T2098" s="11">
        <f t="shared" si="485"/>
        <v>41207.957638888889</v>
      </c>
      <c r="U2098" t="str">
        <f t="shared" si="486"/>
        <v>FALSE</v>
      </c>
      <c r="V2098" s="18">
        <f t="shared" si="487"/>
        <v>2</v>
      </c>
      <c r="W2098">
        <f t="shared" si="488"/>
        <v>1</v>
      </c>
      <c r="X2098">
        <v>1</v>
      </c>
      <c r="Y2098">
        <f t="shared" si="490"/>
        <v>600</v>
      </c>
      <c r="Z2098">
        <f t="shared" si="491"/>
        <v>610</v>
      </c>
    </row>
    <row r="2099" spans="1:26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 t="b">
        <v>0</v>
      </c>
      <c r="L2099">
        <v>38</v>
      </c>
      <c r="M2099" t="b">
        <v>1</v>
      </c>
      <c r="N2099" t="s">
        <v>8279</v>
      </c>
      <c r="O2099" s="15">
        <f t="shared" si="483"/>
        <v>100</v>
      </c>
      <c r="P2099" s="15">
        <f t="shared" si="492"/>
        <v>78.94736842105263</v>
      </c>
      <c r="Q2099" t="s">
        <v>8325</v>
      </c>
      <c r="R2099" t="s">
        <v>8339</v>
      </c>
      <c r="S2099" s="8">
        <f t="shared" si="484"/>
        <v>40818.376562499994</v>
      </c>
      <c r="T2099" s="11">
        <f t="shared" si="485"/>
        <v>40878.418229166666</v>
      </c>
      <c r="U2099" t="str">
        <f t="shared" si="486"/>
        <v>FALSE</v>
      </c>
      <c r="V2099" s="18">
        <f t="shared" si="487"/>
        <v>2</v>
      </c>
      <c r="W2099">
        <f t="shared" si="488"/>
        <v>1</v>
      </c>
      <c r="X2099">
        <v>1</v>
      </c>
      <c r="Y2099">
        <f t="shared" si="490"/>
        <v>3000</v>
      </c>
      <c r="Z2099">
        <f t="shared" si="491"/>
        <v>3000</v>
      </c>
    </row>
    <row r="2100" spans="1:26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 t="b">
        <v>0</v>
      </c>
      <c r="L2100">
        <v>32</v>
      </c>
      <c r="M2100" t="b">
        <v>1</v>
      </c>
      <c r="N2100" t="s">
        <v>8279</v>
      </c>
      <c r="O2100" s="15">
        <f t="shared" si="483"/>
        <v>100.33333333333334</v>
      </c>
      <c r="P2100" s="15">
        <f t="shared" si="492"/>
        <v>188.125</v>
      </c>
      <c r="Q2100" t="s">
        <v>8325</v>
      </c>
      <c r="R2100" t="s">
        <v>8339</v>
      </c>
      <c r="S2100" s="8">
        <f t="shared" si="484"/>
        <v>40945.905497685184</v>
      </c>
      <c r="T2100" s="11">
        <f t="shared" si="485"/>
        <v>40975.905497685184</v>
      </c>
      <c r="U2100" t="str">
        <f t="shared" si="486"/>
        <v>FALSE</v>
      </c>
      <c r="V2100" s="18">
        <f t="shared" si="487"/>
        <v>2</v>
      </c>
      <c r="W2100">
        <f t="shared" si="488"/>
        <v>1</v>
      </c>
      <c r="X2100">
        <v>1</v>
      </c>
      <c r="Y2100">
        <f t="shared" si="490"/>
        <v>6000</v>
      </c>
      <c r="Z2100">
        <f t="shared" si="491"/>
        <v>6020</v>
      </c>
    </row>
    <row r="2101" spans="1:26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 t="b">
        <v>0</v>
      </c>
      <c r="L2101">
        <v>63</v>
      </c>
      <c r="M2101" t="b">
        <v>1</v>
      </c>
      <c r="N2101" t="s">
        <v>8279</v>
      </c>
      <c r="O2101" s="15">
        <f t="shared" si="483"/>
        <v>132.36666666666667</v>
      </c>
      <c r="P2101" s="15">
        <f t="shared" si="492"/>
        <v>63.031746031746032</v>
      </c>
      <c r="Q2101" t="s">
        <v>8325</v>
      </c>
      <c r="R2101" t="s">
        <v>8339</v>
      </c>
      <c r="S2101" s="8">
        <f t="shared" si="484"/>
        <v>42173.53800925926</v>
      </c>
      <c r="T2101" s="11">
        <f t="shared" si="485"/>
        <v>42186.944444444445</v>
      </c>
      <c r="U2101" t="str">
        <f t="shared" si="486"/>
        <v>FALSE</v>
      </c>
      <c r="V2101" s="18">
        <f t="shared" si="487"/>
        <v>2</v>
      </c>
      <c r="W2101">
        <f t="shared" si="488"/>
        <v>1</v>
      </c>
      <c r="X2101">
        <v>1</v>
      </c>
      <c r="Y2101">
        <f t="shared" si="490"/>
        <v>3000</v>
      </c>
      <c r="Z2101">
        <f t="shared" si="491"/>
        <v>3971</v>
      </c>
    </row>
    <row r="2102" spans="1:26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 t="b">
        <v>0</v>
      </c>
      <c r="L2102">
        <v>27</v>
      </c>
      <c r="M2102" t="b">
        <v>1</v>
      </c>
      <c r="N2102" t="s">
        <v>8279</v>
      </c>
      <c r="O2102" s="15">
        <f t="shared" si="483"/>
        <v>136.66666666666666</v>
      </c>
      <c r="P2102" s="15">
        <f t="shared" si="492"/>
        <v>30.37037037037037</v>
      </c>
      <c r="Q2102" t="s">
        <v>8325</v>
      </c>
      <c r="R2102" t="s">
        <v>8339</v>
      </c>
      <c r="S2102" s="8">
        <f t="shared" si="484"/>
        <v>41074.62663194444</v>
      </c>
      <c r="T2102" s="11">
        <f t="shared" si="485"/>
        <v>41089.957638888889</v>
      </c>
      <c r="U2102" t="str">
        <f t="shared" si="486"/>
        <v>FALSE</v>
      </c>
      <c r="V2102" s="18">
        <f t="shared" si="487"/>
        <v>2</v>
      </c>
      <c r="W2102">
        <f t="shared" si="488"/>
        <v>1</v>
      </c>
      <c r="X2102">
        <v>1</v>
      </c>
      <c r="Y2102">
        <f t="shared" si="490"/>
        <v>600</v>
      </c>
      <c r="Z2102">
        <f t="shared" si="491"/>
        <v>820</v>
      </c>
    </row>
    <row r="2103" spans="1:26" ht="100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 t="b">
        <v>0</v>
      </c>
      <c r="L2103">
        <v>44</v>
      </c>
      <c r="M2103" t="b">
        <v>1</v>
      </c>
      <c r="N2103" t="s">
        <v>8279</v>
      </c>
      <c r="O2103" s="15">
        <f t="shared" si="483"/>
        <v>113.25</v>
      </c>
      <c r="P2103" s="15">
        <f t="shared" si="492"/>
        <v>51.477272727272727</v>
      </c>
      <c r="Q2103" t="s">
        <v>8325</v>
      </c>
      <c r="R2103" t="s">
        <v>8339</v>
      </c>
      <c r="S2103" s="8">
        <f t="shared" si="484"/>
        <v>40891.941134259258</v>
      </c>
      <c r="T2103" s="11">
        <f t="shared" si="485"/>
        <v>40951.941134259258</v>
      </c>
      <c r="U2103" t="str">
        <f t="shared" si="486"/>
        <v>FALSE</v>
      </c>
      <c r="V2103" s="18">
        <f t="shared" si="487"/>
        <v>2</v>
      </c>
      <c r="W2103">
        <f t="shared" si="488"/>
        <v>1</v>
      </c>
      <c r="X2103">
        <v>1</v>
      </c>
      <c r="Y2103">
        <f t="shared" si="490"/>
        <v>2000</v>
      </c>
      <c r="Z2103">
        <f t="shared" si="491"/>
        <v>2265</v>
      </c>
    </row>
    <row r="2104" spans="1:26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 t="b">
        <v>0</v>
      </c>
      <c r="L2104">
        <v>38</v>
      </c>
      <c r="M2104" t="b">
        <v>1</v>
      </c>
      <c r="N2104" t="s">
        <v>8279</v>
      </c>
      <c r="O2104" s="15">
        <f t="shared" si="483"/>
        <v>136</v>
      </c>
      <c r="P2104" s="15">
        <f t="shared" si="492"/>
        <v>35.789473684210527</v>
      </c>
      <c r="Q2104" t="s">
        <v>8325</v>
      </c>
      <c r="R2104" t="s">
        <v>8339</v>
      </c>
      <c r="S2104" s="8">
        <f t="shared" si="484"/>
        <v>40638.660277777773</v>
      </c>
      <c r="T2104" s="11">
        <f t="shared" si="485"/>
        <v>40668.660277777773</v>
      </c>
      <c r="U2104" t="str">
        <f t="shared" si="486"/>
        <v>FALSE</v>
      </c>
      <c r="V2104" s="18">
        <f t="shared" si="487"/>
        <v>2</v>
      </c>
      <c r="W2104">
        <f t="shared" si="488"/>
        <v>1</v>
      </c>
      <c r="X2104">
        <v>1</v>
      </c>
      <c r="Y2104">
        <f t="shared" si="490"/>
        <v>1000</v>
      </c>
      <c r="Z2104">
        <f t="shared" si="491"/>
        <v>1360</v>
      </c>
    </row>
    <row r="2105" spans="1:26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 t="b">
        <v>0</v>
      </c>
      <c r="L2105">
        <v>115</v>
      </c>
      <c r="M2105" t="b">
        <v>1</v>
      </c>
      <c r="N2105" t="s">
        <v>8279</v>
      </c>
      <c r="O2105" s="15">
        <f t="shared" si="483"/>
        <v>146.12318374694613</v>
      </c>
      <c r="P2105" s="15">
        <f t="shared" si="492"/>
        <v>98.817391304347822</v>
      </c>
      <c r="Q2105" t="s">
        <v>8325</v>
      </c>
      <c r="R2105" t="s">
        <v>8339</v>
      </c>
      <c r="S2105" s="8">
        <f t="shared" si="484"/>
        <v>41192.546608796292</v>
      </c>
      <c r="T2105" s="11">
        <f t="shared" si="485"/>
        <v>41222.588275462964</v>
      </c>
      <c r="U2105" t="str">
        <f t="shared" si="486"/>
        <v>FALSE</v>
      </c>
      <c r="V2105" s="18">
        <f t="shared" si="487"/>
        <v>2</v>
      </c>
      <c r="W2105">
        <f t="shared" si="488"/>
        <v>1</v>
      </c>
      <c r="X2105">
        <v>1</v>
      </c>
      <c r="Y2105">
        <f t="shared" si="490"/>
        <v>7777</v>
      </c>
      <c r="Z2105">
        <f t="shared" si="491"/>
        <v>11364</v>
      </c>
    </row>
    <row r="2106" spans="1:26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 t="b">
        <v>0</v>
      </c>
      <c r="L2106">
        <v>37</v>
      </c>
      <c r="M2106" t="b">
        <v>1</v>
      </c>
      <c r="N2106" t="s">
        <v>8279</v>
      </c>
      <c r="O2106" s="15">
        <f t="shared" si="483"/>
        <v>129.5</v>
      </c>
      <c r="P2106" s="15">
        <f t="shared" si="492"/>
        <v>28</v>
      </c>
      <c r="Q2106" t="s">
        <v>8325</v>
      </c>
      <c r="R2106" t="s">
        <v>8339</v>
      </c>
      <c r="S2106" s="8">
        <f t="shared" si="484"/>
        <v>41393.86613425926</v>
      </c>
      <c r="T2106" s="11">
        <f t="shared" si="485"/>
        <v>41424.791666666664</v>
      </c>
      <c r="U2106" t="str">
        <f t="shared" si="486"/>
        <v>FALSE</v>
      </c>
      <c r="V2106" s="18">
        <f t="shared" si="487"/>
        <v>2</v>
      </c>
      <c r="W2106">
        <f t="shared" si="488"/>
        <v>1</v>
      </c>
      <c r="X2106">
        <v>1</v>
      </c>
      <c r="Y2106">
        <f t="shared" si="490"/>
        <v>800</v>
      </c>
      <c r="Z2106">
        <f t="shared" si="491"/>
        <v>1036</v>
      </c>
    </row>
    <row r="2107" spans="1:26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 t="b">
        <v>0</v>
      </c>
      <c r="L2107">
        <v>99</v>
      </c>
      <c r="M2107" t="b">
        <v>1</v>
      </c>
      <c r="N2107" t="s">
        <v>8279</v>
      </c>
      <c r="O2107" s="15">
        <f t="shared" si="483"/>
        <v>254</v>
      </c>
      <c r="P2107" s="15">
        <f t="shared" si="492"/>
        <v>51.313131313131315</v>
      </c>
      <c r="Q2107" t="s">
        <v>8325</v>
      </c>
      <c r="R2107" t="s">
        <v>8339</v>
      </c>
      <c r="S2107" s="8">
        <f t="shared" si="484"/>
        <v>41951.580474537033</v>
      </c>
      <c r="T2107" s="11">
        <f t="shared" si="485"/>
        <v>41963.958333333336</v>
      </c>
      <c r="U2107" t="str">
        <f t="shared" si="486"/>
        <v>FALSE</v>
      </c>
      <c r="V2107" s="18">
        <f t="shared" si="487"/>
        <v>2</v>
      </c>
      <c r="W2107">
        <f t="shared" si="488"/>
        <v>1</v>
      </c>
      <c r="X2107">
        <v>1</v>
      </c>
      <c r="Y2107">
        <f t="shared" si="490"/>
        <v>2000</v>
      </c>
      <c r="Z2107">
        <f t="shared" si="491"/>
        <v>5080</v>
      </c>
    </row>
    <row r="2108" spans="1:26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 t="b">
        <v>0</v>
      </c>
      <c r="L2108">
        <v>44</v>
      </c>
      <c r="M2108" t="b">
        <v>1</v>
      </c>
      <c r="N2108" t="s">
        <v>8279</v>
      </c>
      <c r="O2108" s="15">
        <f t="shared" si="483"/>
        <v>107.04545454545456</v>
      </c>
      <c r="P2108" s="15">
        <f t="shared" si="492"/>
        <v>53.522727272727273</v>
      </c>
      <c r="Q2108" t="s">
        <v>8325</v>
      </c>
      <c r="R2108" t="s">
        <v>8339</v>
      </c>
      <c r="S2108" s="8">
        <f t="shared" si="484"/>
        <v>41270.006643518514</v>
      </c>
      <c r="T2108" s="11">
        <f t="shared" si="485"/>
        <v>41300.006643518514</v>
      </c>
      <c r="U2108" t="str">
        <f t="shared" si="486"/>
        <v>FALSE</v>
      </c>
      <c r="V2108" s="18">
        <f t="shared" si="487"/>
        <v>2</v>
      </c>
      <c r="W2108">
        <f t="shared" si="488"/>
        <v>1</v>
      </c>
      <c r="X2108">
        <v>1</v>
      </c>
      <c r="Y2108">
        <f t="shared" si="490"/>
        <v>2200</v>
      </c>
      <c r="Z2108">
        <f t="shared" si="491"/>
        <v>2355</v>
      </c>
    </row>
    <row r="2109" spans="1:26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 t="b">
        <v>0</v>
      </c>
      <c r="L2109">
        <v>58</v>
      </c>
      <c r="M2109" t="b">
        <v>1</v>
      </c>
      <c r="N2109" t="s">
        <v>8279</v>
      </c>
      <c r="O2109" s="15">
        <f t="shared" si="483"/>
        <v>107.73299999999999</v>
      </c>
      <c r="P2109" s="15">
        <f t="shared" si="492"/>
        <v>37.149310344827583</v>
      </c>
      <c r="Q2109" t="s">
        <v>8325</v>
      </c>
      <c r="R2109" t="s">
        <v>8339</v>
      </c>
      <c r="S2109" s="8">
        <f t="shared" si="484"/>
        <v>41934.502233796295</v>
      </c>
      <c r="T2109" s="11">
        <f t="shared" si="485"/>
        <v>41955.543900462959</v>
      </c>
      <c r="U2109" t="str">
        <f t="shared" si="486"/>
        <v>FALSE</v>
      </c>
      <c r="V2109" s="18">
        <f t="shared" si="487"/>
        <v>2</v>
      </c>
      <c r="W2109">
        <f t="shared" si="488"/>
        <v>1</v>
      </c>
      <c r="X2109">
        <v>1</v>
      </c>
      <c r="Y2109">
        <f t="shared" si="490"/>
        <v>2000</v>
      </c>
      <c r="Z2109">
        <f t="shared" si="491"/>
        <v>2154.66</v>
      </c>
    </row>
    <row r="2110" spans="1:26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 t="b">
        <v>0</v>
      </c>
      <c r="L2110">
        <v>191</v>
      </c>
      <c r="M2110" t="b">
        <v>1</v>
      </c>
      <c r="N2110" t="s">
        <v>8279</v>
      </c>
      <c r="O2110" s="15">
        <f t="shared" si="483"/>
        <v>107.31250000000001</v>
      </c>
      <c r="P2110" s="15">
        <f t="shared" si="492"/>
        <v>89.895287958115176</v>
      </c>
      <c r="Q2110" t="s">
        <v>8325</v>
      </c>
      <c r="R2110" t="s">
        <v>8339</v>
      </c>
      <c r="S2110" s="8">
        <f t="shared" si="484"/>
        <v>41134.967361111107</v>
      </c>
      <c r="T2110" s="11">
        <f t="shared" si="485"/>
        <v>41161.954861111109</v>
      </c>
      <c r="U2110" t="str">
        <f t="shared" si="486"/>
        <v>FALSE</v>
      </c>
      <c r="V2110" s="18">
        <f t="shared" si="487"/>
        <v>2</v>
      </c>
      <c r="W2110">
        <f t="shared" si="488"/>
        <v>1</v>
      </c>
      <c r="X2110">
        <v>1</v>
      </c>
      <c r="Y2110">
        <f t="shared" si="490"/>
        <v>16000</v>
      </c>
      <c r="Z2110">
        <f t="shared" si="491"/>
        <v>17170</v>
      </c>
    </row>
    <row r="2111" spans="1:26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 t="b">
        <v>0</v>
      </c>
      <c r="L2111">
        <v>40</v>
      </c>
      <c r="M2111" t="b">
        <v>1</v>
      </c>
      <c r="N2111" t="s">
        <v>8279</v>
      </c>
      <c r="O2111" s="15">
        <f t="shared" si="483"/>
        <v>106.52500000000001</v>
      </c>
      <c r="P2111" s="15">
        <f t="shared" si="492"/>
        <v>106.52500000000001</v>
      </c>
      <c r="Q2111" t="s">
        <v>8325</v>
      </c>
      <c r="R2111" t="s">
        <v>8339</v>
      </c>
      <c r="S2111" s="8">
        <f t="shared" si="484"/>
        <v>42160.500196759262</v>
      </c>
      <c r="T2111" s="11">
        <f t="shared" si="485"/>
        <v>42190.500196759262</v>
      </c>
      <c r="U2111" t="str">
        <f t="shared" si="486"/>
        <v>FALSE</v>
      </c>
      <c r="V2111" s="18">
        <f t="shared" si="487"/>
        <v>2</v>
      </c>
      <c r="W2111">
        <f t="shared" si="488"/>
        <v>1</v>
      </c>
      <c r="X2111">
        <v>1</v>
      </c>
      <c r="Y2111">
        <f t="shared" si="490"/>
        <v>4000</v>
      </c>
      <c r="Z2111">
        <f t="shared" si="491"/>
        <v>4261</v>
      </c>
    </row>
    <row r="2112" spans="1:26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 t="b">
        <v>0</v>
      </c>
      <c r="L2112">
        <v>38</v>
      </c>
      <c r="M2112" t="b">
        <v>1</v>
      </c>
      <c r="N2112" t="s">
        <v>8279</v>
      </c>
      <c r="O2112" s="15">
        <f t="shared" si="483"/>
        <v>100.35000000000001</v>
      </c>
      <c r="P2112" s="15">
        <f t="shared" si="492"/>
        <v>52.815789473684212</v>
      </c>
      <c r="Q2112" t="s">
        <v>8325</v>
      </c>
      <c r="R2112" t="s">
        <v>8339</v>
      </c>
      <c r="S2112" s="8">
        <f t="shared" si="484"/>
        <v>41759.462604166663</v>
      </c>
      <c r="T2112" s="11">
        <f t="shared" si="485"/>
        <v>41786.999305555553</v>
      </c>
      <c r="U2112" t="str">
        <f t="shared" si="486"/>
        <v>FALSE</v>
      </c>
      <c r="V2112" s="18">
        <f t="shared" si="487"/>
        <v>2</v>
      </c>
      <c r="W2112">
        <f t="shared" si="488"/>
        <v>1</v>
      </c>
      <c r="X2112">
        <v>1</v>
      </c>
      <c r="Y2112">
        <f t="shared" si="490"/>
        <v>2000</v>
      </c>
      <c r="Z2112">
        <f t="shared" si="491"/>
        <v>2007</v>
      </c>
    </row>
    <row r="2113" spans="1:26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 t="b">
        <v>0</v>
      </c>
      <c r="L2113">
        <v>39</v>
      </c>
      <c r="M2113" t="b">
        <v>1</v>
      </c>
      <c r="N2113" t="s">
        <v>8279</v>
      </c>
      <c r="O2113" s="15">
        <f t="shared" si="483"/>
        <v>106.5</v>
      </c>
      <c r="P2113" s="15">
        <f t="shared" si="492"/>
        <v>54.615384615384613</v>
      </c>
      <c r="Q2113" t="s">
        <v>8325</v>
      </c>
      <c r="R2113" t="s">
        <v>8339</v>
      </c>
      <c r="S2113" s="8">
        <f t="shared" si="484"/>
        <v>40702.988715277774</v>
      </c>
      <c r="T2113" s="11">
        <f t="shared" si="485"/>
        <v>40769.833333333328</v>
      </c>
      <c r="U2113" t="str">
        <f t="shared" si="486"/>
        <v>FALSE</v>
      </c>
      <c r="V2113" s="18">
        <f t="shared" si="487"/>
        <v>2</v>
      </c>
      <c r="W2113">
        <f t="shared" si="488"/>
        <v>1</v>
      </c>
      <c r="X2113">
        <v>1</v>
      </c>
      <c r="Y2113">
        <f t="shared" si="490"/>
        <v>2000</v>
      </c>
      <c r="Z2113">
        <f t="shared" si="491"/>
        <v>2130</v>
      </c>
    </row>
    <row r="2114" spans="1:26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 t="b">
        <v>0</v>
      </c>
      <c r="L2114">
        <v>11</v>
      </c>
      <c r="M2114" t="b">
        <v>1</v>
      </c>
      <c r="N2114" t="s">
        <v>8279</v>
      </c>
      <c r="O2114" s="15">
        <f t="shared" si="483"/>
        <v>100</v>
      </c>
      <c r="P2114" s="15">
        <f t="shared" si="492"/>
        <v>27.272727272727273</v>
      </c>
      <c r="Q2114" t="s">
        <v>8325</v>
      </c>
      <c r="R2114" t="s">
        <v>8339</v>
      </c>
      <c r="S2114" s="8">
        <f t="shared" si="484"/>
        <v>41365.719826388886</v>
      </c>
      <c r="T2114" s="11">
        <f t="shared" si="485"/>
        <v>41379.719826388886</v>
      </c>
      <c r="U2114" t="str">
        <f t="shared" si="486"/>
        <v>FALSE</v>
      </c>
      <c r="V2114" s="18">
        <f t="shared" si="487"/>
        <v>2</v>
      </c>
      <c r="W2114">
        <f t="shared" si="488"/>
        <v>1</v>
      </c>
      <c r="X2114">
        <v>1</v>
      </c>
      <c r="Y2114">
        <f t="shared" si="490"/>
        <v>300</v>
      </c>
      <c r="Z2114">
        <f t="shared" si="491"/>
        <v>300</v>
      </c>
    </row>
    <row r="2115" spans="1:26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 t="b">
        <v>0</v>
      </c>
      <c r="L2115">
        <v>107</v>
      </c>
      <c r="M2115" t="b">
        <v>1</v>
      </c>
      <c r="N2115" t="s">
        <v>8279</v>
      </c>
      <c r="O2115" s="15">
        <f t="shared" ref="O2115:O2178" si="493">(E2115/D2115)*100</f>
        <v>104.85714285714285</v>
      </c>
      <c r="P2115" s="15">
        <f t="shared" si="492"/>
        <v>68.598130841121488</v>
      </c>
      <c r="Q2115" t="s">
        <v>8325</v>
      </c>
      <c r="R2115" t="s">
        <v>8339</v>
      </c>
      <c r="S2115" s="8">
        <f t="shared" ref="S2115:S2178" si="494">(((J2115/60)/60)/24)+DATE(1970,1,1)+(-5/24)</f>
        <v>41870.657129629624</v>
      </c>
      <c r="T2115" s="11">
        <f t="shared" ref="T2115:T2178" si="495">(I2115/86400)+25569+(-5/24)</f>
        <v>41905.657129629624</v>
      </c>
      <c r="U2115" t="str">
        <f t="shared" ref="U2115:U2178" si="496">TRIM(K2115)</f>
        <v>FALSE</v>
      </c>
      <c r="V2115" s="18">
        <f t="shared" ref="V2115:V2178" si="497">IF(U2115="TRUE", 1, 2)</f>
        <v>2</v>
      </c>
      <c r="W2115">
        <f t="shared" ref="W2115:W2178" si="498">IF(F2115="successful", 1,  IF(F2115= "failed", 2, IF(F2115="canceled", 3, 4)))</f>
        <v>1</v>
      </c>
      <c r="X2115">
        <v>1</v>
      </c>
      <c r="Y2115">
        <f t="shared" si="490"/>
        <v>7000</v>
      </c>
      <c r="Z2115">
        <f t="shared" si="491"/>
        <v>7340</v>
      </c>
    </row>
    <row r="2116" spans="1:26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 t="b">
        <v>0</v>
      </c>
      <c r="L2116">
        <v>147</v>
      </c>
      <c r="M2116" t="b">
        <v>1</v>
      </c>
      <c r="N2116" t="s">
        <v>8279</v>
      </c>
      <c r="O2116" s="15">
        <f t="shared" si="493"/>
        <v>104.69999999999999</v>
      </c>
      <c r="P2116" s="15">
        <f t="shared" si="492"/>
        <v>35.612244897959187</v>
      </c>
      <c r="Q2116" t="s">
        <v>8325</v>
      </c>
      <c r="R2116" t="s">
        <v>8339</v>
      </c>
      <c r="S2116" s="8">
        <f t="shared" si="494"/>
        <v>40458.607291666667</v>
      </c>
      <c r="T2116" s="11">
        <f t="shared" si="495"/>
        <v>40520.999305555553</v>
      </c>
      <c r="U2116" t="str">
        <f t="shared" si="496"/>
        <v>FALSE</v>
      </c>
      <c r="V2116" s="18">
        <f t="shared" si="497"/>
        <v>2</v>
      </c>
      <c r="W2116">
        <f t="shared" si="498"/>
        <v>1</v>
      </c>
      <c r="X2116">
        <v>1</v>
      </c>
      <c r="Y2116">
        <f t="shared" si="490"/>
        <v>5000</v>
      </c>
      <c r="Z2116">
        <f t="shared" si="491"/>
        <v>5235</v>
      </c>
    </row>
    <row r="2117" spans="1:26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 t="b">
        <v>0</v>
      </c>
      <c r="L2117">
        <v>36</v>
      </c>
      <c r="M2117" t="b">
        <v>1</v>
      </c>
      <c r="N2117" t="s">
        <v>8279</v>
      </c>
      <c r="O2117" s="15">
        <f t="shared" si="493"/>
        <v>225.66666666666669</v>
      </c>
      <c r="P2117" s="15">
        <f t="shared" si="492"/>
        <v>94.027777777777771</v>
      </c>
      <c r="Q2117" t="s">
        <v>8325</v>
      </c>
      <c r="R2117" t="s">
        <v>8339</v>
      </c>
      <c r="S2117" s="8">
        <f t="shared" si="494"/>
        <v>40563.872696759259</v>
      </c>
      <c r="T2117" s="11">
        <f t="shared" si="495"/>
        <v>40593.872696759259</v>
      </c>
      <c r="U2117" t="str">
        <f t="shared" si="496"/>
        <v>FALSE</v>
      </c>
      <c r="V2117" s="18">
        <f t="shared" si="497"/>
        <v>2</v>
      </c>
      <c r="W2117">
        <f t="shared" si="498"/>
        <v>1</v>
      </c>
      <c r="X2117">
        <v>1</v>
      </c>
      <c r="Y2117">
        <f t="shared" si="490"/>
        <v>1500</v>
      </c>
      <c r="Z2117">
        <f t="shared" si="491"/>
        <v>3385</v>
      </c>
    </row>
    <row r="2118" spans="1:26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 t="b">
        <v>0</v>
      </c>
      <c r="L2118">
        <v>92</v>
      </c>
      <c r="M2118" t="b">
        <v>1</v>
      </c>
      <c r="N2118" t="s">
        <v>8279</v>
      </c>
      <c r="O2118" s="15">
        <f t="shared" si="493"/>
        <v>100.90416666666667</v>
      </c>
      <c r="P2118" s="15">
        <f t="shared" si="492"/>
        <v>526.45652173913038</v>
      </c>
      <c r="Q2118" t="s">
        <v>8325</v>
      </c>
      <c r="R2118" t="s">
        <v>8339</v>
      </c>
      <c r="S2118" s="8">
        <f t="shared" si="494"/>
        <v>41136.569479166668</v>
      </c>
      <c r="T2118" s="11">
        <f t="shared" si="495"/>
        <v>41184.569479166668</v>
      </c>
      <c r="U2118" t="str">
        <f t="shared" si="496"/>
        <v>FALSE</v>
      </c>
      <c r="V2118" s="18">
        <f t="shared" si="497"/>
        <v>2</v>
      </c>
      <c r="W2118">
        <f t="shared" si="498"/>
        <v>1</v>
      </c>
      <c r="X2118">
        <v>1</v>
      </c>
      <c r="Y2118">
        <f t="shared" si="490"/>
        <v>48000</v>
      </c>
      <c r="Z2118">
        <f t="shared" si="491"/>
        <v>48434</v>
      </c>
    </row>
    <row r="2119" spans="1:26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 t="b">
        <v>0</v>
      </c>
      <c r="L2119">
        <v>35</v>
      </c>
      <c r="M2119" t="b">
        <v>1</v>
      </c>
      <c r="N2119" t="s">
        <v>8279</v>
      </c>
      <c r="O2119" s="15">
        <f t="shared" si="493"/>
        <v>147.75</v>
      </c>
      <c r="P2119" s="15">
        <f t="shared" si="492"/>
        <v>50.657142857142858</v>
      </c>
      <c r="Q2119" t="s">
        <v>8325</v>
      </c>
      <c r="R2119" t="s">
        <v>8339</v>
      </c>
      <c r="S2119" s="8">
        <f t="shared" si="494"/>
        <v>42289.851261574069</v>
      </c>
      <c r="T2119" s="11">
        <f t="shared" si="495"/>
        <v>42303.999305555553</v>
      </c>
      <c r="U2119" t="str">
        <f t="shared" si="496"/>
        <v>FALSE</v>
      </c>
      <c r="V2119" s="18">
        <f t="shared" si="497"/>
        <v>2</v>
      </c>
      <c r="W2119">
        <f t="shared" si="498"/>
        <v>1</v>
      </c>
      <c r="X2119">
        <v>1</v>
      </c>
      <c r="Y2119">
        <f t="shared" si="490"/>
        <v>1200</v>
      </c>
      <c r="Z2119">
        <f t="shared" si="491"/>
        <v>1773</v>
      </c>
    </row>
    <row r="2120" spans="1:26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 t="b">
        <v>0</v>
      </c>
      <c r="L2120">
        <v>17</v>
      </c>
      <c r="M2120" t="b">
        <v>1</v>
      </c>
      <c r="N2120" t="s">
        <v>8279</v>
      </c>
      <c r="O2120" s="15">
        <f t="shared" si="493"/>
        <v>134.61099999999999</v>
      </c>
      <c r="P2120" s="15">
        <f t="shared" si="492"/>
        <v>79.182941176470578</v>
      </c>
      <c r="Q2120" t="s">
        <v>8325</v>
      </c>
      <c r="R2120" t="s">
        <v>8339</v>
      </c>
      <c r="S2120" s="8">
        <f t="shared" si="494"/>
        <v>40718.631203703699</v>
      </c>
      <c r="T2120" s="11">
        <f t="shared" si="495"/>
        <v>40748.631203703699</v>
      </c>
      <c r="U2120" t="str">
        <f t="shared" si="496"/>
        <v>FALSE</v>
      </c>
      <c r="V2120" s="18">
        <f t="shared" si="497"/>
        <v>2</v>
      </c>
      <c r="W2120">
        <f t="shared" si="498"/>
        <v>1</v>
      </c>
      <c r="X2120">
        <v>1</v>
      </c>
      <c r="Y2120">
        <f t="shared" si="490"/>
        <v>1000</v>
      </c>
      <c r="Z2120">
        <f t="shared" si="491"/>
        <v>1346.11</v>
      </c>
    </row>
    <row r="2121" spans="1:26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 t="b">
        <v>0</v>
      </c>
      <c r="L2121">
        <v>22</v>
      </c>
      <c r="M2121" t="b">
        <v>1</v>
      </c>
      <c r="N2121" t="s">
        <v>8279</v>
      </c>
      <c r="O2121" s="15">
        <f t="shared" si="493"/>
        <v>100.75</v>
      </c>
      <c r="P2121" s="15">
        <f t="shared" si="492"/>
        <v>91.590909090909093</v>
      </c>
      <c r="Q2121" t="s">
        <v>8325</v>
      </c>
      <c r="R2121" t="s">
        <v>8339</v>
      </c>
      <c r="S2121" s="8">
        <f t="shared" si="494"/>
        <v>41106.921817129631</v>
      </c>
      <c r="T2121" s="11">
        <f t="shared" si="495"/>
        <v>41136.921817129631</v>
      </c>
      <c r="U2121" t="str">
        <f t="shared" si="496"/>
        <v>FALSE</v>
      </c>
      <c r="V2121" s="18">
        <f t="shared" si="497"/>
        <v>2</v>
      </c>
      <c r="W2121">
        <f t="shared" si="498"/>
        <v>1</v>
      </c>
      <c r="X2121">
        <v>1</v>
      </c>
      <c r="Y2121">
        <f t="shared" si="490"/>
        <v>2000</v>
      </c>
      <c r="Z2121">
        <f t="shared" si="491"/>
        <v>2015</v>
      </c>
    </row>
    <row r="2122" spans="1:26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 t="b">
        <v>0</v>
      </c>
      <c r="L2122">
        <v>69</v>
      </c>
      <c r="M2122" t="b">
        <v>1</v>
      </c>
      <c r="N2122" t="s">
        <v>8279</v>
      </c>
      <c r="O2122" s="15">
        <f t="shared" si="493"/>
        <v>100.880375</v>
      </c>
      <c r="P2122" s="15">
        <f t="shared" si="492"/>
        <v>116.96275362318841</v>
      </c>
      <c r="Q2122" t="s">
        <v>8325</v>
      </c>
      <c r="R2122" t="s">
        <v>8339</v>
      </c>
      <c r="S2122" s="8">
        <f t="shared" si="494"/>
        <v>41591.756203703699</v>
      </c>
      <c r="T2122" s="11">
        <f t="shared" si="495"/>
        <v>41640.756203703699</v>
      </c>
      <c r="U2122" t="str">
        <f t="shared" si="496"/>
        <v>FALSE</v>
      </c>
      <c r="V2122" s="18">
        <f t="shared" si="497"/>
        <v>2</v>
      </c>
      <c r="W2122">
        <f t="shared" si="498"/>
        <v>1</v>
      </c>
      <c r="X2122">
        <v>1</v>
      </c>
      <c r="Y2122">
        <f t="shared" si="490"/>
        <v>8000</v>
      </c>
      <c r="Z2122">
        <f t="shared" si="491"/>
        <v>8070.43</v>
      </c>
    </row>
    <row r="2123" spans="1:26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 t="b">
        <v>0</v>
      </c>
      <c r="L2123">
        <v>10</v>
      </c>
      <c r="M2123" t="b">
        <v>0</v>
      </c>
      <c r="N2123" t="s">
        <v>8282</v>
      </c>
      <c r="O2123" s="15">
        <f t="shared" si="493"/>
        <v>0.56800000000000006</v>
      </c>
      <c r="P2123" s="15">
        <f t="shared" si="492"/>
        <v>28.4</v>
      </c>
      <c r="Q2123" t="s">
        <v>8319</v>
      </c>
      <c r="R2123" t="s">
        <v>8322</v>
      </c>
      <c r="S2123" s="8">
        <f t="shared" si="494"/>
        <v>42716.534120370365</v>
      </c>
      <c r="T2123" s="11">
        <f t="shared" si="495"/>
        <v>42746.534120370365</v>
      </c>
      <c r="U2123" t="str">
        <f t="shared" si="496"/>
        <v>FALSE</v>
      </c>
      <c r="V2123" s="18">
        <f t="shared" si="497"/>
        <v>2</v>
      </c>
      <c r="W2123">
        <f t="shared" si="498"/>
        <v>2</v>
      </c>
      <c r="X2123">
        <v>1</v>
      </c>
      <c r="Y2123">
        <f>D2123*X2123</f>
        <v>50000</v>
      </c>
      <c r="Z2123">
        <f t="shared" ref="Z2123:Z2129" si="499">E2123*$X2123</f>
        <v>284</v>
      </c>
    </row>
    <row r="2124" spans="1:26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 t="b">
        <v>0</v>
      </c>
      <c r="L2124">
        <v>3</v>
      </c>
      <c r="M2124" t="b">
        <v>0</v>
      </c>
      <c r="N2124" t="s">
        <v>8282</v>
      </c>
      <c r="O2124" s="15">
        <f t="shared" si="493"/>
        <v>0.38750000000000001</v>
      </c>
      <c r="P2124" s="15">
        <f t="shared" si="492"/>
        <v>103.33333333333333</v>
      </c>
      <c r="Q2124" t="s">
        <v>8319</v>
      </c>
      <c r="R2124" t="s">
        <v>8322</v>
      </c>
      <c r="S2124" s="8">
        <f t="shared" si="494"/>
        <v>42712.092233796291</v>
      </c>
      <c r="T2124" s="11">
        <f t="shared" si="495"/>
        <v>42742.092233796291</v>
      </c>
      <c r="U2124" t="str">
        <f t="shared" si="496"/>
        <v>FALSE</v>
      </c>
      <c r="V2124" s="18">
        <f t="shared" si="497"/>
        <v>2</v>
      </c>
      <c r="W2124">
        <f t="shared" si="498"/>
        <v>2</v>
      </c>
      <c r="X2124">
        <v>4.9000000000000002E-2</v>
      </c>
      <c r="Y2124">
        <f>D2124*X2124</f>
        <v>3920</v>
      </c>
      <c r="Z2124">
        <f t="shared" si="499"/>
        <v>15.190000000000001</v>
      </c>
    </row>
    <row r="2125" spans="1:26" ht="14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 t="b">
        <v>0</v>
      </c>
      <c r="L2125">
        <v>5</v>
      </c>
      <c r="M2125" t="b">
        <v>0</v>
      </c>
      <c r="N2125" t="s">
        <v>8282</v>
      </c>
      <c r="O2125" s="15">
        <f t="shared" si="493"/>
        <v>10</v>
      </c>
      <c r="P2125" s="15">
        <f t="shared" si="492"/>
        <v>10</v>
      </c>
      <c r="Q2125" t="s">
        <v>8319</v>
      </c>
      <c r="R2125" t="s">
        <v>8322</v>
      </c>
      <c r="S2125" s="8">
        <f t="shared" si="494"/>
        <v>40198.216516203705</v>
      </c>
      <c r="T2125" s="11">
        <f t="shared" si="495"/>
        <v>40252.082638888889</v>
      </c>
      <c r="U2125" t="str">
        <f t="shared" si="496"/>
        <v>FALSE</v>
      </c>
      <c r="V2125" s="18">
        <f t="shared" si="497"/>
        <v>2</v>
      </c>
      <c r="W2125">
        <f t="shared" si="498"/>
        <v>2</v>
      </c>
      <c r="X2125">
        <v>1</v>
      </c>
      <c r="Y2125">
        <f>D2125*$X2125</f>
        <v>500</v>
      </c>
      <c r="Z2125">
        <f t="shared" si="499"/>
        <v>50</v>
      </c>
    </row>
    <row r="2126" spans="1:26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 t="b">
        <v>0</v>
      </c>
      <c r="L2126">
        <v>5</v>
      </c>
      <c r="M2126" t="b">
        <v>0</v>
      </c>
      <c r="N2126" t="s">
        <v>8282</v>
      </c>
      <c r="O2126" s="15">
        <f t="shared" si="493"/>
        <v>10.454545454545453</v>
      </c>
      <c r="P2126" s="15">
        <f t="shared" si="492"/>
        <v>23</v>
      </c>
      <c r="Q2126" t="s">
        <v>8319</v>
      </c>
      <c r="R2126" t="s">
        <v>8322</v>
      </c>
      <c r="S2126" s="8">
        <f t="shared" si="494"/>
        <v>40463.819849537031</v>
      </c>
      <c r="T2126" s="11">
        <f t="shared" si="495"/>
        <v>40512</v>
      </c>
      <c r="U2126" t="str">
        <f t="shared" si="496"/>
        <v>FALSE</v>
      </c>
      <c r="V2126" s="18">
        <f t="shared" si="497"/>
        <v>2</v>
      </c>
      <c r="W2126">
        <f t="shared" si="498"/>
        <v>2</v>
      </c>
      <c r="X2126">
        <v>1</v>
      </c>
      <c r="Y2126">
        <f>D2126*$X2126</f>
        <v>1100</v>
      </c>
      <c r="Z2126">
        <f t="shared" si="499"/>
        <v>115</v>
      </c>
    </row>
    <row r="2127" spans="1:26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 t="b">
        <v>0</v>
      </c>
      <c r="L2127">
        <v>27</v>
      </c>
      <c r="M2127" t="b">
        <v>0</v>
      </c>
      <c r="N2127" t="s">
        <v>8282</v>
      </c>
      <c r="O2127" s="15">
        <f t="shared" si="493"/>
        <v>1.4200000000000002</v>
      </c>
      <c r="P2127" s="15">
        <f t="shared" si="492"/>
        <v>31.555555555555557</v>
      </c>
      <c r="Q2127" t="s">
        <v>8319</v>
      </c>
      <c r="R2127" t="s">
        <v>8322</v>
      </c>
      <c r="S2127" s="8">
        <f t="shared" si="494"/>
        <v>42190.815196759257</v>
      </c>
      <c r="T2127" s="11">
        <f t="shared" si="495"/>
        <v>42220.815196759257</v>
      </c>
      <c r="U2127" t="str">
        <f t="shared" si="496"/>
        <v>FALSE</v>
      </c>
      <c r="V2127" s="18">
        <f t="shared" si="497"/>
        <v>2</v>
      </c>
      <c r="W2127">
        <f t="shared" si="498"/>
        <v>2</v>
      </c>
      <c r="X2127">
        <v>1</v>
      </c>
      <c r="Y2127">
        <f>D2127*$X2127</f>
        <v>60000</v>
      </c>
      <c r="Z2127">
        <f t="shared" si="499"/>
        <v>852</v>
      </c>
    </row>
    <row r="2128" spans="1:26" ht="100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 t="b">
        <v>0</v>
      </c>
      <c r="L2128">
        <v>2</v>
      </c>
      <c r="M2128" t="b">
        <v>0</v>
      </c>
      <c r="N2128" t="s">
        <v>8282</v>
      </c>
      <c r="O2128" s="15">
        <f t="shared" si="493"/>
        <v>0.05</v>
      </c>
      <c r="P2128" s="15">
        <f t="shared" si="492"/>
        <v>5</v>
      </c>
      <c r="Q2128" t="s">
        <v>8319</v>
      </c>
      <c r="R2128" t="s">
        <v>8322</v>
      </c>
      <c r="S2128" s="8">
        <f t="shared" si="494"/>
        <v>41951.76489583333</v>
      </c>
      <c r="T2128" s="11">
        <f t="shared" si="495"/>
        <v>41981.76489583333</v>
      </c>
      <c r="U2128" t="str">
        <f t="shared" si="496"/>
        <v>FALSE</v>
      </c>
      <c r="V2128" s="18">
        <f t="shared" si="497"/>
        <v>2</v>
      </c>
      <c r="W2128">
        <f t="shared" si="498"/>
        <v>2</v>
      </c>
      <c r="X2128">
        <v>1</v>
      </c>
      <c r="Y2128">
        <f>D2128*$X2128</f>
        <v>20000</v>
      </c>
      <c r="Z2128">
        <f t="shared" si="499"/>
        <v>10</v>
      </c>
    </row>
    <row r="2129" spans="1:26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 t="b">
        <v>0</v>
      </c>
      <c r="L2129">
        <v>236</v>
      </c>
      <c r="M2129" t="b">
        <v>0</v>
      </c>
      <c r="N2129" t="s">
        <v>8282</v>
      </c>
      <c r="O2129" s="15">
        <f t="shared" si="493"/>
        <v>28.842857142857142</v>
      </c>
      <c r="P2129" s="15">
        <f t="shared" si="492"/>
        <v>34.220338983050844</v>
      </c>
      <c r="Q2129" t="s">
        <v>8319</v>
      </c>
      <c r="R2129" t="s">
        <v>8322</v>
      </c>
      <c r="S2129" s="8">
        <f t="shared" si="494"/>
        <v>42045.297025462954</v>
      </c>
      <c r="T2129" s="11">
        <f t="shared" si="495"/>
        <v>42075.255358796298</v>
      </c>
      <c r="U2129" t="str">
        <f t="shared" si="496"/>
        <v>FALSE</v>
      </c>
      <c r="V2129" s="18">
        <f t="shared" si="497"/>
        <v>2</v>
      </c>
      <c r="W2129">
        <f t="shared" si="498"/>
        <v>2</v>
      </c>
      <c r="X2129">
        <v>1.28</v>
      </c>
      <c r="Y2129">
        <f>D2129*X2129</f>
        <v>35840</v>
      </c>
      <c r="Z2129">
        <f t="shared" si="499"/>
        <v>10337.280000000001</v>
      </c>
    </row>
    <row r="2130" spans="1:26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 t="b">
        <v>0</v>
      </c>
      <c r="L2130">
        <v>1</v>
      </c>
      <c r="M2130" t="b">
        <v>0</v>
      </c>
      <c r="N2130" t="s">
        <v>8282</v>
      </c>
      <c r="O2130" s="15">
        <f t="shared" si="493"/>
        <v>0.16666666666666669</v>
      </c>
      <c r="P2130" s="15">
        <f t="shared" si="492"/>
        <v>25</v>
      </c>
      <c r="Q2130" t="s">
        <v>8319</v>
      </c>
      <c r="R2130" t="s">
        <v>8322</v>
      </c>
      <c r="S2130" s="8">
        <f t="shared" si="494"/>
        <v>41843.564456018517</v>
      </c>
      <c r="T2130" s="11">
        <f t="shared" si="495"/>
        <v>41903.564456018517</v>
      </c>
      <c r="U2130" t="str">
        <f t="shared" si="496"/>
        <v>FALSE</v>
      </c>
      <c r="V2130" s="18">
        <f t="shared" si="497"/>
        <v>2</v>
      </c>
      <c r="W2130">
        <f t="shared" si="498"/>
        <v>2</v>
      </c>
      <c r="X2130">
        <f>0.76</f>
        <v>0.76</v>
      </c>
      <c r="Y2130">
        <f>D2130*X2130</f>
        <v>11400</v>
      </c>
      <c r="Z2130">
        <f t="shared" ref="Z2130:Z2138" si="500">E2130*$X2130</f>
        <v>19</v>
      </c>
    </row>
    <row r="2131" spans="1:26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 t="b">
        <v>0</v>
      </c>
      <c r="L2131">
        <v>12</v>
      </c>
      <c r="M2131" t="b">
        <v>0</v>
      </c>
      <c r="N2131" t="s">
        <v>8282</v>
      </c>
      <c r="O2131" s="15">
        <f t="shared" si="493"/>
        <v>11.799999999999999</v>
      </c>
      <c r="P2131" s="15">
        <f t="shared" si="492"/>
        <v>19.666666666666668</v>
      </c>
      <c r="Q2131" t="s">
        <v>8319</v>
      </c>
      <c r="R2131" t="s">
        <v>8322</v>
      </c>
      <c r="S2131" s="8">
        <f t="shared" si="494"/>
        <v>42408.815972222219</v>
      </c>
      <c r="T2131" s="11">
        <f t="shared" si="495"/>
        <v>42438.815972222219</v>
      </c>
      <c r="U2131" t="str">
        <f t="shared" si="496"/>
        <v>FALSE</v>
      </c>
      <c r="V2131" s="18">
        <f t="shared" si="497"/>
        <v>2</v>
      </c>
      <c r="W2131">
        <f t="shared" si="498"/>
        <v>2</v>
      </c>
      <c r="X2131">
        <v>1</v>
      </c>
      <c r="Y2131">
        <f t="shared" ref="Y2131:Y2138" si="501">D2131*$X2131</f>
        <v>2000</v>
      </c>
      <c r="Z2131">
        <f t="shared" si="500"/>
        <v>236</v>
      </c>
    </row>
    <row r="2132" spans="1:26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 t="b">
        <v>0</v>
      </c>
      <c r="L2132">
        <v>4</v>
      </c>
      <c r="M2132" t="b">
        <v>0</v>
      </c>
      <c r="N2132" t="s">
        <v>8282</v>
      </c>
      <c r="O2132" s="15">
        <f t="shared" si="493"/>
        <v>0.20238095238095236</v>
      </c>
      <c r="P2132" s="15">
        <f t="shared" si="492"/>
        <v>21.25</v>
      </c>
      <c r="Q2132" t="s">
        <v>8319</v>
      </c>
      <c r="R2132" t="s">
        <v>8322</v>
      </c>
      <c r="S2132" s="8">
        <f t="shared" si="494"/>
        <v>41831.87804398148</v>
      </c>
      <c r="T2132" s="11">
        <f t="shared" si="495"/>
        <v>41866.87804398148</v>
      </c>
      <c r="U2132" t="str">
        <f t="shared" si="496"/>
        <v>FALSE</v>
      </c>
      <c r="V2132" s="18">
        <f t="shared" si="497"/>
        <v>2</v>
      </c>
      <c r="W2132">
        <f t="shared" si="498"/>
        <v>2</v>
      </c>
      <c r="X2132">
        <v>1</v>
      </c>
      <c r="Y2132">
        <f t="shared" si="501"/>
        <v>42000</v>
      </c>
      <c r="Z2132">
        <f t="shared" si="500"/>
        <v>85</v>
      </c>
    </row>
    <row r="2133" spans="1:26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 t="b">
        <v>0</v>
      </c>
      <c r="L2133">
        <v>3</v>
      </c>
      <c r="M2133" t="b">
        <v>0</v>
      </c>
      <c r="N2133" t="s">
        <v>8282</v>
      </c>
      <c r="O2133" s="15">
        <f t="shared" si="493"/>
        <v>5</v>
      </c>
      <c r="P2133" s="15">
        <f t="shared" si="492"/>
        <v>8.3333333333333339</v>
      </c>
      <c r="Q2133" t="s">
        <v>8319</v>
      </c>
      <c r="R2133" t="s">
        <v>8322</v>
      </c>
      <c r="S2133" s="8">
        <f t="shared" si="494"/>
        <v>42166.998738425922</v>
      </c>
      <c r="T2133" s="11">
        <f t="shared" si="495"/>
        <v>42196.998738425922</v>
      </c>
      <c r="U2133" t="str">
        <f t="shared" si="496"/>
        <v>FALSE</v>
      </c>
      <c r="V2133" s="18">
        <f t="shared" si="497"/>
        <v>2</v>
      </c>
      <c r="W2133">
        <f t="shared" si="498"/>
        <v>2</v>
      </c>
      <c r="X2133">
        <v>1</v>
      </c>
      <c r="Y2133">
        <f t="shared" si="501"/>
        <v>500</v>
      </c>
      <c r="Z2133">
        <f t="shared" si="500"/>
        <v>25</v>
      </c>
    </row>
    <row r="2134" spans="1:26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 t="b">
        <v>0</v>
      </c>
      <c r="L2134">
        <v>99</v>
      </c>
      <c r="M2134" t="b">
        <v>0</v>
      </c>
      <c r="N2134" t="s">
        <v>8282</v>
      </c>
      <c r="O2134" s="15">
        <f t="shared" si="493"/>
        <v>2.1129899999999995</v>
      </c>
      <c r="P2134" s="15">
        <f t="shared" si="492"/>
        <v>21.34333333333333</v>
      </c>
      <c r="Q2134" t="s">
        <v>8319</v>
      </c>
      <c r="R2134" t="s">
        <v>8322</v>
      </c>
      <c r="S2134" s="8">
        <f t="shared" si="494"/>
        <v>41643.27884259259</v>
      </c>
      <c r="T2134" s="11">
        <f t="shared" si="495"/>
        <v>41673.27884259259</v>
      </c>
      <c r="U2134" t="str">
        <f t="shared" si="496"/>
        <v>FALSE</v>
      </c>
      <c r="V2134" s="18">
        <f t="shared" si="497"/>
        <v>2</v>
      </c>
      <c r="W2134">
        <f t="shared" si="498"/>
        <v>2</v>
      </c>
      <c r="X2134">
        <v>1</v>
      </c>
      <c r="Y2134">
        <f t="shared" si="501"/>
        <v>100000</v>
      </c>
      <c r="Z2134">
        <f t="shared" si="500"/>
        <v>2112.9899999999998</v>
      </c>
    </row>
    <row r="2135" spans="1:26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 t="b">
        <v>0</v>
      </c>
      <c r="L2135">
        <v>3</v>
      </c>
      <c r="M2135" t="b">
        <v>0</v>
      </c>
      <c r="N2135" t="s">
        <v>8282</v>
      </c>
      <c r="O2135" s="15">
        <f t="shared" si="493"/>
        <v>1.6</v>
      </c>
      <c r="P2135" s="15">
        <f t="shared" si="492"/>
        <v>5.333333333333333</v>
      </c>
      <c r="Q2135" t="s">
        <v>8319</v>
      </c>
      <c r="R2135" t="s">
        <v>8322</v>
      </c>
      <c r="S2135" s="8">
        <f t="shared" si="494"/>
        <v>40618.888877314814</v>
      </c>
      <c r="T2135" s="11">
        <f t="shared" si="495"/>
        <v>40657.082638888889</v>
      </c>
      <c r="U2135" t="str">
        <f t="shared" si="496"/>
        <v>FALSE</v>
      </c>
      <c r="V2135" s="18">
        <f t="shared" si="497"/>
        <v>2</v>
      </c>
      <c r="W2135">
        <f t="shared" si="498"/>
        <v>2</v>
      </c>
      <c r="X2135">
        <v>1</v>
      </c>
      <c r="Y2135">
        <f t="shared" si="501"/>
        <v>1000</v>
      </c>
      <c r="Z2135">
        <f t="shared" si="500"/>
        <v>16</v>
      </c>
    </row>
    <row r="2136" spans="1:26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 t="b">
        <v>0</v>
      </c>
      <c r="L2136">
        <v>3</v>
      </c>
      <c r="M2136" t="b">
        <v>0</v>
      </c>
      <c r="N2136" t="s">
        <v>8282</v>
      </c>
      <c r="O2136" s="15">
        <f t="shared" si="493"/>
        <v>1.7333333333333332</v>
      </c>
      <c r="P2136" s="15">
        <f t="shared" si="492"/>
        <v>34.666666666666664</v>
      </c>
      <c r="Q2136" t="s">
        <v>8319</v>
      </c>
      <c r="R2136" t="s">
        <v>8322</v>
      </c>
      <c r="S2136" s="8">
        <f t="shared" si="494"/>
        <v>41361.678136574068</v>
      </c>
      <c r="T2136" s="11">
        <f t="shared" si="495"/>
        <v>41391.678136574068</v>
      </c>
      <c r="U2136" t="str">
        <f t="shared" si="496"/>
        <v>FALSE</v>
      </c>
      <c r="V2136" s="18">
        <f t="shared" si="497"/>
        <v>2</v>
      </c>
      <c r="W2136">
        <f t="shared" si="498"/>
        <v>2</v>
      </c>
      <c r="X2136">
        <v>1</v>
      </c>
      <c r="Y2136">
        <f t="shared" si="501"/>
        <v>6000</v>
      </c>
      <c r="Z2136">
        <f t="shared" si="500"/>
        <v>104</v>
      </c>
    </row>
    <row r="2137" spans="1:26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 t="b">
        <v>0</v>
      </c>
      <c r="L2137">
        <v>22</v>
      </c>
      <c r="M2137" t="b">
        <v>0</v>
      </c>
      <c r="N2137" t="s">
        <v>8282</v>
      </c>
      <c r="O2137" s="15">
        <f t="shared" si="493"/>
        <v>9.56</v>
      </c>
      <c r="P2137" s="15">
        <f t="shared" si="492"/>
        <v>21.727272727272727</v>
      </c>
      <c r="Q2137" t="s">
        <v>8319</v>
      </c>
      <c r="R2137" t="s">
        <v>8322</v>
      </c>
      <c r="S2137" s="8">
        <f t="shared" si="494"/>
        <v>41156.755011574067</v>
      </c>
      <c r="T2137" s="11">
        <f t="shared" si="495"/>
        <v>41186.755011574074</v>
      </c>
      <c r="U2137" t="str">
        <f t="shared" si="496"/>
        <v>FALSE</v>
      </c>
      <c r="V2137" s="18">
        <f t="shared" si="497"/>
        <v>2</v>
      </c>
      <c r="W2137">
        <f t="shared" si="498"/>
        <v>2</v>
      </c>
      <c r="X2137">
        <v>1</v>
      </c>
      <c r="Y2137">
        <f t="shared" si="501"/>
        <v>5000</v>
      </c>
      <c r="Z2137">
        <f t="shared" si="500"/>
        <v>478</v>
      </c>
    </row>
    <row r="2138" spans="1:26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 t="b">
        <v>0</v>
      </c>
      <c r="L2138">
        <v>4</v>
      </c>
      <c r="M2138" t="b">
        <v>0</v>
      </c>
      <c r="N2138" t="s">
        <v>8282</v>
      </c>
      <c r="O2138" s="15">
        <f t="shared" si="493"/>
        <v>5.9612499999999999E-2</v>
      </c>
      <c r="P2138" s="15">
        <f t="shared" si="492"/>
        <v>11.922499999999999</v>
      </c>
      <c r="Q2138" t="s">
        <v>8319</v>
      </c>
      <c r="R2138" t="s">
        <v>8322</v>
      </c>
      <c r="S2138" s="8">
        <f t="shared" si="494"/>
        <v>41536.300763888888</v>
      </c>
      <c r="T2138" s="11">
        <f t="shared" si="495"/>
        <v>41566.300763888888</v>
      </c>
      <c r="U2138" t="str">
        <f t="shared" si="496"/>
        <v>FALSE</v>
      </c>
      <c r="V2138" s="18">
        <f t="shared" si="497"/>
        <v>2</v>
      </c>
      <c r="W2138">
        <f t="shared" si="498"/>
        <v>2</v>
      </c>
      <c r="X2138">
        <v>1</v>
      </c>
      <c r="Y2138">
        <f t="shared" si="501"/>
        <v>80000</v>
      </c>
      <c r="Z2138">
        <f t="shared" si="500"/>
        <v>47.69</v>
      </c>
    </row>
    <row r="2139" spans="1:26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 t="b">
        <v>0</v>
      </c>
      <c r="L2139">
        <v>534</v>
      </c>
      <c r="M2139" t="b">
        <v>0</v>
      </c>
      <c r="N2139" t="s">
        <v>8282</v>
      </c>
      <c r="O2139" s="15">
        <f t="shared" si="493"/>
        <v>28.405999999999999</v>
      </c>
      <c r="P2139" s="15">
        <f t="shared" si="492"/>
        <v>26.59737827715356</v>
      </c>
      <c r="Q2139" t="s">
        <v>8319</v>
      </c>
      <c r="R2139" t="s">
        <v>8322</v>
      </c>
      <c r="S2139" s="8">
        <f t="shared" si="494"/>
        <v>41948.562835648147</v>
      </c>
      <c r="T2139" s="11">
        <f t="shared" si="495"/>
        <v>41978.562835648147</v>
      </c>
      <c r="U2139" t="str">
        <f t="shared" si="496"/>
        <v>FALSE</v>
      </c>
      <c r="V2139" s="18">
        <f t="shared" si="497"/>
        <v>2</v>
      </c>
      <c r="W2139">
        <f t="shared" si="498"/>
        <v>2</v>
      </c>
      <c r="X2139">
        <f>0.76</f>
        <v>0.76</v>
      </c>
      <c r="Y2139">
        <f>D2139*X2139</f>
        <v>38000</v>
      </c>
      <c r="Z2139">
        <f t="shared" ref="Z2139:Z2157" si="502">E2139*$X2139</f>
        <v>10794.28</v>
      </c>
    </row>
    <row r="2140" spans="1:26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 t="b">
        <v>0</v>
      </c>
      <c r="L2140">
        <v>12</v>
      </c>
      <c r="M2140" t="b">
        <v>0</v>
      </c>
      <c r="N2140" t="s">
        <v>8282</v>
      </c>
      <c r="O2140" s="15">
        <f t="shared" si="493"/>
        <v>12.8</v>
      </c>
      <c r="P2140" s="15">
        <f t="shared" si="492"/>
        <v>10.666666666666666</v>
      </c>
      <c r="Q2140" t="s">
        <v>8319</v>
      </c>
      <c r="R2140" t="s">
        <v>8322</v>
      </c>
      <c r="S2140" s="8">
        <f t="shared" si="494"/>
        <v>41556.804849537039</v>
      </c>
      <c r="T2140" s="11">
        <f t="shared" si="495"/>
        <v>41586.846516203703</v>
      </c>
      <c r="U2140" t="str">
        <f t="shared" si="496"/>
        <v>FALSE</v>
      </c>
      <c r="V2140" s="18">
        <f t="shared" si="497"/>
        <v>2</v>
      </c>
      <c r="W2140">
        <f t="shared" si="498"/>
        <v>2</v>
      </c>
      <c r="X2140">
        <v>1.28</v>
      </c>
      <c r="Y2140">
        <f>D2140*X2140</f>
        <v>1280</v>
      </c>
      <c r="Z2140">
        <f t="shared" si="502"/>
        <v>163.84</v>
      </c>
    </row>
    <row r="2141" spans="1:26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 t="b">
        <v>0</v>
      </c>
      <c r="L2141">
        <v>56</v>
      </c>
      <c r="M2141" t="b">
        <v>0</v>
      </c>
      <c r="N2141" t="s">
        <v>8282</v>
      </c>
      <c r="O2141" s="15">
        <f t="shared" si="493"/>
        <v>5.42</v>
      </c>
      <c r="P2141" s="15">
        <f t="shared" si="492"/>
        <v>29.035714285714285</v>
      </c>
      <c r="Q2141" t="s">
        <v>8319</v>
      </c>
      <c r="R2141" t="s">
        <v>8322</v>
      </c>
      <c r="S2141" s="8">
        <f t="shared" si="494"/>
        <v>42647.541759259257</v>
      </c>
      <c r="T2141" s="11">
        <f t="shared" si="495"/>
        <v>42677.541759259257</v>
      </c>
      <c r="U2141" t="str">
        <f t="shared" si="496"/>
        <v>FALSE</v>
      </c>
      <c r="V2141" s="18">
        <f t="shared" si="497"/>
        <v>2</v>
      </c>
      <c r="W2141">
        <f t="shared" si="498"/>
        <v>2</v>
      </c>
      <c r="X2141">
        <v>1</v>
      </c>
      <c r="Y2141">
        <f>D2141*$X2141</f>
        <v>30000</v>
      </c>
      <c r="Z2141">
        <f t="shared" si="502"/>
        <v>1626</v>
      </c>
    </row>
    <row r="2142" spans="1:26" ht="115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 t="b">
        <v>0</v>
      </c>
      <c r="L2142">
        <v>11</v>
      </c>
      <c r="M2142" t="b">
        <v>0</v>
      </c>
      <c r="N2142" t="s">
        <v>8282</v>
      </c>
      <c r="O2142" s="15">
        <f t="shared" si="493"/>
        <v>0.11199999999999999</v>
      </c>
      <c r="P2142" s="15">
        <f t="shared" si="492"/>
        <v>50.909090909090907</v>
      </c>
      <c r="Q2142" t="s">
        <v>8319</v>
      </c>
      <c r="R2142" t="s">
        <v>8322</v>
      </c>
      <c r="S2142" s="8">
        <f t="shared" si="494"/>
        <v>41255.625277777777</v>
      </c>
      <c r="T2142" s="11">
        <f t="shared" si="495"/>
        <v>41285.625277777777</v>
      </c>
      <c r="U2142" t="str">
        <f t="shared" si="496"/>
        <v>FALSE</v>
      </c>
      <c r="V2142" s="18">
        <f t="shared" si="497"/>
        <v>2</v>
      </c>
      <c r="W2142">
        <f t="shared" si="498"/>
        <v>2</v>
      </c>
      <c r="X2142">
        <v>1</v>
      </c>
      <c r="Y2142">
        <f>D2142*$X2142</f>
        <v>500000</v>
      </c>
      <c r="Z2142">
        <f t="shared" si="502"/>
        <v>560</v>
      </c>
    </row>
    <row r="2143" spans="1:26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 t="b">
        <v>0</v>
      </c>
      <c r="L2143">
        <v>0</v>
      </c>
      <c r="M2143" t="b">
        <v>0</v>
      </c>
      <c r="N2143" t="s">
        <v>8282</v>
      </c>
      <c r="O2143" s="15">
        <f t="shared" si="493"/>
        <v>0</v>
      </c>
      <c r="P2143" s="15">
        <f t="shared" si="492"/>
        <v>0</v>
      </c>
      <c r="Q2143" t="s">
        <v>8319</v>
      </c>
      <c r="R2143" t="s">
        <v>8322</v>
      </c>
      <c r="S2143" s="8">
        <f t="shared" si="494"/>
        <v>41927.027303240735</v>
      </c>
      <c r="T2143" s="11">
        <f t="shared" si="495"/>
        <v>41957.068969907406</v>
      </c>
      <c r="U2143" t="str">
        <f t="shared" si="496"/>
        <v>FALSE</v>
      </c>
      <c r="V2143" s="18">
        <f t="shared" si="497"/>
        <v>2</v>
      </c>
      <c r="W2143">
        <f t="shared" si="498"/>
        <v>2</v>
      </c>
      <c r="X2143">
        <v>1</v>
      </c>
      <c r="Y2143">
        <f>D2143*$X2143</f>
        <v>15000</v>
      </c>
      <c r="Z2143">
        <f t="shared" si="502"/>
        <v>0</v>
      </c>
    </row>
    <row r="2144" spans="1:26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 t="b">
        <v>0</v>
      </c>
      <c r="L2144">
        <v>12</v>
      </c>
      <c r="M2144" t="b">
        <v>0</v>
      </c>
      <c r="N2144" t="s">
        <v>8282</v>
      </c>
      <c r="O2144" s="15">
        <f t="shared" si="493"/>
        <v>5.7238095238095239</v>
      </c>
      <c r="P2144" s="15">
        <f t="shared" si="492"/>
        <v>50.083333333333336</v>
      </c>
      <c r="Q2144" t="s">
        <v>8319</v>
      </c>
      <c r="R2144" t="s">
        <v>8322</v>
      </c>
      <c r="S2144" s="8">
        <f t="shared" si="494"/>
        <v>42340.493171296293</v>
      </c>
      <c r="T2144" s="11">
        <f t="shared" si="495"/>
        <v>42368.493171296293</v>
      </c>
      <c r="U2144" t="str">
        <f t="shared" si="496"/>
        <v>FALSE</v>
      </c>
      <c r="V2144" s="18">
        <f t="shared" si="497"/>
        <v>2</v>
      </c>
      <c r="W2144">
        <f t="shared" si="498"/>
        <v>2</v>
      </c>
      <c r="X2144">
        <v>1.1299999999999999</v>
      </c>
      <c r="Y2144">
        <f>D2144*X2144</f>
        <v>11864.999999999998</v>
      </c>
      <c r="Z2144">
        <f t="shared" si="502"/>
        <v>679.12999999999988</v>
      </c>
    </row>
    <row r="2145" spans="1:26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 t="b">
        <v>0</v>
      </c>
      <c r="L2145">
        <v>5</v>
      </c>
      <c r="M2145" t="b">
        <v>0</v>
      </c>
      <c r="N2145" t="s">
        <v>8282</v>
      </c>
      <c r="O2145" s="15">
        <f t="shared" si="493"/>
        <v>11.25</v>
      </c>
      <c r="P2145" s="15">
        <f t="shared" si="492"/>
        <v>45</v>
      </c>
      <c r="Q2145" t="s">
        <v>8319</v>
      </c>
      <c r="R2145" t="s">
        <v>8322</v>
      </c>
      <c r="S2145" s="8">
        <f t="shared" si="494"/>
        <v>40332.678379629629</v>
      </c>
      <c r="T2145" s="11">
        <f t="shared" si="495"/>
        <v>40380.583333333328</v>
      </c>
      <c r="U2145" t="str">
        <f t="shared" si="496"/>
        <v>FALSE</v>
      </c>
      <c r="V2145" s="18">
        <f t="shared" si="497"/>
        <v>2</v>
      </c>
      <c r="W2145">
        <f t="shared" si="498"/>
        <v>2</v>
      </c>
      <c r="X2145">
        <v>1</v>
      </c>
      <c r="Y2145">
        <f>D2145*$X2145</f>
        <v>2000</v>
      </c>
      <c r="Z2145">
        <f t="shared" si="502"/>
        <v>225</v>
      </c>
    </row>
    <row r="2146" spans="1:26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 t="b">
        <v>0</v>
      </c>
      <c r="L2146">
        <v>24</v>
      </c>
      <c r="M2146" t="b">
        <v>0</v>
      </c>
      <c r="N2146" t="s">
        <v>8282</v>
      </c>
      <c r="O2146" s="15">
        <f t="shared" si="493"/>
        <v>1.7098591549295776</v>
      </c>
      <c r="P2146" s="15">
        <f t="shared" si="492"/>
        <v>25.291666666666668</v>
      </c>
      <c r="Q2146" t="s">
        <v>8319</v>
      </c>
      <c r="R2146" t="s">
        <v>8322</v>
      </c>
      <c r="S2146" s="8">
        <f t="shared" si="494"/>
        <v>41499.338425925926</v>
      </c>
      <c r="T2146" s="11">
        <f t="shared" si="495"/>
        <v>41531.338425925926</v>
      </c>
      <c r="U2146" t="str">
        <f t="shared" si="496"/>
        <v>FALSE</v>
      </c>
      <c r="V2146" s="18">
        <f t="shared" si="497"/>
        <v>2</v>
      </c>
      <c r="W2146">
        <f t="shared" si="498"/>
        <v>2</v>
      </c>
      <c r="X2146">
        <v>1</v>
      </c>
      <c r="Y2146">
        <f>D2146*$X2146</f>
        <v>35500</v>
      </c>
      <c r="Z2146">
        <f t="shared" si="502"/>
        <v>607</v>
      </c>
    </row>
    <row r="2147" spans="1:26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 t="b">
        <v>0</v>
      </c>
      <c r="L2147">
        <v>89</v>
      </c>
      <c r="M2147" t="b">
        <v>0</v>
      </c>
      <c r="N2147" t="s">
        <v>8282</v>
      </c>
      <c r="O2147" s="15">
        <f t="shared" si="493"/>
        <v>30.433333333333334</v>
      </c>
      <c r="P2147" s="15">
        <f t="shared" si="492"/>
        <v>51.292134831460672</v>
      </c>
      <c r="Q2147" t="s">
        <v>8319</v>
      </c>
      <c r="R2147" t="s">
        <v>8322</v>
      </c>
      <c r="S2147" s="8">
        <f t="shared" si="494"/>
        <v>41575.029097222221</v>
      </c>
      <c r="T2147" s="11">
        <f t="shared" si="495"/>
        <v>41605.070763888885</v>
      </c>
      <c r="U2147" t="str">
        <f t="shared" si="496"/>
        <v>FALSE</v>
      </c>
      <c r="V2147" s="18">
        <f t="shared" si="497"/>
        <v>2</v>
      </c>
      <c r="W2147">
        <f t="shared" si="498"/>
        <v>2</v>
      </c>
      <c r="X2147">
        <v>1</v>
      </c>
      <c r="Y2147">
        <f>D2147*$X2147</f>
        <v>15000</v>
      </c>
      <c r="Z2147">
        <f t="shared" si="502"/>
        <v>4565</v>
      </c>
    </row>
    <row r="2148" spans="1:26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 t="b">
        <v>0</v>
      </c>
      <c r="L2148">
        <v>1</v>
      </c>
      <c r="M2148" t="b">
        <v>0</v>
      </c>
      <c r="N2148" t="s">
        <v>8282</v>
      </c>
      <c r="O2148" s="15">
        <f t="shared" si="493"/>
        <v>0.02</v>
      </c>
      <c r="P2148" s="15">
        <f t="shared" si="492"/>
        <v>1</v>
      </c>
      <c r="Q2148" t="s">
        <v>8319</v>
      </c>
      <c r="R2148" t="s">
        <v>8322</v>
      </c>
      <c r="S2148" s="8">
        <f t="shared" si="494"/>
        <v>42397.471180555549</v>
      </c>
      <c r="T2148" s="11">
        <f t="shared" si="495"/>
        <v>42411.471180555549</v>
      </c>
      <c r="U2148" t="str">
        <f t="shared" si="496"/>
        <v>FALSE</v>
      </c>
      <c r="V2148" s="18">
        <f t="shared" si="497"/>
        <v>2</v>
      </c>
      <c r="W2148">
        <f t="shared" si="498"/>
        <v>2</v>
      </c>
      <c r="X2148">
        <v>1</v>
      </c>
      <c r="Y2148">
        <f>D2148*$X2148</f>
        <v>5000</v>
      </c>
      <c r="Z2148">
        <f t="shared" si="502"/>
        <v>1</v>
      </c>
    </row>
    <row r="2149" spans="1:26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 t="b">
        <v>0</v>
      </c>
      <c r="L2149">
        <v>55</v>
      </c>
      <c r="M2149" t="b">
        <v>0</v>
      </c>
      <c r="N2149" t="s">
        <v>8282</v>
      </c>
      <c r="O2149" s="15">
        <f t="shared" si="493"/>
        <v>0.69641025641025645</v>
      </c>
      <c r="P2149" s="15">
        <f t="shared" si="492"/>
        <v>49.381818181818183</v>
      </c>
      <c r="Q2149" t="s">
        <v>8319</v>
      </c>
      <c r="R2149" t="s">
        <v>8322</v>
      </c>
      <c r="S2149" s="8">
        <f t="shared" si="494"/>
        <v>41927.087361111109</v>
      </c>
      <c r="T2149" s="11">
        <f t="shared" si="495"/>
        <v>41959.129027777781</v>
      </c>
      <c r="U2149" t="str">
        <f t="shared" si="496"/>
        <v>FALSE</v>
      </c>
      <c r="V2149" s="18">
        <f t="shared" si="497"/>
        <v>2</v>
      </c>
      <c r="W2149">
        <f t="shared" si="498"/>
        <v>2</v>
      </c>
      <c r="X2149">
        <v>1</v>
      </c>
      <c r="Y2149">
        <f>D2149*$X2149</f>
        <v>390000</v>
      </c>
      <c r="Z2149">
        <f t="shared" si="502"/>
        <v>2716</v>
      </c>
    </row>
    <row r="2150" spans="1:26" ht="100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 t="b">
        <v>0</v>
      </c>
      <c r="L2150">
        <v>2</v>
      </c>
      <c r="M2150" t="b">
        <v>0</v>
      </c>
      <c r="N2150" t="s">
        <v>8282</v>
      </c>
      <c r="O2150" s="15">
        <f t="shared" si="493"/>
        <v>2</v>
      </c>
      <c r="P2150" s="15">
        <f t="shared" si="492"/>
        <v>1</v>
      </c>
      <c r="Q2150" t="s">
        <v>8319</v>
      </c>
      <c r="R2150" t="s">
        <v>8322</v>
      </c>
      <c r="S2150" s="8">
        <f t="shared" si="494"/>
        <v>42066.525254629632</v>
      </c>
      <c r="T2150" s="11">
        <f t="shared" si="495"/>
        <v>42096.483587962961</v>
      </c>
      <c r="U2150" t="str">
        <f t="shared" si="496"/>
        <v>FALSE</v>
      </c>
      <c r="V2150" s="18">
        <f t="shared" si="497"/>
        <v>2</v>
      </c>
      <c r="W2150">
        <f t="shared" si="498"/>
        <v>2</v>
      </c>
      <c r="X2150">
        <v>1.28</v>
      </c>
      <c r="Y2150">
        <f>D2150*X2150</f>
        <v>128</v>
      </c>
      <c r="Z2150">
        <f t="shared" si="502"/>
        <v>2.56</v>
      </c>
    </row>
    <row r="2151" spans="1:26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 t="b">
        <v>0</v>
      </c>
      <c r="L2151">
        <v>0</v>
      </c>
      <c r="M2151" t="b">
        <v>0</v>
      </c>
      <c r="N2151" t="s">
        <v>8282</v>
      </c>
      <c r="O2151" s="15">
        <f t="shared" si="493"/>
        <v>0</v>
      </c>
      <c r="P2151" s="15">
        <f t="shared" si="492"/>
        <v>0</v>
      </c>
      <c r="Q2151" t="s">
        <v>8319</v>
      </c>
      <c r="R2151" t="s">
        <v>8322</v>
      </c>
      <c r="S2151" s="8">
        <f t="shared" si="494"/>
        <v>40354.816620370366</v>
      </c>
      <c r="T2151" s="11">
        <f t="shared" si="495"/>
        <v>40389.791666666664</v>
      </c>
      <c r="U2151" t="str">
        <f t="shared" si="496"/>
        <v>FALSE</v>
      </c>
      <c r="V2151" s="18">
        <f t="shared" si="497"/>
        <v>2</v>
      </c>
      <c r="W2151">
        <f t="shared" si="498"/>
        <v>2</v>
      </c>
      <c r="X2151">
        <v>1</v>
      </c>
      <c r="Y2151">
        <f t="shared" ref="Y2151:Y2156" si="503">D2151*$X2151</f>
        <v>2000</v>
      </c>
      <c r="Z2151">
        <f t="shared" si="502"/>
        <v>0</v>
      </c>
    </row>
    <row r="2152" spans="1:26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 t="b">
        <v>0</v>
      </c>
      <c r="L2152">
        <v>4</v>
      </c>
      <c r="M2152" t="b">
        <v>0</v>
      </c>
      <c r="N2152" t="s">
        <v>8282</v>
      </c>
      <c r="O2152" s="15">
        <f t="shared" si="493"/>
        <v>0.80999999999999994</v>
      </c>
      <c r="P2152" s="15">
        <f t="shared" ref="P2152:P2215" si="504">IFERROR(E2152/L2152,0)</f>
        <v>101.25</v>
      </c>
      <c r="Q2152" t="s">
        <v>8319</v>
      </c>
      <c r="R2152" t="s">
        <v>8322</v>
      </c>
      <c r="S2152" s="8">
        <f t="shared" si="494"/>
        <v>42534.076377314814</v>
      </c>
      <c r="T2152" s="11">
        <f t="shared" si="495"/>
        <v>42564.076377314814</v>
      </c>
      <c r="U2152" t="str">
        <f t="shared" si="496"/>
        <v>FALSE</v>
      </c>
      <c r="V2152" s="18">
        <f t="shared" si="497"/>
        <v>2</v>
      </c>
      <c r="W2152">
        <f t="shared" si="498"/>
        <v>2</v>
      </c>
      <c r="X2152">
        <v>0.12</v>
      </c>
      <c r="Y2152">
        <f t="shared" si="503"/>
        <v>6000</v>
      </c>
      <c r="Z2152">
        <f t="shared" si="502"/>
        <v>48.6</v>
      </c>
    </row>
    <row r="2153" spans="1:26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 t="b">
        <v>0</v>
      </c>
      <c r="L2153">
        <v>6</v>
      </c>
      <c r="M2153" t="b">
        <v>0</v>
      </c>
      <c r="N2153" t="s">
        <v>8282</v>
      </c>
      <c r="O2153" s="15">
        <f t="shared" si="493"/>
        <v>0.26222222222222225</v>
      </c>
      <c r="P2153" s="15">
        <f t="shared" si="504"/>
        <v>19.666666666666668</v>
      </c>
      <c r="Q2153" t="s">
        <v>8319</v>
      </c>
      <c r="R2153" t="s">
        <v>8322</v>
      </c>
      <c r="S2153" s="8">
        <f t="shared" si="494"/>
        <v>42520.639050925929</v>
      </c>
      <c r="T2153" s="11">
        <f t="shared" si="495"/>
        <v>42550.639050925922</v>
      </c>
      <c r="U2153" t="str">
        <f t="shared" si="496"/>
        <v>FALSE</v>
      </c>
      <c r="V2153" s="18">
        <f t="shared" si="497"/>
        <v>2</v>
      </c>
      <c r="W2153">
        <f t="shared" si="498"/>
        <v>2</v>
      </c>
      <c r="X2153">
        <v>1</v>
      </c>
      <c r="Y2153">
        <f t="shared" si="503"/>
        <v>45000</v>
      </c>
      <c r="Z2153">
        <f t="shared" si="502"/>
        <v>118</v>
      </c>
    </row>
    <row r="2154" spans="1:26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 t="b">
        <v>0</v>
      </c>
      <c r="L2154">
        <v>4</v>
      </c>
      <c r="M2154" t="b">
        <v>0</v>
      </c>
      <c r="N2154" t="s">
        <v>8282</v>
      </c>
      <c r="O2154" s="15">
        <f t="shared" si="493"/>
        <v>0.16666666666666669</v>
      </c>
      <c r="P2154" s="15">
        <f t="shared" si="504"/>
        <v>12.5</v>
      </c>
      <c r="Q2154" t="s">
        <v>8319</v>
      </c>
      <c r="R2154" t="s">
        <v>8322</v>
      </c>
      <c r="S2154" s="8">
        <f t="shared" si="494"/>
        <v>41683.62394675926</v>
      </c>
      <c r="T2154" s="11">
        <f t="shared" si="495"/>
        <v>41713.582280092589</v>
      </c>
      <c r="U2154" t="str">
        <f t="shared" si="496"/>
        <v>FALSE</v>
      </c>
      <c r="V2154" s="18">
        <f t="shared" si="497"/>
        <v>2</v>
      </c>
      <c r="W2154">
        <f t="shared" si="498"/>
        <v>2</v>
      </c>
      <c r="X2154">
        <v>1</v>
      </c>
      <c r="Y2154">
        <f t="shared" si="503"/>
        <v>30000</v>
      </c>
      <c r="Z2154">
        <f t="shared" si="502"/>
        <v>50</v>
      </c>
    </row>
    <row r="2155" spans="1:26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 t="b">
        <v>0</v>
      </c>
      <c r="L2155">
        <v>4</v>
      </c>
      <c r="M2155" t="b">
        <v>0</v>
      </c>
      <c r="N2155" t="s">
        <v>8282</v>
      </c>
      <c r="O2155" s="15">
        <f t="shared" si="493"/>
        <v>9.124454880912446E-3</v>
      </c>
      <c r="P2155" s="15">
        <f t="shared" si="504"/>
        <v>8.5</v>
      </c>
      <c r="Q2155" t="s">
        <v>8319</v>
      </c>
      <c r="R2155" t="s">
        <v>8322</v>
      </c>
      <c r="S2155" s="8">
        <f t="shared" si="494"/>
        <v>41974.702754629623</v>
      </c>
      <c r="T2155" s="11">
        <f t="shared" si="495"/>
        <v>42014.124305555553</v>
      </c>
      <c r="U2155" t="str">
        <f t="shared" si="496"/>
        <v>FALSE</v>
      </c>
      <c r="V2155" s="18">
        <f t="shared" si="497"/>
        <v>2</v>
      </c>
      <c r="W2155">
        <f t="shared" si="498"/>
        <v>2</v>
      </c>
      <c r="X2155">
        <v>1</v>
      </c>
      <c r="Y2155">
        <f t="shared" si="503"/>
        <v>372625</v>
      </c>
      <c r="Z2155">
        <f t="shared" si="502"/>
        <v>34</v>
      </c>
    </row>
    <row r="2156" spans="1:26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 t="b">
        <v>0</v>
      </c>
      <c r="L2156">
        <v>2</v>
      </c>
      <c r="M2156" t="b">
        <v>0</v>
      </c>
      <c r="N2156" t="s">
        <v>8282</v>
      </c>
      <c r="O2156" s="15">
        <f t="shared" si="493"/>
        <v>0.8</v>
      </c>
      <c r="P2156" s="15">
        <f t="shared" si="504"/>
        <v>1</v>
      </c>
      <c r="Q2156" t="s">
        <v>8319</v>
      </c>
      <c r="R2156" t="s">
        <v>8322</v>
      </c>
      <c r="S2156" s="8">
        <f t="shared" si="494"/>
        <v>41647.42392361111</v>
      </c>
      <c r="T2156" s="11">
        <f t="shared" si="495"/>
        <v>41667.42392361111</v>
      </c>
      <c r="U2156" t="str">
        <f t="shared" si="496"/>
        <v>FALSE</v>
      </c>
      <c r="V2156" s="18">
        <f t="shared" si="497"/>
        <v>2</v>
      </c>
      <c r="W2156">
        <f t="shared" si="498"/>
        <v>2</v>
      </c>
      <c r="X2156">
        <v>1</v>
      </c>
      <c r="Y2156">
        <f t="shared" si="503"/>
        <v>250</v>
      </c>
      <c r="Z2156">
        <f t="shared" si="502"/>
        <v>2</v>
      </c>
    </row>
    <row r="2157" spans="1:26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 t="b">
        <v>0</v>
      </c>
      <c r="L2157">
        <v>5</v>
      </c>
      <c r="M2157" t="b">
        <v>0</v>
      </c>
      <c r="N2157" t="s">
        <v>8282</v>
      </c>
      <c r="O2157" s="15">
        <f t="shared" si="493"/>
        <v>2.2999999999999998</v>
      </c>
      <c r="P2157" s="15">
        <f t="shared" si="504"/>
        <v>23</v>
      </c>
      <c r="Q2157" t="s">
        <v>8319</v>
      </c>
      <c r="R2157" t="s">
        <v>8322</v>
      </c>
      <c r="S2157" s="8">
        <f t="shared" si="494"/>
        <v>42430.539178240739</v>
      </c>
      <c r="T2157" s="11">
        <f t="shared" si="495"/>
        <v>42460.497511574074</v>
      </c>
      <c r="U2157" t="str">
        <f t="shared" si="496"/>
        <v>FALSE</v>
      </c>
      <c r="V2157" s="18">
        <f t="shared" si="497"/>
        <v>2</v>
      </c>
      <c r="W2157">
        <f t="shared" si="498"/>
        <v>2</v>
      </c>
      <c r="X2157">
        <v>1.28</v>
      </c>
      <c r="Y2157">
        <f>D2157*X2157</f>
        <v>6400</v>
      </c>
      <c r="Z2157">
        <f t="shared" si="502"/>
        <v>147.20000000000002</v>
      </c>
    </row>
    <row r="2158" spans="1:26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 t="b">
        <v>0</v>
      </c>
      <c r="L2158">
        <v>83</v>
      </c>
      <c r="M2158" t="b">
        <v>0</v>
      </c>
      <c r="N2158" t="s">
        <v>8282</v>
      </c>
      <c r="O2158" s="15">
        <f t="shared" si="493"/>
        <v>2.6660714285714282</v>
      </c>
      <c r="P2158" s="15">
        <f t="shared" si="504"/>
        <v>17.987951807228917</v>
      </c>
      <c r="Q2158" t="s">
        <v>8319</v>
      </c>
      <c r="R2158" t="s">
        <v>8322</v>
      </c>
      <c r="S2158" s="8">
        <f t="shared" si="494"/>
        <v>41488.645902777775</v>
      </c>
      <c r="T2158" s="11">
        <f t="shared" si="495"/>
        <v>41533.645902777775</v>
      </c>
      <c r="U2158" t="str">
        <f t="shared" si="496"/>
        <v>FALSE</v>
      </c>
      <c r="V2158" s="18">
        <f t="shared" si="497"/>
        <v>2</v>
      </c>
      <c r="W2158">
        <f t="shared" si="498"/>
        <v>2</v>
      </c>
      <c r="X2158">
        <v>1</v>
      </c>
      <c r="Y2158">
        <f t="shared" ref="Y2158:Y2166" si="505">D2158*$X2158</f>
        <v>56000</v>
      </c>
      <c r="Z2158">
        <f t="shared" ref="Z2158:Z2166" si="506">E2158*$X2158</f>
        <v>1493</v>
      </c>
    </row>
    <row r="2159" spans="1:26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 t="b">
        <v>0</v>
      </c>
      <c r="L2159">
        <v>57</v>
      </c>
      <c r="M2159" t="b">
        <v>0</v>
      </c>
      <c r="N2159" t="s">
        <v>8282</v>
      </c>
      <c r="O2159" s="15">
        <f t="shared" si="493"/>
        <v>28.192</v>
      </c>
      <c r="P2159" s="15">
        <f t="shared" si="504"/>
        <v>370.94736842105266</v>
      </c>
      <c r="Q2159" t="s">
        <v>8319</v>
      </c>
      <c r="R2159" t="s">
        <v>8322</v>
      </c>
      <c r="S2159" s="8">
        <f t="shared" si="494"/>
        <v>42694.772951388884</v>
      </c>
      <c r="T2159" s="11">
        <f t="shared" si="495"/>
        <v>42727.124305555553</v>
      </c>
      <c r="U2159" t="str">
        <f t="shared" si="496"/>
        <v>FALSE</v>
      </c>
      <c r="V2159" s="18">
        <f t="shared" si="497"/>
        <v>2</v>
      </c>
      <c r="W2159">
        <f t="shared" si="498"/>
        <v>2</v>
      </c>
      <c r="X2159">
        <v>1</v>
      </c>
      <c r="Y2159">
        <f t="shared" si="505"/>
        <v>75000</v>
      </c>
      <c r="Z2159">
        <f t="shared" si="506"/>
        <v>21144</v>
      </c>
    </row>
    <row r="2160" spans="1:26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 t="b">
        <v>0</v>
      </c>
      <c r="L2160">
        <v>311</v>
      </c>
      <c r="M2160" t="b">
        <v>0</v>
      </c>
      <c r="N2160" t="s">
        <v>8282</v>
      </c>
      <c r="O2160" s="15">
        <f t="shared" si="493"/>
        <v>6.5900366666666672</v>
      </c>
      <c r="P2160" s="15">
        <f t="shared" si="504"/>
        <v>63.569485530546629</v>
      </c>
      <c r="Q2160" t="s">
        <v>8319</v>
      </c>
      <c r="R2160" t="s">
        <v>8322</v>
      </c>
      <c r="S2160" s="8">
        <f t="shared" si="494"/>
        <v>41264.645532407405</v>
      </c>
      <c r="T2160" s="11">
        <f t="shared" si="495"/>
        <v>41309.645532407405</v>
      </c>
      <c r="U2160" t="str">
        <f t="shared" si="496"/>
        <v>FALSE</v>
      </c>
      <c r="V2160" s="18">
        <f t="shared" si="497"/>
        <v>2</v>
      </c>
      <c r="W2160">
        <f t="shared" si="498"/>
        <v>2</v>
      </c>
      <c r="X2160">
        <v>1</v>
      </c>
      <c r="Y2160">
        <f t="shared" si="505"/>
        <v>300000</v>
      </c>
      <c r="Z2160">
        <f t="shared" si="506"/>
        <v>19770.11</v>
      </c>
    </row>
    <row r="2161" spans="1:26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 t="b">
        <v>0</v>
      </c>
      <c r="L2161">
        <v>2</v>
      </c>
      <c r="M2161" t="b">
        <v>0</v>
      </c>
      <c r="N2161" t="s">
        <v>8282</v>
      </c>
      <c r="O2161" s="15">
        <f t="shared" si="493"/>
        <v>0.72222222222222221</v>
      </c>
      <c r="P2161" s="15">
        <f t="shared" si="504"/>
        <v>13</v>
      </c>
      <c r="Q2161" t="s">
        <v>8319</v>
      </c>
      <c r="R2161" t="s">
        <v>8322</v>
      </c>
      <c r="S2161" s="8">
        <f t="shared" si="494"/>
        <v>40710.522847222215</v>
      </c>
      <c r="T2161" s="11">
        <f t="shared" si="495"/>
        <v>40740.522847222222</v>
      </c>
      <c r="U2161" t="str">
        <f t="shared" si="496"/>
        <v>FALSE</v>
      </c>
      <c r="V2161" s="18">
        <f t="shared" si="497"/>
        <v>2</v>
      </c>
      <c r="W2161">
        <f t="shared" si="498"/>
        <v>2</v>
      </c>
      <c r="X2161">
        <v>1</v>
      </c>
      <c r="Y2161">
        <f t="shared" si="505"/>
        <v>3600</v>
      </c>
      <c r="Z2161">
        <f t="shared" si="506"/>
        <v>26</v>
      </c>
    </row>
    <row r="2162" spans="1:26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 t="b">
        <v>0</v>
      </c>
      <c r="L2162">
        <v>16</v>
      </c>
      <c r="M2162" t="b">
        <v>0</v>
      </c>
      <c r="N2162" t="s">
        <v>8282</v>
      </c>
      <c r="O2162" s="15">
        <f t="shared" si="493"/>
        <v>0.85000000000000009</v>
      </c>
      <c r="P2162" s="15">
        <f t="shared" si="504"/>
        <v>5.3125</v>
      </c>
      <c r="Q2162" t="s">
        <v>8319</v>
      </c>
      <c r="R2162" t="s">
        <v>8322</v>
      </c>
      <c r="S2162" s="8">
        <f t="shared" si="494"/>
        <v>41018.503530092588</v>
      </c>
      <c r="T2162" s="11">
        <f t="shared" si="495"/>
        <v>41048.503530092588</v>
      </c>
      <c r="U2162" t="str">
        <f t="shared" si="496"/>
        <v>FALSE</v>
      </c>
      <c r="V2162" s="18">
        <f t="shared" si="497"/>
        <v>2</v>
      </c>
      <c r="W2162">
        <f t="shared" si="498"/>
        <v>2</v>
      </c>
      <c r="X2162">
        <v>1</v>
      </c>
      <c r="Y2162">
        <f t="shared" si="505"/>
        <v>10000</v>
      </c>
      <c r="Z2162">
        <f t="shared" si="506"/>
        <v>85</v>
      </c>
    </row>
    <row r="2163" spans="1:26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 t="b">
        <v>0</v>
      </c>
      <c r="L2163">
        <v>13</v>
      </c>
      <c r="M2163" t="b">
        <v>1</v>
      </c>
      <c r="N2163" t="s">
        <v>8276</v>
      </c>
      <c r="O2163" s="15">
        <f t="shared" si="493"/>
        <v>115.75</v>
      </c>
      <c r="P2163" s="15">
        <f t="shared" si="504"/>
        <v>35.615384615384613</v>
      </c>
      <c r="Q2163" t="s">
        <v>8325</v>
      </c>
      <c r="R2163" t="s">
        <v>8336</v>
      </c>
      <c r="S2163" s="8">
        <f t="shared" si="494"/>
        <v>42240.644201388881</v>
      </c>
      <c r="T2163" s="11">
        <f t="shared" si="495"/>
        <v>42270.644201388888</v>
      </c>
      <c r="U2163" t="str">
        <f t="shared" si="496"/>
        <v>FALSE</v>
      </c>
      <c r="V2163" s="18">
        <f t="shared" si="497"/>
        <v>2</v>
      </c>
      <c r="W2163">
        <f t="shared" si="498"/>
        <v>1</v>
      </c>
      <c r="X2163">
        <v>1</v>
      </c>
      <c r="Y2163">
        <f t="shared" si="505"/>
        <v>400</v>
      </c>
      <c r="Z2163">
        <f t="shared" si="506"/>
        <v>463</v>
      </c>
    </row>
    <row r="2164" spans="1:26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 t="b">
        <v>0</v>
      </c>
      <c r="L2164">
        <v>58</v>
      </c>
      <c r="M2164" t="b">
        <v>1</v>
      </c>
      <c r="N2164" t="s">
        <v>8276</v>
      </c>
      <c r="O2164" s="15">
        <f t="shared" si="493"/>
        <v>112.26666666666667</v>
      </c>
      <c r="P2164" s="15">
        <f t="shared" si="504"/>
        <v>87.103448275862064</v>
      </c>
      <c r="Q2164" t="s">
        <v>8325</v>
      </c>
      <c r="R2164" t="s">
        <v>8336</v>
      </c>
      <c r="S2164" s="8">
        <f t="shared" si="494"/>
        <v>41813.557766203703</v>
      </c>
      <c r="T2164" s="11">
        <f t="shared" si="495"/>
        <v>41844.557766203703</v>
      </c>
      <c r="U2164" t="str">
        <f t="shared" si="496"/>
        <v>FALSE</v>
      </c>
      <c r="V2164" s="18">
        <f t="shared" si="497"/>
        <v>2</v>
      </c>
      <c r="W2164">
        <f t="shared" si="498"/>
        <v>1</v>
      </c>
      <c r="X2164">
        <v>1</v>
      </c>
      <c r="Y2164">
        <f t="shared" si="505"/>
        <v>4500</v>
      </c>
      <c r="Z2164">
        <f t="shared" si="506"/>
        <v>5052</v>
      </c>
    </row>
    <row r="2165" spans="1:26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 t="b">
        <v>0</v>
      </c>
      <c r="L2165">
        <v>44</v>
      </c>
      <c r="M2165" t="b">
        <v>1</v>
      </c>
      <c r="N2165" t="s">
        <v>8276</v>
      </c>
      <c r="O2165" s="15">
        <f t="shared" si="493"/>
        <v>132.20000000000002</v>
      </c>
      <c r="P2165" s="15">
        <f t="shared" si="504"/>
        <v>75.11363636363636</v>
      </c>
      <c r="Q2165" t="s">
        <v>8325</v>
      </c>
      <c r="R2165" t="s">
        <v>8336</v>
      </c>
      <c r="S2165" s="8">
        <f t="shared" si="494"/>
        <v>42111.691203703704</v>
      </c>
      <c r="T2165" s="11">
        <f t="shared" si="495"/>
        <v>42162.951388888883</v>
      </c>
      <c r="U2165" t="str">
        <f t="shared" si="496"/>
        <v>FALSE</v>
      </c>
      <c r="V2165" s="18">
        <f t="shared" si="497"/>
        <v>2</v>
      </c>
      <c r="W2165">
        <f t="shared" si="498"/>
        <v>1</v>
      </c>
      <c r="X2165">
        <v>1</v>
      </c>
      <c r="Y2165">
        <f t="shared" si="505"/>
        <v>2500</v>
      </c>
      <c r="Z2165">
        <f t="shared" si="506"/>
        <v>3305</v>
      </c>
    </row>
    <row r="2166" spans="1:26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 t="b">
        <v>0</v>
      </c>
      <c r="L2166">
        <v>83</v>
      </c>
      <c r="M2166" t="b">
        <v>1</v>
      </c>
      <c r="N2166" t="s">
        <v>8276</v>
      </c>
      <c r="O2166" s="15">
        <f t="shared" si="493"/>
        <v>102.63636363636364</v>
      </c>
      <c r="P2166" s="15">
        <f t="shared" si="504"/>
        <v>68.01204819277109</v>
      </c>
      <c r="Q2166" t="s">
        <v>8325</v>
      </c>
      <c r="R2166" t="s">
        <v>8336</v>
      </c>
      <c r="S2166" s="8">
        <f t="shared" si="494"/>
        <v>42515.509421296294</v>
      </c>
      <c r="T2166" s="11">
        <f t="shared" si="495"/>
        <v>42545.957638888889</v>
      </c>
      <c r="U2166" t="str">
        <f t="shared" si="496"/>
        <v>FALSE</v>
      </c>
      <c r="V2166" s="18">
        <f t="shared" si="497"/>
        <v>2</v>
      </c>
      <c r="W2166">
        <f t="shared" si="498"/>
        <v>1</v>
      </c>
      <c r="X2166">
        <v>1</v>
      </c>
      <c r="Y2166">
        <f t="shared" si="505"/>
        <v>5500</v>
      </c>
      <c r="Z2166">
        <f t="shared" si="506"/>
        <v>5645</v>
      </c>
    </row>
    <row r="2167" spans="1:26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 t="b">
        <v>0</v>
      </c>
      <c r="L2167">
        <v>117</v>
      </c>
      <c r="M2167" t="b">
        <v>1</v>
      </c>
      <c r="N2167" t="s">
        <v>8276</v>
      </c>
      <c r="O2167" s="15">
        <f t="shared" si="493"/>
        <v>138.64000000000001</v>
      </c>
      <c r="P2167" s="15">
        <f t="shared" si="504"/>
        <v>29.623931623931625</v>
      </c>
      <c r="Q2167" t="s">
        <v>8325</v>
      </c>
      <c r="R2167" t="s">
        <v>8336</v>
      </c>
      <c r="S2167" s="8">
        <f t="shared" si="494"/>
        <v>42438.458738425928</v>
      </c>
      <c r="T2167" s="11">
        <f t="shared" si="495"/>
        <v>42468.417071759257</v>
      </c>
      <c r="U2167" t="str">
        <f t="shared" si="496"/>
        <v>FALSE</v>
      </c>
      <c r="V2167" s="18">
        <f t="shared" si="497"/>
        <v>2</v>
      </c>
      <c r="W2167">
        <f t="shared" si="498"/>
        <v>1</v>
      </c>
      <c r="X2167">
        <v>1.1299999999999999</v>
      </c>
      <c r="Y2167">
        <f>D2167*X2167</f>
        <v>2824.9999999999995</v>
      </c>
      <c r="Z2167">
        <f>E2167*$X2167</f>
        <v>3916.5799999999995</v>
      </c>
    </row>
    <row r="2168" spans="1:26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 t="b">
        <v>0</v>
      </c>
      <c r="L2168">
        <v>32</v>
      </c>
      <c r="M2168" t="b">
        <v>1</v>
      </c>
      <c r="N2168" t="s">
        <v>8276</v>
      </c>
      <c r="O2168" s="15">
        <f t="shared" si="493"/>
        <v>146.6</v>
      </c>
      <c r="P2168" s="15">
        <f t="shared" si="504"/>
        <v>91.625</v>
      </c>
      <c r="Q2168" t="s">
        <v>8325</v>
      </c>
      <c r="R2168" t="s">
        <v>8336</v>
      </c>
      <c r="S2168" s="8">
        <f t="shared" si="494"/>
        <v>41933.629837962959</v>
      </c>
      <c r="T2168" s="11">
        <f t="shared" si="495"/>
        <v>41978.671504629623</v>
      </c>
      <c r="U2168" t="str">
        <f t="shared" si="496"/>
        <v>FALSE</v>
      </c>
      <c r="V2168" s="18">
        <f t="shared" si="497"/>
        <v>2</v>
      </c>
      <c r="W2168">
        <f t="shared" si="498"/>
        <v>1</v>
      </c>
      <c r="X2168">
        <v>1</v>
      </c>
      <c r="Y2168">
        <f t="shared" ref="Y2168:Y2175" si="507">D2168*$X2168</f>
        <v>2000</v>
      </c>
      <c r="Z2168">
        <f t="shared" ref="Z2168:Z2175" si="508">E2168*$X2168</f>
        <v>2932</v>
      </c>
    </row>
    <row r="2169" spans="1:26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 t="b">
        <v>0</v>
      </c>
      <c r="L2169">
        <v>8</v>
      </c>
      <c r="M2169" t="b">
        <v>1</v>
      </c>
      <c r="N2169" t="s">
        <v>8276</v>
      </c>
      <c r="O2169" s="15">
        <f t="shared" si="493"/>
        <v>120</v>
      </c>
      <c r="P2169" s="15">
        <f t="shared" si="504"/>
        <v>22.5</v>
      </c>
      <c r="Q2169" t="s">
        <v>8325</v>
      </c>
      <c r="R2169" t="s">
        <v>8336</v>
      </c>
      <c r="S2169" s="8">
        <f t="shared" si="494"/>
        <v>41152.858067129629</v>
      </c>
      <c r="T2169" s="11">
        <f t="shared" si="495"/>
        <v>41166.858067129629</v>
      </c>
      <c r="U2169" t="str">
        <f t="shared" si="496"/>
        <v>FALSE</v>
      </c>
      <c r="V2169" s="18">
        <f t="shared" si="497"/>
        <v>2</v>
      </c>
      <c r="W2169">
        <f t="shared" si="498"/>
        <v>1</v>
      </c>
      <c r="X2169">
        <v>1</v>
      </c>
      <c r="Y2169">
        <f t="shared" si="507"/>
        <v>150</v>
      </c>
      <c r="Z2169">
        <f t="shared" si="508"/>
        <v>180</v>
      </c>
    </row>
    <row r="2170" spans="1:26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 t="b">
        <v>0</v>
      </c>
      <c r="L2170">
        <v>340</v>
      </c>
      <c r="M2170" t="b">
        <v>1</v>
      </c>
      <c r="N2170" t="s">
        <v>8276</v>
      </c>
      <c r="O2170" s="15">
        <f t="shared" si="493"/>
        <v>121.5816111111111</v>
      </c>
      <c r="P2170" s="15">
        <f t="shared" si="504"/>
        <v>64.366735294117646</v>
      </c>
      <c r="Q2170" t="s">
        <v>8325</v>
      </c>
      <c r="R2170" t="s">
        <v>8336</v>
      </c>
      <c r="S2170" s="8">
        <f t="shared" si="494"/>
        <v>42745.391909722217</v>
      </c>
      <c r="T2170" s="11">
        <f t="shared" si="495"/>
        <v>42775.999999999993</v>
      </c>
      <c r="U2170" t="str">
        <f t="shared" si="496"/>
        <v>FALSE</v>
      </c>
      <c r="V2170" s="18">
        <f t="shared" si="497"/>
        <v>2</v>
      </c>
      <c r="W2170">
        <f t="shared" si="498"/>
        <v>1</v>
      </c>
      <c r="X2170">
        <v>1</v>
      </c>
      <c r="Y2170">
        <f t="shared" si="507"/>
        <v>18000</v>
      </c>
      <c r="Z2170">
        <f t="shared" si="508"/>
        <v>21884.69</v>
      </c>
    </row>
    <row r="2171" spans="1:26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 t="b">
        <v>0</v>
      </c>
      <c r="L2171">
        <v>7</v>
      </c>
      <c r="M2171" t="b">
        <v>1</v>
      </c>
      <c r="N2171" t="s">
        <v>8276</v>
      </c>
      <c r="O2171" s="15">
        <f t="shared" si="493"/>
        <v>100</v>
      </c>
      <c r="P2171" s="15">
        <f t="shared" si="504"/>
        <v>21.857142857142858</v>
      </c>
      <c r="Q2171" t="s">
        <v>8325</v>
      </c>
      <c r="R2171" t="s">
        <v>8336</v>
      </c>
      <c r="S2171" s="8">
        <f t="shared" si="494"/>
        <v>42793.492488425924</v>
      </c>
      <c r="T2171" s="11">
        <f t="shared" si="495"/>
        <v>42796.492488425924</v>
      </c>
      <c r="U2171" t="str">
        <f t="shared" si="496"/>
        <v>FALSE</v>
      </c>
      <c r="V2171" s="18">
        <f t="shared" si="497"/>
        <v>2</v>
      </c>
      <c r="W2171">
        <f t="shared" si="498"/>
        <v>1</v>
      </c>
      <c r="X2171">
        <v>1</v>
      </c>
      <c r="Y2171">
        <f t="shared" si="507"/>
        <v>153</v>
      </c>
      <c r="Z2171">
        <f t="shared" si="508"/>
        <v>153</v>
      </c>
    </row>
    <row r="2172" spans="1:26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 t="b">
        <v>0</v>
      </c>
      <c r="L2172">
        <v>19</v>
      </c>
      <c r="M2172" t="b">
        <v>1</v>
      </c>
      <c r="N2172" t="s">
        <v>8276</v>
      </c>
      <c r="O2172" s="15">
        <f t="shared" si="493"/>
        <v>180.85714285714286</v>
      </c>
      <c r="P2172" s="15">
        <f t="shared" si="504"/>
        <v>33.315789473684212</v>
      </c>
      <c r="Q2172" t="s">
        <v>8325</v>
      </c>
      <c r="R2172" t="s">
        <v>8336</v>
      </c>
      <c r="S2172" s="8">
        <f t="shared" si="494"/>
        <v>42198.541921296295</v>
      </c>
      <c r="T2172" s="11">
        <f t="shared" si="495"/>
        <v>42238.541921296295</v>
      </c>
      <c r="U2172" t="str">
        <f t="shared" si="496"/>
        <v>FALSE</v>
      </c>
      <c r="V2172" s="18">
        <f t="shared" si="497"/>
        <v>2</v>
      </c>
      <c r="W2172">
        <f t="shared" si="498"/>
        <v>1</v>
      </c>
      <c r="X2172">
        <v>1</v>
      </c>
      <c r="Y2172">
        <f t="shared" si="507"/>
        <v>350</v>
      </c>
      <c r="Z2172">
        <f t="shared" si="508"/>
        <v>633</v>
      </c>
    </row>
    <row r="2173" spans="1:26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 t="b">
        <v>0</v>
      </c>
      <c r="L2173">
        <v>47</v>
      </c>
      <c r="M2173" t="b">
        <v>1</v>
      </c>
      <c r="N2173" t="s">
        <v>8276</v>
      </c>
      <c r="O2173" s="15">
        <f t="shared" si="493"/>
        <v>106.075</v>
      </c>
      <c r="P2173" s="15">
        <f t="shared" si="504"/>
        <v>90.276595744680847</v>
      </c>
      <c r="Q2173" t="s">
        <v>8325</v>
      </c>
      <c r="R2173" t="s">
        <v>8336</v>
      </c>
      <c r="S2173" s="8">
        <f t="shared" si="494"/>
        <v>42141.748784722215</v>
      </c>
      <c r="T2173" s="11">
        <f t="shared" si="495"/>
        <v>42176.999999999993</v>
      </c>
      <c r="U2173" t="str">
        <f t="shared" si="496"/>
        <v>FALSE</v>
      </c>
      <c r="V2173" s="18">
        <f t="shared" si="497"/>
        <v>2</v>
      </c>
      <c r="W2173">
        <f t="shared" si="498"/>
        <v>1</v>
      </c>
      <c r="X2173">
        <v>1</v>
      </c>
      <c r="Y2173">
        <f t="shared" si="507"/>
        <v>4000</v>
      </c>
      <c r="Z2173">
        <f t="shared" si="508"/>
        <v>4243</v>
      </c>
    </row>
    <row r="2174" spans="1:26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 t="b">
        <v>0</v>
      </c>
      <c r="L2174">
        <v>13</v>
      </c>
      <c r="M2174" t="b">
        <v>1</v>
      </c>
      <c r="N2174" t="s">
        <v>8276</v>
      </c>
      <c r="O2174" s="15">
        <f t="shared" si="493"/>
        <v>100</v>
      </c>
      <c r="P2174" s="15">
        <f t="shared" si="504"/>
        <v>76.92307692307692</v>
      </c>
      <c r="Q2174" t="s">
        <v>8325</v>
      </c>
      <c r="R2174" t="s">
        <v>8336</v>
      </c>
      <c r="S2174" s="8">
        <f t="shared" si="494"/>
        <v>42082.371759259251</v>
      </c>
      <c r="T2174" s="11">
        <f t="shared" si="495"/>
        <v>42112.371759259258</v>
      </c>
      <c r="U2174" t="str">
        <f t="shared" si="496"/>
        <v>FALSE</v>
      </c>
      <c r="V2174" s="18">
        <f t="shared" si="497"/>
        <v>2</v>
      </c>
      <c r="W2174">
        <f t="shared" si="498"/>
        <v>1</v>
      </c>
      <c r="X2174">
        <v>1</v>
      </c>
      <c r="Y2174">
        <f t="shared" si="507"/>
        <v>1000</v>
      </c>
      <c r="Z2174">
        <f t="shared" si="508"/>
        <v>1000</v>
      </c>
    </row>
    <row r="2175" spans="1:26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 t="b">
        <v>0</v>
      </c>
      <c r="L2175">
        <v>90</v>
      </c>
      <c r="M2175" t="b">
        <v>1</v>
      </c>
      <c r="N2175" t="s">
        <v>8276</v>
      </c>
      <c r="O2175" s="15">
        <f t="shared" si="493"/>
        <v>126.92857142857143</v>
      </c>
      <c r="P2175" s="15">
        <f t="shared" si="504"/>
        <v>59.233333333333334</v>
      </c>
      <c r="Q2175" t="s">
        <v>8325</v>
      </c>
      <c r="R2175" t="s">
        <v>8336</v>
      </c>
      <c r="S2175" s="8">
        <f t="shared" si="494"/>
        <v>41495.484293981477</v>
      </c>
      <c r="T2175" s="11">
        <f t="shared" si="495"/>
        <v>41526.957638888889</v>
      </c>
      <c r="U2175" t="str">
        <f t="shared" si="496"/>
        <v>FALSE</v>
      </c>
      <c r="V2175" s="18">
        <f t="shared" si="497"/>
        <v>2</v>
      </c>
      <c r="W2175">
        <f t="shared" si="498"/>
        <v>1</v>
      </c>
      <c r="X2175">
        <v>1</v>
      </c>
      <c r="Y2175">
        <f t="shared" si="507"/>
        <v>4200</v>
      </c>
      <c r="Z2175">
        <f t="shared" si="508"/>
        <v>5331</v>
      </c>
    </row>
    <row r="2176" spans="1:26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 t="b">
        <v>0</v>
      </c>
      <c r="L2176">
        <v>63</v>
      </c>
      <c r="M2176" t="b">
        <v>1</v>
      </c>
      <c r="N2176" t="s">
        <v>8276</v>
      </c>
      <c r="O2176" s="15">
        <f t="shared" si="493"/>
        <v>102.97499999999999</v>
      </c>
      <c r="P2176" s="15">
        <f t="shared" si="504"/>
        <v>65.38095238095238</v>
      </c>
      <c r="Q2176" t="s">
        <v>8325</v>
      </c>
      <c r="R2176" t="s">
        <v>8336</v>
      </c>
      <c r="S2176" s="8">
        <f t="shared" si="494"/>
        <v>42465.334571759253</v>
      </c>
      <c r="T2176" s="11">
        <f t="shared" si="495"/>
        <v>42495.334571759253</v>
      </c>
      <c r="U2176" t="str">
        <f t="shared" si="496"/>
        <v>FALSE</v>
      </c>
      <c r="V2176" s="18">
        <f t="shared" si="497"/>
        <v>2</v>
      </c>
      <c r="W2176">
        <f t="shared" si="498"/>
        <v>1</v>
      </c>
      <c r="X2176">
        <v>1.28</v>
      </c>
      <c r="Y2176">
        <f>D2176*X2176</f>
        <v>5120</v>
      </c>
      <c r="Z2176">
        <f>E2176*$X2176</f>
        <v>5272.32</v>
      </c>
    </row>
    <row r="2177" spans="1:26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 t="b">
        <v>0</v>
      </c>
      <c r="L2177">
        <v>26</v>
      </c>
      <c r="M2177" t="b">
        <v>1</v>
      </c>
      <c r="N2177" t="s">
        <v>8276</v>
      </c>
      <c r="O2177" s="15">
        <f t="shared" si="493"/>
        <v>250</v>
      </c>
      <c r="P2177" s="15">
        <f t="shared" si="504"/>
        <v>67.307692307692307</v>
      </c>
      <c r="Q2177" t="s">
        <v>8325</v>
      </c>
      <c r="R2177" t="s">
        <v>8336</v>
      </c>
      <c r="S2177" s="8">
        <f t="shared" si="494"/>
        <v>42564.800763888888</v>
      </c>
      <c r="T2177" s="11">
        <f t="shared" si="495"/>
        <v>42571.800763888888</v>
      </c>
      <c r="U2177" t="str">
        <f t="shared" si="496"/>
        <v>FALSE</v>
      </c>
      <c r="V2177" s="18">
        <f t="shared" si="497"/>
        <v>2</v>
      </c>
      <c r="W2177">
        <f t="shared" si="498"/>
        <v>1</v>
      </c>
      <c r="X2177">
        <v>1</v>
      </c>
      <c r="Y2177">
        <f t="shared" ref="Y2177:Y2183" si="509">D2177*$X2177</f>
        <v>700</v>
      </c>
      <c r="Z2177">
        <f t="shared" ref="Z2177:Z2183" si="510">E2177*$X2177</f>
        <v>1750</v>
      </c>
    </row>
    <row r="2178" spans="1:26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 t="b">
        <v>0</v>
      </c>
      <c r="L2178">
        <v>71</v>
      </c>
      <c r="M2178" t="b">
        <v>1</v>
      </c>
      <c r="N2178" t="s">
        <v>8276</v>
      </c>
      <c r="O2178" s="15">
        <f t="shared" si="493"/>
        <v>126.02</v>
      </c>
      <c r="P2178" s="15">
        <f t="shared" si="504"/>
        <v>88.74647887323944</v>
      </c>
      <c r="Q2178" t="s">
        <v>8325</v>
      </c>
      <c r="R2178" t="s">
        <v>8336</v>
      </c>
      <c r="S2178" s="8">
        <f t="shared" si="494"/>
        <v>42096.424872685187</v>
      </c>
      <c r="T2178" s="11">
        <f t="shared" si="495"/>
        <v>42126.424872685187</v>
      </c>
      <c r="U2178" t="str">
        <f t="shared" si="496"/>
        <v>FALSE</v>
      </c>
      <c r="V2178" s="18">
        <f t="shared" si="497"/>
        <v>2</v>
      </c>
      <c r="W2178">
        <f t="shared" si="498"/>
        <v>1</v>
      </c>
      <c r="X2178">
        <v>1</v>
      </c>
      <c r="Y2178">
        <f t="shared" si="509"/>
        <v>5000</v>
      </c>
      <c r="Z2178">
        <f t="shared" si="510"/>
        <v>6301</v>
      </c>
    </row>
    <row r="2179" spans="1:26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 t="b">
        <v>0</v>
      </c>
      <c r="L2179">
        <v>38</v>
      </c>
      <c r="M2179" t="b">
        <v>1</v>
      </c>
      <c r="N2179" t="s">
        <v>8276</v>
      </c>
      <c r="O2179" s="15">
        <f t="shared" ref="O2179:O2242" si="511">(E2179/D2179)*100</f>
        <v>100.12</v>
      </c>
      <c r="P2179" s="15">
        <f t="shared" si="504"/>
        <v>65.868421052631575</v>
      </c>
      <c r="Q2179" t="s">
        <v>8325</v>
      </c>
      <c r="R2179" t="s">
        <v>8336</v>
      </c>
      <c r="S2179" s="8">
        <f t="shared" ref="S2179:S2242" si="512">(((J2179/60)/60)/24)+DATE(1970,1,1)+(-5/24)</f>
        <v>42502.042442129627</v>
      </c>
      <c r="T2179" s="11">
        <f t="shared" ref="T2179:T2242" si="513">(I2179/86400)+25569+(-5/24)</f>
        <v>42527.042442129627</v>
      </c>
      <c r="U2179" t="str">
        <f t="shared" ref="U2179:U2242" si="514">TRIM(K2179)</f>
        <v>FALSE</v>
      </c>
      <c r="V2179" s="18">
        <f t="shared" ref="V2179:V2242" si="515">IF(U2179="TRUE", 1, 2)</f>
        <v>2</v>
      </c>
      <c r="W2179">
        <f t="shared" ref="W2179:W2242" si="516">IF(F2179="successful", 1,  IF(F2179= "failed", 2, IF(F2179="canceled", 3, 4)))</f>
        <v>1</v>
      </c>
      <c r="X2179">
        <v>1</v>
      </c>
      <c r="Y2179">
        <f t="shared" si="509"/>
        <v>2500</v>
      </c>
      <c r="Z2179">
        <f t="shared" si="510"/>
        <v>2503</v>
      </c>
    </row>
    <row r="2180" spans="1:26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 t="b">
        <v>0</v>
      </c>
      <c r="L2180">
        <v>859</v>
      </c>
      <c r="M2180" t="b">
        <v>1</v>
      </c>
      <c r="N2180" t="s">
        <v>8276</v>
      </c>
      <c r="O2180" s="15">
        <f t="shared" si="511"/>
        <v>138.64000000000001</v>
      </c>
      <c r="P2180" s="15">
        <f t="shared" si="504"/>
        <v>40.349243306169967</v>
      </c>
      <c r="Q2180" t="s">
        <v>8325</v>
      </c>
      <c r="R2180" t="s">
        <v>8336</v>
      </c>
      <c r="S2180" s="8">
        <f t="shared" si="512"/>
        <v>42723.428206018514</v>
      </c>
      <c r="T2180" s="11">
        <f t="shared" si="513"/>
        <v>42753.428206018514</v>
      </c>
      <c r="U2180" t="str">
        <f t="shared" si="514"/>
        <v>FALSE</v>
      </c>
      <c r="V2180" s="18">
        <f t="shared" si="515"/>
        <v>2</v>
      </c>
      <c r="W2180">
        <f t="shared" si="516"/>
        <v>1</v>
      </c>
      <c r="X2180">
        <v>1</v>
      </c>
      <c r="Y2180">
        <f t="shared" si="509"/>
        <v>25000</v>
      </c>
      <c r="Z2180">
        <f t="shared" si="510"/>
        <v>34660</v>
      </c>
    </row>
    <row r="2181" spans="1:26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 t="b">
        <v>0</v>
      </c>
      <c r="L2181">
        <v>21</v>
      </c>
      <c r="M2181" t="b">
        <v>1</v>
      </c>
      <c r="N2181" t="s">
        <v>8276</v>
      </c>
      <c r="O2181" s="15">
        <f t="shared" si="511"/>
        <v>161.4</v>
      </c>
      <c r="P2181" s="15">
        <f t="shared" si="504"/>
        <v>76.857142857142861</v>
      </c>
      <c r="Q2181" t="s">
        <v>8325</v>
      </c>
      <c r="R2181" t="s">
        <v>8336</v>
      </c>
      <c r="S2181" s="8">
        <f t="shared" si="512"/>
        <v>42074.962870370371</v>
      </c>
      <c r="T2181" s="11">
        <f t="shared" si="513"/>
        <v>42104.962870370371</v>
      </c>
      <c r="U2181" t="str">
        <f t="shared" si="514"/>
        <v>FALSE</v>
      </c>
      <c r="V2181" s="18">
        <f t="shared" si="515"/>
        <v>2</v>
      </c>
      <c r="W2181">
        <f t="shared" si="516"/>
        <v>1</v>
      </c>
      <c r="X2181">
        <v>1</v>
      </c>
      <c r="Y2181">
        <f t="shared" si="509"/>
        <v>1000</v>
      </c>
      <c r="Z2181">
        <f t="shared" si="510"/>
        <v>1614</v>
      </c>
    </row>
    <row r="2182" spans="1:26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 t="b">
        <v>0</v>
      </c>
      <c r="L2182">
        <v>78</v>
      </c>
      <c r="M2182" t="b">
        <v>1</v>
      </c>
      <c r="N2182" t="s">
        <v>8276</v>
      </c>
      <c r="O2182" s="15">
        <f t="shared" si="511"/>
        <v>107.18419999999999</v>
      </c>
      <c r="P2182" s="15">
        <f t="shared" si="504"/>
        <v>68.707820512820518</v>
      </c>
      <c r="Q2182" t="s">
        <v>8325</v>
      </c>
      <c r="R2182" t="s">
        <v>8336</v>
      </c>
      <c r="S2182" s="8">
        <f t="shared" si="512"/>
        <v>42279.461435185185</v>
      </c>
      <c r="T2182" s="11">
        <f t="shared" si="513"/>
        <v>42321.503101851849</v>
      </c>
      <c r="U2182" t="str">
        <f t="shared" si="514"/>
        <v>FALSE</v>
      </c>
      <c r="V2182" s="18">
        <f t="shared" si="515"/>
        <v>2</v>
      </c>
      <c r="W2182">
        <f t="shared" si="516"/>
        <v>1</v>
      </c>
      <c r="X2182">
        <v>1</v>
      </c>
      <c r="Y2182">
        <f t="shared" si="509"/>
        <v>5000</v>
      </c>
      <c r="Z2182">
        <f t="shared" si="510"/>
        <v>5359.21</v>
      </c>
    </row>
    <row r="2183" spans="1:26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 t="b">
        <v>0</v>
      </c>
      <c r="L2183">
        <v>53</v>
      </c>
      <c r="M2183" t="b">
        <v>1</v>
      </c>
      <c r="N2183" t="s">
        <v>8297</v>
      </c>
      <c r="O2183" s="15">
        <f t="shared" si="511"/>
        <v>153.1</v>
      </c>
      <c r="P2183" s="15">
        <f t="shared" si="504"/>
        <v>57.773584905660378</v>
      </c>
      <c r="Q2183" t="s">
        <v>8319</v>
      </c>
      <c r="R2183" t="s">
        <v>8321</v>
      </c>
      <c r="S2183" s="8">
        <f t="shared" si="512"/>
        <v>42772.796909722216</v>
      </c>
      <c r="T2183" s="11">
        <f t="shared" si="513"/>
        <v>42786.796909722216</v>
      </c>
      <c r="U2183" t="str">
        <f t="shared" si="514"/>
        <v>FALSE</v>
      </c>
      <c r="V2183" s="18">
        <f t="shared" si="515"/>
        <v>2</v>
      </c>
      <c r="W2183">
        <f t="shared" si="516"/>
        <v>1</v>
      </c>
      <c r="X2183">
        <v>1</v>
      </c>
      <c r="Y2183">
        <f t="shared" si="509"/>
        <v>2000</v>
      </c>
      <c r="Z2183">
        <f t="shared" si="510"/>
        <v>3062</v>
      </c>
    </row>
    <row r="2184" spans="1:26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 t="b">
        <v>0</v>
      </c>
      <c r="L2184">
        <v>356</v>
      </c>
      <c r="M2184" t="b">
        <v>1</v>
      </c>
      <c r="N2184" t="s">
        <v>8297</v>
      </c>
      <c r="O2184" s="15">
        <f t="shared" si="511"/>
        <v>524.16666666666663</v>
      </c>
      <c r="P2184" s="15">
        <f t="shared" si="504"/>
        <v>44.171348314606739</v>
      </c>
      <c r="Q2184" t="s">
        <v>8319</v>
      </c>
      <c r="R2184" t="s">
        <v>8321</v>
      </c>
      <c r="S2184" s="8">
        <f t="shared" si="512"/>
        <v>41879.692418981482</v>
      </c>
      <c r="T2184" s="11">
        <f t="shared" si="513"/>
        <v>41914.692418981482</v>
      </c>
      <c r="U2184" t="str">
        <f t="shared" si="514"/>
        <v>FALSE</v>
      </c>
      <c r="V2184" s="18">
        <f t="shared" si="515"/>
        <v>2</v>
      </c>
      <c r="W2184">
        <f t="shared" si="516"/>
        <v>1</v>
      </c>
      <c r="X2184">
        <f>0.76</f>
        <v>0.76</v>
      </c>
      <c r="Y2184">
        <f>D2184*X2184</f>
        <v>2280</v>
      </c>
      <c r="Z2184">
        <f t="shared" ref="Z2184:Z2189" si="517">E2184*$X2184</f>
        <v>11951</v>
      </c>
    </row>
    <row r="2185" spans="1:26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 t="b">
        <v>0</v>
      </c>
      <c r="L2185">
        <v>279</v>
      </c>
      <c r="M2185" t="b">
        <v>1</v>
      </c>
      <c r="N2185" t="s">
        <v>8297</v>
      </c>
      <c r="O2185" s="15">
        <f t="shared" si="511"/>
        <v>489.27777777777777</v>
      </c>
      <c r="P2185" s="15">
        <f t="shared" si="504"/>
        <v>31.566308243727597</v>
      </c>
      <c r="Q2185" t="s">
        <v>8319</v>
      </c>
      <c r="R2185" t="s">
        <v>8321</v>
      </c>
      <c r="S2185" s="8">
        <f t="shared" si="512"/>
        <v>42745.157141203708</v>
      </c>
      <c r="T2185" s="11">
        <f t="shared" si="513"/>
        <v>42774.999999999993</v>
      </c>
      <c r="U2185" t="str">
        <f t="shared" si="514"/>
        <v>FALSE</v>
      </c>
      <c r="V2185" s="18">
        <f t="shared" si="515"/>
        <v>2</v>
      </c>
      <c r="W2185">
        <f t="shared" si="516"/>
        <v>1</v>
      </c>
      <c r="X2185">
        <v>1</v>
      </c>
      <c r="Y2185">
        <f>D2185*$X2185</f>
        <v>1800</v>
      </c>
      <c r="Z2185">
        <f t="shared" si="517"/>
        <v>8807</v>
      </c>
    </row>
    <row r="2186" spans="1:26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 t="b">
        <v>1</v>
      </c>
      <c r="L2186">
        <v>266</v>
      </c>
      <c r="M2186" t="b">
        <v>1</v>
      </c>
      <c r="N2186" t="s">
        <v>8297</v>
      </c>
      <c r="O2186" s="15">
        <f t="shared" si="511"/>
        <v>284.74</v>
      </c>
      <c r="P2186" s="15">
        <f t="shared" si="504"/>
        <v>107.04511278195488</v>
      </c>
      <c r="Q2186" t="s">
        <v>8319</v>
      </c>
      <c r="R2186" t="s">
        <v>8321</v>
      </c>
      <c r="S2186" s="8">
        <f t="shared" si="512"/>
        <v>42380.481956018521</v>
      </c>
      <c r="T2186" s="11">
        <f t="shared" si="513"/>
        <v>42394.458333333336</v>
      </c>
      <c r="U2186" t="str">
        <f t="shared" si="514"/>
        <v>TRUE</v>
      </c>
      <c r="V2186" s="18">
        <f t="shared" si="515"/>
        <v>1</v>
      </c>
      <c r="W2186">
        <f t="shared" si="516"/>
        <v>1</v>
      </c>
      <c r="X2186">
        <v>1</v>
      </c>
      <c r="Y2186">
        <f>D2186*$X2186</f>
        <v>10000</v>
      </c>
      <c r="Z2186">
        <f t="shared" si="517"/>
        <v>28474</v>
      </c>
    </row>
    <row r="2187" spans="1:26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 t="b">
        <v>0</v>
      </c>
      <c r="L2187">
        <v>623</v>
      </c>
      <c r="M2187" t="b">
        <v>1</v>
      </c>
      <c r="N2187" t="s">
        <v>8297</v>
      </c>
      <c r="O2187" s="15">
        <f t="shared" si="511"/>
        <v>1856.97</v>
      </c>
      <c r="P2187" s="15">
        <f t="shared" si="504"/>
        <v>149.03451043338683</v>
      </c>
      <c r="Q2187" t="s">
        <v>8319</v>
      </c>
      <c r="R2187" t="s">
        <v>8321</v>
      </c>
      <c r="S2187" s="8">
        <f t="shared" si="512"/>
        <v>41319.141655092593</v>
      </c>
      <c r="T2187" s="11">
        <f t="shared" si="513"/>
        <v>41359.141655092586</v>
      </c>
      <c r="U2187" t="str">
        <f t="shared" si="514"/>
        <v>FALSE</v>
      </c>
      <c r="V2187" s="18">
        <f t="shared" si="515"/>
        <v>2</v>
      </c>
      <c r="W2187">
        <f t="shared" si="516"/>
        <v>1</v>
      </c>
      <c r="X2187">
        <v>1.28</v>
      </c>
      <c r="Y2187">
        <f>D2187*X2187</f>
        <v>6400</v>
      </c>
      <c r="Z2187">
        <f t="shared" si="517"/>
        <v>118846.08</v>
      </c>
    </row>
    <row r="2188" spans="1:26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 t="b">
        <v>0</v>
      </c>
      <c r="L2188">
        <v>392</v>
      </c>
      <c r="M2188" t="b">
        <v>1</v>
      </c>
      <c r="N2188" t="s">
        <v>8297</v>
      </c>
      <c r="O2188" s="15">
        <f t="shared" si="511"/>
        <v>109.67499999999998</v>
      </c>
      <c r="P2188" s="15">
        <f t="shared" si="504"/>
        <v>55.956632653061227</v>
      </c>
      <c r="Q2188" t="s">
        <v>8319</v>
      </c>
      <c r="R2188" t="s">
        <v>8321</v>
      </c>
      <c r="S2188" s="8">
        <f t="shared" si="512"/>
        <v>42583.406747685185</v>
      </c>
      <c r="T2188" s="11">
        <f t="shared" si="513"/>
        <v>42619.874999999993</v>
      </c>
      <c r="U2188" t="str">
        <f t="shared" si="514"/>
        <v>FALSE</v>
      </c>
      <c r="V2188" s="18">
        <f t="shared" si="515"/>
        <v>2</v>
      </c>
      <c r="W2188">
        <f t="shared" si="516"/>
        <v>1</v>
      </c>
      <c r="X2188">
        <v>1</v>
      </c>
      <c r="Y2188">
        <f>D2188*$X2188</f>
        <v>20000</v>
      </c>
      <c r="Z2188">
        <f t="shared" si="517"/>
        <v>21935</v>
      </c>
    </row>
    <row r="2189" spans="1:26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 t="b">
        <v>1</v>
      </c>
      <c r="L2189">
        <v>3562</v>
      </c>
      <c r="M2189" t="b">
        <v>1</v>
      </c>
      <c r="N2189" t="s">
        <v>8297</v>
      </c>
      <c r="O2189" s="15">
        <f t="shared" si="511"/>
        <v>1014.6425</v>
      </c>
      <c r="P2189" s="15">
        <f t="shared" si="504"/>
        <v>56.970381807973048</v>
      </c>
      <c r="Q2189" t="s">
        <v>8319</v>
      </c>
      <c r="R2189" t="s">
        <v>8321</v>
      </c>
      <c r="S2189" s="8">
        <f t="shared" si="512"/>
        <v>42068.000763888886</v>
      </c>
      <c r="T2189" s="11">
        <f t="shared" si="513"/>
        <v>42096.957638888889</v>
      </c>
      <c r="U2189" t="str">
        <f t="shared" si="514"/>
        <v>TRUE</v>
      </c>
      <c r="V2189" s="18">
        <f t="shared" si="515"/>
        <v>1</v>
      </c>
      <c r="W2189">
        <f t="shared" si="516"/>
        <v>1</v>
      </c>
      <c r="X2189">
        <v>1</v>
      </c>
      <c r="Y2189">
        <f>D2189*$X2189</f>
        <v>20000</v>
      </c>
      <c r="Z2189">
        <f t="shared" si="517"/>
        <v>202928.5</v>
      </c>
    </row>
    <row r="2190" spans="1:26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 t="b">
        <v>0</v>
      </c>
      <c r="L2190">
        <v>514</v>
      </c>
      <c r="M2190" t="b">
        <v>1</v>
      </c>
      <c r="N2190" t="s">
        <v>8297</v>
      </c>
      <c r="O2190" s="15">
        <f t="shared" si="511"/>
        <v>412.17692027666544</v>
      </c>
      <c r="P2190" s="15">
        <f t="shared" si="504"/>
        <v>44.056420233463037</v>
      </c>
      <c r="Q2190" t="s">
        <v>8319</v>
      </c>
      <c r="R2190" t="s">
        <v>8321</v>
      </c>
      <c r="S2190" s="8">
        <f t="shared" si="512"/>
        <v>42633.377789351849</v>
      </c>
      <c r="T2190" s="11">
        <f t="shared" si="513"/>
        <v>42668.499999999993</v>
      </c>
      <c r="U2190" t="str">
        <f t="shared" si="514"/>
        <v>FALSE</v>
      </c>
      <c r="V2190" s="18">
        <f t="shared" si="515"/>
        <v>2</v>
      </c>
      <c r="W2190">
        <f t="shared" si="516"/>
        <v>1</v>
      </c>
      <c r="X2190">
        <v>0.72</v>
      </c>
      <c r="Y2190">
        <f>D2190*X2190</f>
        <v>3955.68</v>
      </c>
    </row>
    <row r="2191" spans="1:26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 t="b">
        <v>0</v>
      </c>
      <c r="L2191">
        <v>88</v>
      </c>
      <c r="M2191" t="b">
        <v>1</v>
      </c>
      <c r="N2191" t="s">
        <v>8297</v>
      </c>
      <c r="O2191" s="15">
        <f t="shared" si="511"/>
        <v>503.25</v>
      </c>
      <c r="P2191" s="15">
        <f t="shared" si="504"/>
        <v>68.625</v>
      </c>
      <c r="Q2191" t="s">
        <v>8319</v>
      </c>
      <c r="R2191" t="s">
        <v>8321</v>
      </c>
      <c r="S2191" s="8">
        <f t="shared" si="512"/>
        <v>42467.579861111109</v>
      </c>
      <c r="T2191" s="11">
        <f t="shared" si="513"/>
        <v>42481.708333333336</v>
      </c>
      <c r="U2191" t="str">
        <f t="shared" si="514"/>
        <v>FALSE</v>
      </c>
      <c r="V2191" s="18">
        <f t="shared" si="515"/>
        <v>2</v>
      </c>
      <c r="W2191">
        <f t="shared" si="516"/>
        <v>1</v>
      </c>
      <c r="X2191">
        <v>1.28</v>
      </c>
      <c r="Y2191">
        <f>D2191*X2191</f>
        <v>1536</v>
      </c>
      <c r="Z2191">
        <f>E2191*$X2191</f>
        <v>7729.92</v>
      </c>
    </row>
    <row r="2192" spans="1:26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 t="b">
        <v>0</v>
      </c>
      <c r="L2192">
        <v>537</v>
      </c>
      <c r="M2192" t="b">
        <v>1</v>
      </c>
      <c r="N2192" t="s">
        <v>8297</v>
      </c>
      <c r="O2192" s="15">
        <f t="shared" si="511"/>
        <v>184.61052631578946</v>
      </c>
      <c r="P2192" s="15">
        <f t="shared" si="504"/>
        <v>65.318435754189949</v>
      </c>
      <c r="Q2192" t="s">
        <v>8319</v>
      </c>
      <c r="R2192" t="s">
        <v>8321</v>
      </c>
      <c r="S2192" s="8">
        <f t="shared" si="512"/>
        <v>42417.416712962957</v>
      </c>
      <c r="T2192" s="11">
        <f t="shared" si="513"/>
        <v>42452.082638888889</v>
      </c>
      <c r="U2192" t="str">
        <f t="shared" si="514"/>
        <v>FALSE</v>
      </c>
      <c r="V2192" s="18">
        <f t="shared" si="515"/>
        <v>2</v>
      </c>
      <c r="W2192">
        <f t="shared" si="516"/>
        <v>1</v>
      </c>
      <c r="X2192">
        <v>1</v>
      </c>
      <c r="Y2192">
        <f>D2192*$X2192</f>
        <v>19000</v>
      </c>
      <c r="Z2192">
        <f>E2192*$X2192</f>
        <v>35076</v>
      </c>
    </row>
    <row r="2193" spans="1:26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 t="b">
        <v>0</v>
      </c>
      <c r="L2193">
        <v>25</v>
      </c>
      <c r="M2193" t="b">
        <v>1</v>
      </c>
      <c r="N2193" t="s">
        <v>8297</v>
      </c>
      <c r="O2193" s="15">
        <f t="shared" si="511"/>
        <v>119.73333333333333</v>
      </c>
      <c r="P2193" s="15">
        <f t="shared" si="504"/>
        <v>35.92</v>
      </c>
      <c r="Q2193" t="s">
        <v>8319</v>
      </c>
      <c r="R2193" t="s">
        <v>8321</v>
      </c>
      <c r="S2193" s="8">
        <f t="shared" si="512"/>
        <v>42768.6253125</v>
      </c>
      <c r="T2193" s="11">
        <f t="shared" si="513"/>
        <v>42780.6253125</v>
      </c>
      <c r="U2193" t="str">
        <f t="shared" si="514"/>
        <v>FALSE</v>
      </c>
      <c r="V2193" s="18">
        <f t="shared" si="515"/>
        <v>2</v>
      </c>
      <c r="W2193">
        <f t="shared" si="516"/>
        <v>1</v>
      </c>
      <c r="X2193">
        <v>1.28</v>
      </c>
      <c r="Y2193">
        <f>D2193*X2193</f>
        <v>960</v>
      </c>
      <c r="Z2193">
        <f t="shared" ref="Z2193:Z2200" si="518">E2193*$X2193</f>
        <v>1149.44</v>
      </c>
    </row>
    <row r="2194" spans="1:26" ht="115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 t="b">
        <v>0</v>
      </c>
      <c r="L2194">
        <v>3238</v>
      </c>
      <c r="M2194" t="b">
        <v>1</v>
      </c>
      <c r="N2194" t="s">
        <v>8297</v>
      </c>
      <c r="O2194" s="15">
        <f t="shared" si="511"/>
        <v>1081.2401666666667</v>
      </c>
      <c r="P2194" s="15">
        <f t="shared" si="504"/>
        <v>40.070667078443485</v>
      </c>
      <c r="Q2194" t="s">
        <v>8319</v>
      </c>
      <c r="R2194" t="s">
        <v>8321</v>
      </c>
      <c r="S2194" s="8">
        <f t="shared" si="512"/>
        <v>42691.642870370364</v>
      </c>
      <c r="T2194" s="11">
        <f t="shared" si="513"/>
        <v>42719.749999999993</v>
      </c>
      <c r="U2194" t="str">
        <f t="shared" si="514"/>
        <v>FALSE</v>
      </c>
      <c r="V2194" s="18">
        <f t="shared" si="515"/>
        <v>2</v>
      </c>
      <c r="W2194">
        <f t="shared" si="516"/>
        <v>1</v>
      </c>
      <c r="X2194">
        <v>1.28</v>
      </c>
      <c r="Y2194">
        <f>D2194*X2194</f>
        <v>15360</v>
      </c>
      <c r="Z2194">
        <f t="shared" si="518"/>
        <v>166078.4896</v>
      </c>
    </row>
    <row r="2195" spans="1:26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 t="b">
        <v>0</v>
      </c>
      <c r="L2195">
        <v>897</v>
      </c>
      <c r="M2195" t="b">
        <v>1</v>
      </c>
      <c r="N2195" t="s">
        <v>8297</v>
      </c>
      <c r="O2195" s="15">
        <f t="shared" si="511"/>
        <v>452.37333333333333</v>
      </c>
      <c r="P2195" s="15">
        <f t="shared" si="504"/>
        <v>75.647714604236342</v>
      </c>
      <c r="Q2195" t="s">
        <v>8319</v>
      </c>
      <c r="R2195" t="s">
        <v>8321</v>
      </c>
      <c r="S2195" s="8">
        <f t="shared" si="512"/>
        <v>42664.197592592587</v>
      </c>
      <c r="T2195" s="11">
        <f t="shared" si="513"/>
        <v>42694.999305555553</v>
      </c>
      <c r="U2195" t="str">
        <f t="shared" si="514"/>
        <v>FALSE</v>
      </c>
      <c r="V2195" s="18">
        <f t="shared" si="515"/>
        <v>2</v>
      </c>
      <c r="W2195">
        <f t="shared" si="516"/>
        <v>1</v>
      </c>
      <c r="X2195">
        <v>1</v>
      </c>
      <c r="Y2195">
        <f t="shared" ref="Y2195:Y2200" si="519">D2195*$X2195</f>
        <v>15000</v>
      </c>
      <c r="Z2195">
        <f t="shared" si="518"/>
        <v>67856</v>
      </c>
    </row>
    <row r="2196" spans="1:26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 t="b">
        <v>0</v>
      </c>
      <c r="L2196">
        <v>878</v>
      </c>
      <c r="M2196" t="b">
        <v>1</v>
      </c>
      <c r="N2196" t="s">
        <v>8297</v>
      </c>
      <c r="O2196" s="15">
        <f t="shared" si="511"/>
        <v>537.37</v>
      </c>
      <c r="P2196" s="15">
        <f t="shared" si="504"/>
        <v>61.203872437357631</v>
      </c>
      <c r="Q2196" t="s">
        <v>8319</v>
      </c>
      <c r="R2196" t="s">
        <v>8321</v>
      </c>
      <c r="S2196" s="8">
        <f t="shared" si="512"/>
        <v>42425.54965277778</v>
      </c>
      <c r="T2196" s="11">
        <f t="shared" si="513"/>
        <v>42455.507986111108</v>
      </c>
      <c r="U2196" t="str">
        <f t="shared" si="514"/>
        <v>FALSE</v>
      </c>
      <c r="V2196" s="18">
        <f t="shared" si="515"/>
        <v>2</v>
      </c>
      <c r="W2196">
        <f t="shared" si="516"/>
        <v>1</v>
      </c>
      <c r="X2196">
        <v>1</v>
      </c>
      <c r="Y2196">
        <f t="shared" si="519"/>
        <v>10000</v>
      </c>
      <c r="Z2196">
        <f t="shared" si="518"/>
        <v>53737</v>
      </c>
    </row>
    <row r="2197" spans="1:26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 t="b">
        <v>0</v>
      </c>
      <c r="L2197">
        <v>115</v>
      </c>
      <c r="M2197" t="b">
        <v>1</v>
      </c>
      <c r="N2197" t="s">
        <v>8297</v>
      </c>
      <c r="O2197" s="15">
        <f t="shared" si="511"/>
        <v>120.32608695652173</v>
      </c>
      <c r="P2197" s="15">
        <f t="shared" si="504"/>
        <v>48.130434782608695</v>
      </c>
      <c r="Q2197" t="s">
        <v>8319</v>
      </c>
      <c r="R2197" t="s">
        <v>8321</v>
      </c>
      <c r="S2197" s="8">
        <f t="shared" si="512"/>
        <v>42197.563657407409</v>
      </c>
      <c r="T2197" s="11">
        <f t="shared" si="513"/>
        <v>42227.563657407409</v>
      </c>
      <c r="U2197" t="str">
        <f t="shared" si="514"/>
        <v>FALSE</v>
      </c>
      <c r="V2197" s="18">
        <f t="shared" si="515"/>
        <v>2</v>
      </c>
      <c r="W2197">
        <f t="shared" si="516"/>
        <v>1</v>
      </c>
      <c r="X2197">
        <v>1</v>
      </c>
      <c r="Y2197">
        <f t="shared" si="519"/>
        <v>4600</v>
      </c>
      <c r="Z2197">
        <f t="shared" si="518"/>
        <v>5535</v>
      </c>
    </row>
    <row r="2198" spans="1:26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 t="b">
        <v>0</v>
      </c>
      <c r="L2198">
        <v>234</v>
      </c>
      <c r="M2198" t="b">
        <v>1</v>
      </c>
      <c r="N2198" t="s">
        <v>8297</v>
      </c>
      <c r="O2198" s="15">
        <f t="shared" si="511"/>
        <v>113.83571428571429</v>
      </c>
      <c r="P2198" s="15">
        <f t="shared" si="504"/>
        <v>68.106837606837601</v>
      </c>
      <c r="Q2198" t="s">
        <v>8319</v>
      </c>
      <c r="R2198" t="s">
        <v>8321</v>
      </c>
      <c r="S2198" s="8">
        <f t="shared" si="512"/>
        <v>42675.278958333329</v>
      </c>
      <c r="T2198" s="11">
        <f t="shared" si="513"/>
        <v>42706.083333333336</v>
      </c>
      <c r="U2198" t="str">
        <f t="shared" si="514"/>
        <v>FALSE</v>
      </c>
      <c r="V2198" s="18">
        <f t="shared" si="515"/>
        <v>2</v>
      </c>
      <c r="W2198">
        <f t="shared" si="516"/>
        <v>1</v>
      </c>
      <c r="X2198">
        <v>1</v>
      </c>
      <c r="Y2198">
        <f t="shared" si="519"/>
        <v>14000</v>
      </c>
      <c r="Z2198">
        <f t="shared" si="518"/>
        <v>15937</v>
      </c>
    </row>
    <row r="2199" spans="1:26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 t="b">
        <v>0</v>
      </c>
      <c r="L2199">
        <v>4330</v>
      </c>
      <c r="M2199" t="b">
        <v>1</v>
      </c>
      <c r="N2199" t="s">
        <v>8297</v>
      </c>
      <c r="O2199" s="15">
        <f t="shared" si="511"/>
        <v>951.03109999999992</v>
      </c>
      <c r="P2199" s="15">
        <f t="shared" si="504"/>
        <v>65.891300230946882</v>
      </c>
      <c r="Q2199" t="s">
        <v>8319</v>
      </c>
      <c r="R2199" t="s">
        <v>8321</v>
      </c>
      <c r="S2199" s="8">
        <f t="shared" si="512"/>
        <v>42033.37568287037</v>
      </c>
      <c r="T2199" s="11">
        <f t="shared" si="513"/>
        <v>42063.37568287037</v>
      </c>
      <c r="U2199" t="str">
        <f t="shared" si="514"/>
        <v>FALSE</v>
      </c>
      <c r="V2199" s="18">
        <f t="shared" si="515"/>
        <v>2</v>
      </c>
      <c r="W2199">
        <f t="shared" si="516"/>
        <v>1</v>
      </c>
      <c r="X2199">
        <v>1</v>
      </c>
      <c r="Y2199">
        <f t="shared" si="519"/>
        <v>30000</v>
      </c>
      <c r="Z2199">
        <f t="shared" si="518"/>
        <v>285309.33</v>
      </c>
    </row>
    <row r="2200" spans="1:26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 t="b">
        <v>0</v>
      </c>
      <c r="L2200">
        <v>651</v>
      </c>
      <c r="M2200" t="b">
        <v>1</v>
      </c>
      <c r="N2200" t="s">
        <v>8297</v>
      </c>
      <c r="O2200" s="15">
        <f t="shared" si="511"/>
        <v>132.89249999999998</v>
      </c>
      <c r="P2200" s="15">
        <f t="shared" si="504"/>
        <v>81.654377880184327</v>
      </c>
      <c r="Q2200" t="s">
        <v>8319</v>
      </c>
      <c r="R2200" t="s">
        <v>8321</v>
      </c>
      <c r="S2200" s="8">
        <f t="shared" si="512"/>
        <v>42292.305555555555</v>
      </c>
      <c r="T2200" s="11">
        <f t="shared" si="513"/>
        <v>42322.347222222219</v>
      </c>
      <c r="U2200" t="str">
        <f t="shared" si="514"/>
        <v>FALSE</v>
      </c>
      <c r="V2200" s="18">
        <f t="shared" si="515"/>
        <v>2</v>
      </c>
      <c r="W2200">
        <f t="shared" si="516"/>
        <v>1</v>
      </c>
      <c r="X2200">
        <v>1</v>
      </c>
      <c r="Y2200">
        <f t="shared" si="519"/>
        <v>40000</v>
      </c>
      <c r="Z2200">
        <f t="shared" si="518"/>
        <v>53157</v>
      </c>
    </row>
    <row r="2201" spans="1:26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 t="b">
        <v>1</v>
      </c>
      <c r="L2201">
        <v>251</v>
      </c>
      <c r="M2201" t="b">
        <v>1</v>
      </c>
      <c r="N2201" t="s">
        <v>8297</v>
      </c>
      <c r="O2201" s="15">
        <f t="shared" si="511"/>
        <v>146.97777777777779</v>
      </c>
      <c r="P2201" s="15">
        <f t="shared" si="504"/>
        <v>52.701195219123505</v>
      </c>
      <c r="Q2201" t="s">
        <v>8319</v>
      </c>
      <c r="R2201" t="s">
        <v>8321</v>
      </c>
      <c r="S2201" s="8">
        <f t="shared" si="512"/>
        <v>42262.208310185182</v>
      </c>
      <c r="T2201" s="11">
        <f t="shared" si="513"/>
        <v>42292.208310185182</v>
      </c>
      <c r="U2201" t="str">
        <f t="shared" si="514"/>
        <v>TRUE</v>
      </c>
      <c r="V2201" s="18">
        <f t="shared" si="515"/>
        <v>1</v>
      </c>
      <c r="W2201">
        <f t="shared" si="516"/>
        <v>1</v>
      </c>
      <c r="X2201">
        <v>1.1299999999999999</v>
      </c>
      <c r="Y2201">
        <f>D2201*X2201</f>
        <v>10169.999999999998</v>
      </c>
      <c r="Z2201">
        <f>E2201*$X2201</f>
        <v>14947.64</v>
      </c>
    </row>
    <row r="2202" spans="1:26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 t="b">
        <v>0</v>
      </c>
      <c r="L2202">
        <v>263</v>
      </c>
      <c r="M2202" t="b">
        <v>1</v>
      </c>
      <c r="N2202" t="s">
        <v>8297</v>
      </c>
      <c r="O2202" s="15">
        <f t="shared" si="511"/>
        <v>542.15</v>
      </c>
      <c r="P2202" s="15">
        <f t="shared" si="504"/>
        <v>41.228136882129277</v>
      </c>
      <c r="Q2202" t="s">
        <v>8319</v>
      </c>
      <c r="R2202" t="s">
        <v>8321</v>
      </c>
      <c r="S2202" s="8">
        <f t="shared" si="512"/>
        <v>42163.417453703696</v>
      </c>
      <c r="T2202" s="11">
        <f t="shared" si="513"/>
        <v>42190.916666666664</v>
      </c>
      <c r="U2202" t="str">
        <f t="shared" si="514"/>
        <v>FALSE</v>
      </c>
      <c r="V2202" s="18">
        <f t="shared" si="515"/>
        <v>2</v>
      </c>
      <c r="W2202">
        <f t="shared" si="516"/>
        <v>1</v>
      </c>
      <c r="X2202">
        <v>1.28</v>
      </c>
      <c r="Y2202">
        <f>D2202*X2202</f>
        <v>2560</v>
      </c>
      <c r="Z2202">
        <f>E2202*$X2202</f>
        <v>13879.04</v>
      </c>
    </row>
    <row r="2203" spans="1:26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 t="b">
        <v>0</v>
      </c>
      <c r="L2203">
        <v>28</v>
      </c>
      <c r="M2203" t="b">
        <v>1</v>
      </c>
      <c r="N2203" t="s">
        <v>8280</v>
      </c>
      <c r="O2203" s="15">
        <f t="shared" si="511"/>
        <v>382.71818181818185</v>
      </c>
      <c r="P2203" s="15">
        <f t="shared" si="504"/>
        <v>15.035357142857142</v>
      </c>
      <c r="Q2203" t="s">
        <v>8325</v>
      </c>
      <c r="R2203" t="s">
        <v>8340</v>
      </c>
      <c r="S2203" s="8">
        <f t="shared" si="512"/>
        <v>41276.638483796298</v>
      </c>
      <c r="T2203" s="11">
        <f t="shared" si="513"/>
        <v>41290.638483796291</v>
      </c>
      <c r="U2203" t="str">
        <f t="shared" si="514"/>
        <v>FALSE</v>
      </c>
      <c r="V2203" s="18">
        <f t="shared" si="515"/>
        <v>2</v>
      </c>
      <c r="W2203">
        <f t="shared" si="516"/>
        <v>1</v>
      </c>
      <c r="X2203">
        <v>1.28</v>
      </c>
      <c r="Y2203">
        <f>D2203*X2203</f>
        <v>140.80000000000001</v>
      </c>
      <c r="Z2203">
        <f>E2203*$X2203</f>
        <v>538.86720000000003</v>
      </c>
    </row>
    <row r="2204" spans="1:26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 t="b">
        <v>0</v>
      </c>
      <c r="L2204">
        <v>721</v>
      </c>
      <c r="M2204" t="b">
        <v>1</v>
      </c>
      <c r="N2204" t="s">
        <v>8280</v>
      </c>
      <c r="O2204" s="15">
        <f t="shared" si="511"/>
        <v>704.18124999999998</v>
      </c>
      <c r="P2204" s="15">
        <f t="shared" si="504"/>
        <v>39.066920943134534</v>
      </c>
      <c r="Q2204" t="s">
        <v>8325</v>
      </c>
      <c r="R2204" t="s">
        <v>8340</v>
      </c>
      <c r="S2204" s="8">
        <f t="shared" si="512"/>
        <v>41184.640833333331</v>
      </c>
      <c r="T2204" s="11">
        <f t="shared" si="513"/>
        <v>41214.640833333331</v>
      </c>
      <c r="U2204" t="str">
        <f t="shared" si="514"/>
        <v>FALSE</v>
      </c>
      <c r="V2204" s="18">
        <f t="shared" si="515"/>
        <v>2</v>
      </c>
      <c r="W2204">
        <f t="shared" si="516"/>
        <v>1</v>
      </c>
      <c r="X2204">
        <v>1</v>
      </c>
      <c r="Y2204">
        <f>D2204*$X2204</f>
        <v>4000</v>
      </c>
      <c r="Z2204">
        <f>E2204*$X2204</f>
        <v>28167.25</v>
      </c>
    </row>
    <row r="2205" spans="1:26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 t="b">
        <v>0</v>
      </c>
      <c r="L2205">
        <v>50</v>
      </c>
      <c r="M2205" t="b">
        <v>1</v>
      </c>
      <c r="N2205" t="s">
        <v>8280</v>
      </c>
      <c r="O2205" s="15">
        <f t="shared" si="511"/>
        <v>109.55</v>
      </c>
      <c r="P2205" s="15">
        <f t="shared" si="504"/>
        <v>43.82</v>
      </c>
      <c r="Q2205" t="s">
        <v>8325</v>
      </c>
      <c r="R2205" t="s">
        <v>8340</v>
      </c>
      <c r="S2205" s="8">
        <f t="shared" si="512"/>
        <v>42241.651412037034</v>
      </c>
      <c r="T2205" s="11">
        <f t="shared" si="513"/>
        <v>42271.651412037034</v>
      </c>
      <c r="U2205" t="str">
        <f t="shared" si="514"/>
        <v>FALSE</v>
      </c>
      <c r="V2205" s="18">
        <f t="shared" si="515"/>
        <v>2</v>
      </c>
      <c r="W2205">
        <f t="shared" si="516"/>
        <v>1</v>
      </c>
      <c r="X2205">
        <f>0.76</f>
        <v>0.76</v>
      </c>
      <c r="Y2205">
        <f>D2205*X2205</f>
        <v>1520</v>
      </c>
      <c r="Z2205">
        <f t="shared" ref="Z2205:Z2210" si="520">E2205*$X2205</f>
        <v>1665.16</v>
      </c>
    </row>
    <row r="2206" spans="1:26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 t="b">
        <v>0</v>
      </c>
      <c r="L2206">
        <v>73</v>
      </c>
      <c r="M2206" t="b">
        <v>1</v>
      </c>
      <c r="N2206" t="s">
        <v>8280</v>
      </c>
      <c r="O2206" s="15">
        <f t="shared" si="511"/>
        <v>132.86666666666667</v>
      </c>
      <c r="P2206" s="15">
        <f t="shared" si="504"/>
        <v>27.301369863013697</v>
      </c>
      <c r="Q2206" t="s">
        <v>8325</v>
      </c>
      <c r="R2206" t="s">
        <v>8340</v>
      </c>
      <c r="S2206" s="8">
        <f t="shared" si="512"/>
        <v>41312.103229166663</v>
      </c>
      <c r="T2206" s="11">
        <f t="shared" si="513"/>
        <v>41342.103229166663</v>
      </c>
      <c r="U2206" t="str">
        <f t="shared" si="514"/>
        <v>FALSE</v>
      </c>
      <c r="V2206" s="18">
        <f t="shared" si="515"/>
        <v>2</v>
      </c>
      <c r="W2206">
        <f t="shared" si="516"/>
        <v>1</v>
      </c>
      <c r="X2206">
        <v>1</v>
      </c>
      <c r="Y2206">
        <f>D2206*$X2206</f>
        <v>1500</v>
      </c>
      <c r="Z2206">
        <f t="shared" si="520"/>
        <v>1993</v>
      </c>
    </row>
    <row r="2207" spans="1:26" ht="100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 t="b">
        <v>0</v>
      </c>
      <c r="L2207">
        <v>27</v>
      </c>
      <c r="M2207" t="b">
        <v>1</v>
      </c>
      <c r="N2207" t="s">
        <v>8280</v>
      </c>
      <c r="O2207" s="15">
        <f t="shared" si="511"/>
        <v>152</v>
      </c>
      <c r="P2207" s="15">
        <f t="shared" si="504"/>
        <v>42.222222222222221</v>
      </c>
      <c r="Q2207" t="s">
        <v>8325</v>
      </c>
      <c r="R2207" t="s">
        <v>8340</v>
      </c>
      <c r="S2207" s="8">
        <f t="shared" si="512"/>
        <v>41031.613298611104</v>
      </c>
      <c r="T2207" s="11">
        <f t="shared" si="513"/>
        <v>41061.613298611112</v>
      </c>
      <c r="U2207" t="str">
        <f t="shared" si="514"/>
        <v>FALSE</v>
      </c>
      <c r="V2207" s="18">
        <f t="shared" si="515"/>
        <v>2</v>
      </c>
      <c r="W2207">
        <f t="shared" si="516"/>
        <v>1</v>
      </c>
      <c r="X2207">
        <v>1</v>
      </c>
      <c r="Y2207">
        <f>D2207*$X2207</f>
        <v>750</v>
      </c>
      <c r="Z2207">
        <f t="shared" si="520"/>
        <v>1140</v>
      </c>
    </row>
    <row r="2208" spans="1:26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 t="b">
        <v>0</v>
      </c>
      <c r="L2208">
        <v>34</v>
      </c>
      <c r="M2208" t="b">
        <v>1</v>
      </c>
      <c r="N2208" t="s">
        <v>8280</v>
      </c>
      <c r="O2208" s="15">
        <f t="shared" si="511"/>
        <v>102.72727272727273</v>
      </c>
      <c r="P2208" s="15">
        <f t="shared" si="504"/>
        <v>33.235294117647058</v>
      </c>
      <c r="Q2208" t="s">
        <v>8325</v>
      </c>
      <c r="R2208" t="s">
        <v>8340</v>
      </c>
      <c r="S2208" s="8">
        <f t="shared" si="512"/>
        <v>40997.048888888887</v>
      </c>
      <c r="T2208" s="11">
        <f t="shared" si="513"/>
        <v>41015.048888888887</v>
      </c>
      <c r="U2208" t="str">
        <f t="shared" si="514"/>
        <v>FALSE</v>
      </c>
      <c r="V2208" s="18">
        <f t="shared" si="515"/>
        <v>2</v>
      </c>
      <c r="W2208">
        <f t="shared" si="516"/>
        <v>1</v>
      </c>
      <c r="X2208">
        <v>1</v>
      </c>
      <c r="Y2208">
        <f>D2208*$X2208</f>
        <v>1100</v>
      </c>
      <c r="Z2208">
        <f t="shared" si="520"/>
        <v>1130</v>
      </c>
    </row>
    <row r="2209" spans="1:26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 t="b">
        <v>0</v>
      </c>
      <c r="L2209">
        <v>7</v>
      </c>
      <c r="M2209" t="b">
        <v>1</v>
      </c>
      <c r="N2209" t="s">
        <v>8280</v>
      </c>
      <c r="O2209" s="15">
        <f t="shared" si="511"/>
        <v>100</v>
      </c>
      <c r="P2209" s="15">
        <f t="shared" si="504"/>
        <v>285.71428571428572</v>
      </c>
      <c r="Q2209" t="s">
        <v>8325</v>
      </c>
      <c r="R2209" t="s">
        <v>8340</v>
      </c>
      <c r="S2209" s="8">
        <f t="shared" si="512"/>
        <v>41563.985798611109</v>
      </c>
      <c r="T2209" s="11">
        <f t="shared" si="513"/>
        <v>41594.027465277773</v>
      </c>
      <c r="U2209" t="str">
        <f t="shared" si="514"/>
        <v>FALSE</v>
      </c>
      <c r="V2209" s="18">
        <f t="shared" si="515"/>
        <v>2</v>
      </c>
      <c r="W2209">
        <f t="shared" si="516"/>
        <v>1</v>
      </c>
      <c r="X2209">
        <v>1</v>
      </c>
      <c r="Y2209">
        <f>D2209*$X2209</f>
        <v>2000</v>
      </c>
      <c r="Z2209">
        <f t="shared" si="520"/>
        <v>2000</v>
      </c>
    </row>
    <row r="2210" spans="1:26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 t="b">
        <v>0</v>
      </c>
      <c r="L2210">
        <v>24</v>
      </c>
      <c r="M2210" t="b">
        <v>1</v>
      </c>
      <c r="N2210" t="s">
        <v>8280</v>
      </c>
      <c r="O2210" s="15">
        <f t="shared" si="511"/>
        <v>101.6</v>
      </c>
      <c r="P2210" s="15">
        <f t="shared" si="504"/>
        <v>42.333333333333336</v>
      </c>
      <c r="Q2210" t="s">
        <v>8325</v>
      </c>
      <c r="R2210" t="s">
        <v>8340</v>
      </c>
      <c r="S2210" s="8">
        <f t="shared" si="512"/>
        <v>40946.673912037033</v>
      </c>
      <c r="T2210" s="11">
        <f t="shared" si="513"/>
        <v>41005.958333333328</v>
      </c>
      <c r="U2210" t="str">
        <f t="shared" si="514"/>
        <v>FALSE</v>
      </c>
      <c r="V2210" s="18">
        <f t="shared" si="515"/>
        <v>2</v>
      </c>
      <c r="W2210">
        <f t="shared" si="516"/>
        <v>1</v>
      </c>
      <c r="X2210">
        <v>1</v>
      </c>
      <c r="Y2210">
        <f>D2210*$X2210</f>
        <v>1000</v>
      </c>
      <c r="Z2210">
        <f t="shared" si="520"/>
        <v>1016</v>
      </c>
    </row>
    <row r="2211" spans="1:26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 t="b">
        <v>0</v>
      </c>
      <c r="L2211">
        <v>15</v>
      </c>
      <c r="M2211" t="b">
        <v>1</v>
      </c>
      <c r="N2211" t="s">
        <v>8280</v>
      </c>
      <c r="O2211" s="15">
        <f t="shared" si="511"/>
        <v>150.80000000000001</v>
      </c>
      <c r="P2211" s="15">
        <f t="shared" si="504"/>
        <v>50.266666666666666</v>
      </c>
      <c r="Q2211" t="s">
        <v>8325</v>
      </c>
      <c r="R2211" t="s">
        <v>8340</v>
      </c>
      <c r="S2211" s="8">
        <f t="shared" si="512"/>
        <v>41732.27134259259</v>
      </c>
      <c r="T2211" s="11">
        <f t="shared" si="513"/>
        <v>41743.75</v>
      </c>
      <c r="U2211" t="str">
        <f t="shared" si="514"/>
        <v>FALSE</v>
      </c>
      <c r="V2211" s="18">
        <f t="shared" si="515"/>
        <v>2</v>
      </c>
      <c r="W2211">
        <f t="shared" si="516"/>
        <v>1</v>
      </c>
      <c r="X2211">
        <v>1.28</v>
      </c>
      <c r="Y2211">
        <f>D2211*X2211</f>
        <v>640</v>
      </c>
      <c r="Z2211">
        <f>E2211*$X2211</f>
        <v>965.12</v>
      </c>
    </row>
    <row r="2212" spans="1:26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 t="b">
        <v>0</v>
      </c>
      <c r="L2212">
        <v>72</v>
      </c>
      <c r="M2212" t="b">
        <v>1</v>
      </c>
      <c r="N2212" t="s">
        <v>8280</v>
      </c>
      <c r="O2212" s="15">
        <f t="shared" si="511"/>
        <v>111.425</v>
      </c>
      <c r="P2212" s="15">
        <f t="shared" si="504"/>
        <v>61.902777777777779</v>
      </c>
      <c r="Q2212" t="s">
        <v>8325</v>
      </c>
      <c r="R2212" t="s">
        <v>8340</v>
      </c>
      <c r="S2212" s="8">
        <f t="shared" si="512"/>
        <v>40955.857754629629</v>
      </c>
      <c r="T2212" s="11">
        <f t="shared" si="513"/>
        <v>41013.525000000001</v>
      </c>
      <c r="U2212" t="str">
        <f t="shared" si="514"/>
        <v>FALSE</v>
      </c>
      <c r="V2212" s="18">
        <f t="shared" si="515"/>
        <v>2</v>
      </c>
      <c r="W2212">
        <f t="shared" si="516"/>
        <v>1</v>
      </c>
      <c r="X2212">
        <v>1</v>
      </c>
      <c r="Y2212">
        <f t="shared" ref="Y2212:Y2224" si="521">D2212*$X2212</f>
        <v>4000</v>
      </c>
      <c r="Z2212">
        <f t="shared" ref="Z2212:Z2224" si="522">E2212*$X2212</f>
        <v>4457</v>
      </c>
    </row>
    <row r="2213" spans="1:26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 t="b">
        <v>0</v>
      </c>
      <c r="L2213">
        <v>120</v>
      </c>
      <c r="M2213" t="b">
        <v>1</v>
      </c>
      <c r="N2213" t="s">
        <v>8280</v>
      </c>
      <c r="O2213" s="15">
        <f t="shared" si="511"/>
        <v>195.6</v>
      </c>
      <c r="P2213" s="15">
        <f t="shared" si="504"/>
        <v>40.75</v>
      </c>
      <c r="Q2213" t="s">
        <v>8325</v>
      </c>
      <c r="R2213" t="s">
        <v>8340</v>
      </c>
      <c r="S2213" s="8">
        <f t="shared" si="512"/>
        <v>41716.576678240737</v>
      </c>
      <c r="T2213" s="11">
        <f t="shared" si="513"/>
        <v>41739.082638888889</v>
      </c>
      <c r="U2213" t="str">
        <f t="shared" si="514"/>
        <v>FALSE</v>
      </c>
      <c r="V2213" s="18">
        <f t="shared" si="515"/>
        <v>2</v>
      </c>
      <c r="W2213">
        <f t="shared" si="516"/>
        <v>1</v>
      </c>
      <c r="X2213">
        <v>1</v>
      </c>
      <c r="Y2213">
        <f t="shared" si="521"/>
        <v>2500</v>
      </c>
      <c r="Z2213">
        <f t="shared" si="522"/>
        <v>4890</v>
      </c>
    </row>
    <row r="2214" spans="1:26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 t="b">
        <v>0</v>
      </c>
      <c r="L2214">
        <v>123</v>
      </c>
      <c r="M2214" t="b">
        <v>1</v>
      </c>
      <c r="N2214" t="s">
        <v>8280</v>
      </c>
      <c r="O2214" s="15">
        <f t="shared" si="511"/>
        <v>114.38333333333333</v>
      </c>
      <c r="P2214" s="15">
        <f t="shared" si="504"/>
        <v>55.796747967479675</v>
      </c>
      <c r="Q2214" t="s">
        <v>8325</v>
      </c>
      <c r="R2214" t="s">
        <v>8340</v>
      </c>
      <c r="S2214" s="8">
        <f t="shared" si="512"/>
        <v>41548.539085648146</v>
      </c>
      <c r="T2214" s="11">
        <f t="shared" si="513"/>
        <v>41581.833333333328</v>
      </c>
      <c r="U2214" t="str">
        <f t="shared" si="514"/>
        <v>FALSE</v>
      </c>
      <c r="V2214" s="18">
        <f t="shared" si="515"/>
        <v>2</v>
      </c>
      <c r="W2214">
        <f t="shared" si="516"/>
        <v>1</v>
      </c>
      <c r="X2214">
        <v>1</v>
      </c>
      <c r="Y2214">
        <f t="shared" si="521"/>
        <v>6000</v>
      </c>
      <c r="Z2214">
        <f t="shared" si="522"/>
        <v>6863</v>
      </c>
    </row>
    <row r="2215" spans="1:26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 t="b">
        <v>0</v>
      </c>
      <c r="L2215">
        <v>1</v>
      </c>
      <c r="M2215" t="b">
        <v>1</v>
      </c>
      <c r="N2215" t="s">
        <v>8280</v>
      </c>
      <c r="O2215" s="15">
        <f t="shared" si="511"/>
        <v>200</v>
      </c>
      <c r="P2215" s="15">
        <f t="shared" si="504"/>
        <v>10</v>
      </c>
      <c r="Q2215" t="s">
        <v>8325</v>
      </c>
      <c r="R2215" t="s">
        <v>8340</v>
      </c>
      <c r="S2215" s="8">
        <f t="shared" si="512"/>
        <v>42109.617812499993</v>
      </c>
      <c r="T2215" s="11">
        <f t="shared" si="513"/>
        <v>42139.617812499993</v>
      </c>
      <c r="U2215" t="str">
        <f t="shared" si="514"/>
        <v>FALSE</v>
      </c>
      <c r="V2215" s="18">
        <f t="shared" si="515"/>
        <v>2</v>
      </c>
      <c r="W2215">
        <f t="shared" si="516"/>
        <v>1</v>
      </c>
      <c r="X2215">
        <v>1</v>
      </c>
      <c r="Y2215">
        <f t="shared" si="521"/>
        <v>5</v>
      </c>
      <c r="Z2215">
        <f t="shared" si="522"/>
        <v>10</v>
      </c>
    </row>
    <row r="2216" spans="1:26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 t="b">
        <v>0</v>
      </c>
      <c r="L2216">
        <v>24</v>
      </c>
      <c r="M2216" t="b">
        <v>1</v>
      </c>
      <c r="N2216" t="s">
        <v>8280</v>
      </c>
      <c r="O2216" s="15">
        <f t="shared" si="511"/>
        <v>292.50166666666667</v>
      </c>
      <c r="P2216" s="15">
        <f t="shared" ref="P2216:P2244" si="523">IFERROR(E2216/L2216,0)</f>
        <v>73.125416666666666</v>
      </c>
      <c r="Q2216" t="s">
        <v>8325</v>
      </c>
      <c r="R2216" t="s">
        <v>8340</v>
      </c>
      <c r="S2216" s="8">
        <f t="shared" si="512"/>
        <v>41646.58388888889</v>
      </c>
      <c r="T2216" s="11">
        <f t="shared" si="513"/>
        <v>41676.58388888889</v>
      </c>
      <c r="U2216" t="str">
        <f t="shared" si="514"/>
        <v>FALSE</v>
      </c>
      <c r="V2216" s="18">
        <f t="shared" si="515"/>
        <v>2</v>
      </c>
      <c r="W2216">
        <f t="shared" si="516"/>
        <v>1</v>
      </c>
      <c r="X2216">
        <v>1</v>
      </c>
      <c r="Y2216">
        <f t="shared" si="521"/>
        <v>600</v>
      </c>
      <c r="Z2216">
        <f t="shared" si="522"/>
        <v>1755.01</v>
      </c>
    </row>
    <row r="2217" spans="1:26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 t="b">
        <v>0</v>
      </c>
      <c r="L2217">
        <v>33</v>
      </c>
      <c r="M2217" t="b">
        <v>1</v>
      </c>
      <c r="N2217" t="s">
        <v>8280</v>
      </c>
      <c r="O2217" s="15">
        <f t="shared" si="511"/>
        <v>156.36363636363637</v>
      </c>
      <c r="P2217" s="15">
        <f t="shared" si="523"/>
        <v>26.060606060606062</v>
      </c>
      <c r="Q2217" t="s">
        <v>8325</v>
      </c>
      <c r="R2217" t="s">
        <v>8340</v>
      </c>
      <c r="S2217" s="8">
        <f t="shared" si="512"/>
        <v>40958.508935185186</v>
      </c>
      <c r="T2217" s="11">
        <f t="shared" si="513"/>
        <v>40981.082638888889</v>
      </c>
      <c r="U2217" t="str">
        <f t="shared" si="514"/>
        <v>FALSE</v>
      </c>
      <c r="V2217" s="18">
        <f t="shared" si="515"/>
        <v>2</v>
      </c>
      <c r="W2217">
        <f t="shared" si="516"/>
        <v>1</v>
      </c>
      <c r="X2217">
        <v>1</v>
      </c>
      <c r="Y2217">
        <f t="shared" si="521"/>
        <v>550</v>
      </c>
      <c r="Z2217">
        <f t="shared" si="522"/>
        <v>860</v>
      </c>
    </row>
    <row r="2218" spans="1:26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 t="b">
        <v>0</v>
      </c>
      <c r="L2218">
        <v>14</v>
      </c>
      <c r="M2218" t="b">
        <v>1</v>
      </c>
      <c r="N2218" t="s">
        <v>8280</v>
      </c>
      <c r="O2218" s="15">
        <f t="shared" si="511"/>
        <v>105.66666666666666</v>
      </c>
      <c r="P2218" s="15">
        <f t="shared" si="523"/>
        <v>22.642857142857142</v>
      </c>
      <c r="Q2218" t="s">
        <v>8325</v>
      </c>
      <c r="R2218" t="s">
        <v>8340</v>
      </c>
      <c r="S2218" s="8">
        <f t="shared" si="512"/>
        <v>42194.543344907412</v>
      </c>
      <c r="T2218" s="11">
        <f t="shared" si="513"/>
        <v>42208.543344907404</v>
      </c>
      <c r="U2218" t="str">
        <f t="shared" si="514"/>
        <v>FALSE</v>
      </c>
      <c r="V2218" s="18">
        <f t="shared" si="515"/>
        <v>2</v>
      </c>
      <c r="W2218">
        <f t="shared" si="516"/>
        <v>1</v>
      </c>
      <c r="X2218">
        <v>1</v>
      </c>
      <c r="Y2218">
        <f t="shared" si="521"/>
        <v>300</v>
      </c>
      <c r="Z2218">
        <f t="shared" si="522"/>
        <v>317</v>
      </c>
    </row>
    <row r="2219" spans="1:26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 t="b">
        <v>0</v>
      </c>
      <c r="L2219">
        <v>9</v>
      </c>
      <c r="M2219" t="b">
        <v>1</v>
      </c>
      <c r="N2219" t="s">
        <v>8280</v>
      </c>
      <c r="O2219" s="15">
        <f t="shared" si="511"/>
        <v>101.19047619047619</v>
      </c>
      <c r="P2219" s="15">
        <f t="shared" si="523"/>
        <v>47.222222222222221</v>
      </c>
      <c r="Q2219" t="s">
        <v>8325</v>
      </c>
      <c r="R2219" t="s">
        <v>8340</v>
      </c>
      <c r="S2219" s="8">
        <f t="shared" si="512"/>
        <v>42299.568437499998</v>
      </c>
      <c r="T2219" s="11">
        <f t="shared" si="513"/>
        <v>42310.124999999993</v>
      </c>
      <c r="U2219" t="str">
        <f t="shared" si="514"/>
        <v>FALSE</v>
      </c>
      <c r="V2219" s="18">
        <f t="shared" si="515"/>
        <v>2</v>
      </c>
      <c r="W2219">
        <f t="shared" si="516"/>
        <v>1</v>
      </c>
      <c r="X2219">
        <v>1</v>
      </c>
      <c r="Y2219">
        <f t="shared" si="521"/>
        <v>420</v>
      </c>
      <c r="Z2219">
        <f t="shared" si="522"/>
        <v>425</v>
      </c>
    </row>
    <row r="2220" spans="1:26" ht="100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 t="b">
        <v>0</v>
      </c>
      <c r="L2220">
        <v>76</v>
      </c>
      <c r="M2220" t="b">
        <v>1</v>
      </c>
      <c r="N2220" t="s">
        <v>8280</v>
      </c>
      <c r="O2220" s="15">
        <f t="shared" si="511"/>
        <v>122.833</v>
      </c>
      <c r="P2220" s="15">
        <f t="shared" si="523"/>
        <v>32.324473684210524</v>
      </c>
      <c r="Q2220" t="s">
        <v>8325</v>
      </c>
      <c r="R2220" t="s">
        <v>8340</v>
      </c>
      <c r="S2220" s="8">
        <f t="shared" si="512"/>
        <v>41127.603969907403</v>
      </c>
      <c r="T2220" s="11">
        <f t="shared" si="513"/>
        <v>41149.791666666664</v>
      </c>
      <c r="U2220" t="str">
        <f t="shared" si="514"/>
        <v>FALSE</v>
      </c>
      <c r="V2220" s="18">
        <f t="shared" si="515"/>
        <v>2</v>
      </c>
      <c r="W2220">
        <f t="shared" si="516"/>
        <v>1</v>
      </c>
      <c r="X2220">
        <v>1</v>
      </c>
      <c r="Y2220">
        <f t="shared" si="521"/>
        <v>2000</v>
      </c>
      <c r="Z2220">
        <f t="shared" si="522"/>
        <v>2456.66</v>
      </c>
    </row>
    <row r="2221" spans="1:26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 t="b">
        <v>0</v>
      </c>
      <c r="L2221">
        <v>19</v>
      </c>
      <c r="M2221" t="b">
        <v>1</v>
      </c>
      <c r="N2221" t="s">
        <v>8280</v>
      </c>
      <c r="O2221" s="15">
        <f t="shared" si="511"/>
        <v>101.49999999999999</v>
      </c>
      <c r="P2221" s="15">
        <f t="shared" si="523"/>
        <v>53.421052631578945</v>
      </c>
      <c r="Q2221" t="s">
        <v>8325</v>
      </c>
      <c r="R2221" t="s">
        <v>8340</v>
      </c>
      <c r="S2221" s="8">
        <f t="shared" si="512"/>
        <v>42205.510555555556</v>
      </c>
      <c r="T2221" s="11">
        <f t="shared" si="513"/>
        <v>42235.510555555556</v>
      </c>
      <c r="U2221" t="str">
        <f t="shared" si="514"/>
        <v>FALSE</v>
      </c>
      <c r="V2221" s="18">
        <f t="shared" si="515"/>
        <v>2</v>
      </c>
      <c r="W2221">
        <f t="shared" si="516"/>
        <v>1</v>
      </c>
      <c r="X2221">
        <v>1</v>
      </c>
      <c r="Y2221">
        <f t="shared" si="521"/>
        <v>1000</v>
      </c>
      <c r="Z2221">
        <f t="shared" si="522"/>
        <v>1015</v>
      </c>
    </row>
    <row r="2222" spans="1:26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 t="b">
        <v>0</v>
      </c>
      <c r="L2222">
        <v>69</v>
      </c>
      <c r="M2222" t="b">
        <v>1</v>
      </c>
      <c r="N2222" t="s">
        <v>8280</v>
      </c>
      <c r="O2222" s="15">
        <f t="shared" si="511"/>
        <v>101.14285714285714</v>
      </c>
      <c r="P2222" s="15">
        <f t="shared" si="523"/>
        <v>51.304347826086953</v>
      </c>
      <c r="Q2222" t="s">
        <v>8325</v>
      </c>
      <c r="R2222" t="s">
        <v>8340</v>
      </c>
      <c r="S2222" s="8">
        <f t="shared" si="512"/>
        <v>41451.852268518516</v>
      </c>
      <c r="T2222" s="11">
        <f t="shared" si="513"/>
        <v>41481.852268518516</v>
      </c>
      <c r="U2222" t="str">
        <f t="shared" si="514"/>
        <v>FALSE</v>
      </c>
      <c r="V2222" s="18">
        <f t="shared" si="515"/>
        <v>2</v>
      </c>
      <c r="W2222">
        <f t="shared" si="516"/>
        <v>1</v>
      </c>
      <c r="X2222">
        <v>1</v>
      </c>
      <c r="Y2222">
        <f t="shared" si="521"/>
        <v>3500</v>
      </c>
      <c r="Z2222">
        <f t="shared" si="522"/>
        <v>3540</v>
      </c>
    </row>
    <row r="2223" spans="1:26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 t="b">
        <v>0</v>
      </c>
      <c r="L2223">
        <v>218</v>
      </c>
      <c r="M2223" t="b">
        <v>1</v>
      </c>
      <c r="N2223" t="s">
        <v>8297</v>
      </c>
      <c r="O2223" s="15">
        <f t="shared" si="511"/>
        <v>108.11999999999999</v>
      </c>
      <c r="P2223" s="15">
        <f t="shared" si="523"/>
        <v>37.197247706422019</v>
      </c>
      <c r="Q2223" t="s">
        <v>8319</v>
      </c>
      <c r="R2223" t="s">
        <v>8321</v>
      </c>
      <c r="S2223" s="8">
        <f t="shared" si="512"/>
        <v>42452.458437499998</v>
      </c>
      <c r="T2223" s="11">
        <f t="shared" si="513"/>
        <v>42482.791666666664</v>
      </c>
      <c r="U2223" t="str">
        <f t="shared" si="514"/>
        <v>FALSE</v>
      </c>
      <c r="V2223" s="18">
        <f t="shared" si="515"/>
        <v>2</v>
      </c>
      <c r="W2223">
        <f t="shared" si="516"/>
        <v>1</v>
      </c>
      <c r="X2223">
        <v>1</v>
      </c>
      <c r="Y2223">
        <f t="shared" si="521"/>
        <v>7500</v>
      </c>
      <c r="Z2223">
        <f t="shared" si="522"/>
        <v>8109</v>
      </c>
    </row>
    <row r="2224" spans="1:26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 t="b">
        <v>0</v>
      </c>
      <c r="L2224">
        <v>30</v>
      </c>
      <c r="M2224" t="b">
        <v>1</v>
      </c>
      <c r="N2224" t="s">
        <v>8297</v>
      </c>
      <c r="O2224" s="15">
        <f t="shared" si="511"/>
        <v>162.6</v>
      </c>
      <c r="P2224" s="15">
        <f t="shared" si="523"/>
        <v>27.1</v>
      </c>
      <c r="Q2224" t="s">
        <v>8319</v>
      </c>
      <c r="R2224" t="s">
        <v>8321</v>
      </c>
      <c r="S2224" s="8">
        <f t="shared" si="512"/>
        <v>40906.579247685186</v>
      </c>
      <c r="T2224" s="11">
        <f t="shared" si="513"/>
        <v>40936.579247685186</v>
      </c>
      <c r="U2224" t="str">
        <f t="shared" si="514"/>
        <v>FALSE</v>
      </c>
      <c r="V2224" s="18">
        <f t="shared" si="515"/>
        <v>2</v>
      </c>
      <c r="W2224">
        <f t="shared" si="516"/>
        <v>1</v>
      </c>
      <c r="X2224">
        <v>1</v>
      </c>
      <c r="Y2224">
        <f t="shared" si="521"/>
        <v>500</v>
      </c>
      <c r="Z2224">
        <f t="shared" si="522"/>
        <v>813</v>
      </c>
    </row>
    <row r="2225" spans="1:26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 t="b">
        <v>0</v>
      </c>
      <c r="L2225">
        <v>100</v>
      </c>
      <c r="M2225" t="b">
        <v>1</v>
      </c>
      <c r="N2225" t="s">
        <v>8297</v>
      </c>
      <c r="O2225" s="15">
        <f t="shared" si="511"/>
        <v>105.80000000000001</v>
      </c>
      <c r="P2225" s="15">
        <f t="shared" si="523"/>
        <v>206.31</v>
      </c>
      <c r="Q2225" t="s">
        <v>8319</v>
      </c>
      <c r="R2225" t="s">
        <v>8321</v>
      </c>
      <c r="S2225" s="8">
        <f t="shared" si="512"/>
        <v>42152.432500000003</v>
      </c>
      <c r="T2225" s="11">
        <f t="shared" si="513"/>
        <v>42182.432500000003</v>
      </c>
      <c r="U2225" t="str">
        <f t="shared" si="514"/>
        <v>FALSE</v>
      </c>
      <c r="V2225" s="18">
        <f t="shared" si="515"/>
        <v>2</v>
      </c>
      <c r="W2225">
        <f t="shared" si="516"/>
        <v>1</v>
      </c>
      <c r="X2225">
        <f>0.76</f>
        <v>0.76</v>
      </c>
      <c r="Y2225">
        <f>D2225*X2225</f>
        <v>14820</v>
      </c>
      <c r="Z2225">
        <f t="shared" ref="Z2225:Z2262" si="524">E2225*$X2225</f>
        <v>15679.56</v>
      </c>
    </row>
    <row r="2226" spans="1:26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 t="b">
        <v>0</v>
      </c>
      <c r="L2226">
        <v>296</v>
      </c>
      <c r="M2226" t="b">
        <v>1</v>
      </c>
      <c r="N2226" t="s">
        <v>8297</v>
      </c>
      <c r="O2226" s="15">
        <f t="shared" si="511"/>
        <v>243.15000000000003</v>
      </c>
      <c r="P2226" s="15">
        <f t="shared" si="523"/>
        <v>82.145270270270274</v>
      </c>
      <c r="Q2226" t="s">
        <v>8319</v>
      </c>
      <c r="R2226" t="s">
        <v>8321</v>
      </c>
      <c r="S2226" s="8">
        <f t="shared" si="512"/>
        <v>42644.459201388883</v>
      </c>
      <c r="T2226" s="11">
        <f t="shared" si="513"/>
        <v>42672.583333333336</v>
      </c>
      <c r="U2226" t="str">
        <f t="shared" si="514"/>
        <v>FALSE</v>
      </c>
      <c r="V2226" s="18">
        <f t="shared" si="515"/>
        <v>2</v>
      </c>
      <c r="W2226">
        <f t="shared" si="516"/>
        <v>1</v>
      </c>
      <c r="X2226">
        <v>1</v>
      </c>
      <c r="Y2226">
        <f>D2226*$X2226</f>
        <v>10000</v>
      </c>
      <c r="Z2226">
        <f t="shared" si="524"/>
        <v>24315</v>
      </c>
    </row>
    <row r="2227" spans="1:26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 t="b">
        <v>0</v>
      </c>
      <c r="L2227">
        <v>1204</v>
      </c>
      <c r="M2227" t="b">
        <v>1</v>
      </c>
      <c r="N2227" t="s">
        <v>8297</v>
      </c>
      <c r="O2227" s="15">
        <f t="shared" si="511"/>
        <v>944.83338095238094</v>
      </c>
      <c r="P2227" s="15">
        <f t="shared" si="523"/>
        <v>164.79651993355483</v>
      </c>
      <c r="Q2227" t="s">
        <v>8319</v>
      </c>
      <c r="R2227" t="s">
        <v>8321</v>
      </c>
      <c r="S2227" s="8">
        <f t="shared" si="512"/>
        <v>41873.583506944444</v>
      </c>
      <c r="T2227" s="11">
        <f t="shared" si="513"/>
        <v>41903.583506944444</v>
      </c>
      <c r="U2227" t="str">
        <f t="shared" si="514"/>
        <v>FALSE</v>
      </c>
      <c r="V2227" s="18">
        <f t="shared" si="515"/>
        <v>2</v>
      </c>
      <c r="W2227">
        <f t="shared" si="516"/>
        <v>1</v>
      </c>
      <c r="X2227">
        <v>1.28</v>
      </c>
      <c r="Y2227">
        <f>D2227*X2227</f>
        <v>26880</v>
      </c>
      <c r="Z2227">
        <f t="shared" si="524"/>
        <v>253971.21280000001</v>
      </c>
    </row>
    <row r="2228" spans="1:26" ht="115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 t="b">
        <v>0</v>
      </c>
      <c r="L2228">
        <v>321</v>
      </c>
      <c r="M2228" t="b">
        <v>1</v>
      </c>
      <c r="N2228" t="s">
        <v>8297</v>
      </c>
      <c r="O2228" s="15">
        <f t="shared" si="511"/>
        <v>108.46283333333334</v>
      </c>
      <c r="P2228" s="15">
        <f t="shared" si="523"/>
        <v>60.820280373831778</v>
      </c>
      <c r="Q2228" t="s">
        <v>8319</v>
      </c>
      <c r="R2228" t="s">
        <v>8321</v>
      </c>
      <c r="S2228" s="8">
        <f t="shared" si="512"/>
        <v>42381.590532407405</v>
      </c>
      <c r="T2228" s="11">
        <f t="shared" si="513"/>
        <v>42411.999305555553</v>
      </c>
      <c r="U2228" t="str">
        <f t="shared" si="514"/>
        <v>FALSE</v>
      </c>
      <c r="V2228" s="18">
        <f t="shared" si="515"/>
        <v>2</v>
      </c>
      <c r="W2228">
        <f t="shared" si="516"/>
        <v>1</v>
      </c>
      <c r="X2228">
        <v>1</v>
      </c>
      <c r="Y2228">
        <f>D2228*$X2228</f>
        <v>18000</v>
      </c>
      <c r="Z2228">
        <f t="shared" si="524"/>
        <v>19523.310000000001</v>
      </c>
    </row>
    <row r="2229" spans="1:26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 t="b">
        <v>0</v>
      </c>
      <c r="L2229">
        <v>301</v>
      </c>
      <c r="M2229" t="b">
        <v>1</v>
      </c>
      <c r="N2229" t="s">
        <v>8297</v>
      </c>
      <c r="O2229" s="15">
        <f t="shared" si="511"/>
        <v>157.37692307692308</v>
      </c>
      <c r="P2229" s="15">
        <f t="shared" si="523"/>
        <v>67.970099667774093</v>
      </c>
      <c r="Q2229" t="s">
        <v>8319</v>
      </c>
      <c r="R2229" t="s">
        <v>8321</v>
      </c>
      <c r="S2229" s="8">
        <f t="shared" si="512"/>
        <v>41561.599016203698</v>
      </c>
      <c r="T2229" s="11">
        <f t="shared" si="513"/>
        <v>41591.640682870369</v>
      </c>
      <c r="U2229" t="str">
        <f t="shared" si="514"/>
        <v>FALSE</v>
      </c>
      <c r="V2229" s="18">
        <f t="shared" si="515"/>
        <v>2</v>
      </c>
      <c r="W2229">
        <f t="shared" si="516"/>
        <v>1</v>
      </c>
      <c r="X2229">
        <v>1.28</v>
      </c>
      <c r="Y2229">
        <f>D2229*X2229</f>
        <v>16640</v>
      </c>
      <c r="Z2229">
        <f t="shared" si="524"/>
        <v>26187.52</v>
      </c>
    </row>
    <row r="2230" spans="1:26" ht="115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 t="b">
        <v>0</v>
      </c>
      <c r="L2230">
        <v>144</v>
      </c>
      <c r="M2230" t="b">
        <v>1</v>
      </c>
      <c r="N2230" t="s">
        <v>8297</v>
      </c>
      <c r="O2230" s="15">
        <f t="shared" si="511"/>
        <v>1174.49</v>
      </c>
      <c r="P2230" s="15">
        <f t="shared" si="523"/>
        <v>81.561805555555551</v>
      </c>
      <c r="Q2230" t="s">
        <v>8319</v>
      </c>
      <c r="R2230" t="s">
        <v>8321</v>
      </c>
      <c r="S2230" s="8">
        <f t="shared" si="512"/>
        <v>42202.069861111107</v>
      </c>
      <c r="T2230" s="11">
        <f t="shared" si="513"/>
        <v>42232.069861111107</v>
      </c>
      <c r="U2230" t="str">
        <f t="shared" si="514"/>
        <v>FALSE</v>
      </c>
      <c r="V2230" s="18">
        <f t="shared" si="515"/>
        <v>2</v>
      </c>
      <c r="W2230">
        <f t="shared" si="516"/>
        <v>1</v>
      </c>
      <c r="X2230">
        <v>1.1299999999999999</v>
      </c>
      <c r="Y2230">
        <f>D2230*X2230</f>
        <v>1130</v>
      </c>
      <c r="Z2230">
        <f t="shared" si="524"/>
        <v>13271.736999999999</v>
      </c>
    </row>
    <row r="2231" spans="1:26" ht="115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 t="b">
        <v>0</v>
      </c>
      <c r="L2231">
        <v>539</v>
      </c>
      <c r="M2231" t="b">
        <v>1</v>
      </c>
      <c r="N2231" t="s">
        <v>8297</v>
      </c>
      <c r="O2231" s="15">
        <f t="shared" si="511"/>
        <v>171.04755366949576</v>
      </c>
      <c r="P2231" s="15">
        <f t="shared" si="523"/>
        <v>25.42547309833024</v>
      </c>
      <c r="Q2231" t="s">
        <v>8319</v>
      </c>
      <c r="R2231" t="s">
        <v>8321</v>
      </c>
      <c r="S2231" s="8">
        <f t="shared" si="512"/>
        <v>41484.455914351849</v>
      </c>
      <c r="T2231" s="11">
        <f t="shared" si="513"/>
        <v>41519.958333333328</v>
      </c>
      <c r="U2231" t="str">
        <f t="shared" si="514"/>
        <v>FALSE</v>
      </c>
      <c r="V2231" s="18">
        <f t="shared" si="515"/>
        <v>2</v>
      </c>
      <c r="W2231">
        <f t="shared" si="516"/>
        <v>1</v>
      </c>
      <c r="X2231">
        <v>1</v>
      </c>
      <c r="Y2231">
        <f>D2231*$X2231</f>
        <v>8012</v>
      </c>
      <c r="Z2231">
        <f t="shared" si="524"/>
        <v>13704.33</v>
      </c>
    </row>
    <row r="2232" spans="1:26" ht="115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 t="b">
        <v>0</v>
      </c>
      <c r="L2232">
        <v>498</v>
      </c>
      <c r="M2232" t="b">
        <v>1</v>
      </c>
      <c r="N2232" t="s">
        <v>8297</v>
      </c>
      <c r="O2232" s="15">
        <f t="shared" si="511"/>
        <v>125.95294117647057</v>
      </c>
      <c r="P2232" s="15">
        <f t="shared" si="523"/>
        <v>21.497991967871485</v>
      </c>
      <c r="Q2232" t="s">
        <v>8319</v>
      </c>
      <c r="R2232" t="s">
        <v>8321</v>
      </c>
      <c r="S2232" s="8">
        <f t="shared" si="512"/>
        <v>41724.672766203701</v>
      </c>
      <c r="T2232" s="11">
        <f t="shared" si="513"/>
        <v>41754.672766203701</v>
      </c>
      <c r="U2232" t="str">
        <f t="shared" si="514"/>
        <v>FALSE</v>
      </c>
      <c r="V2232" s="18">
        <f t="shared" si="515"/>
        <v>2</v>
      </c>
      <c r="W2232">
        <f t="shared" si="516"/>
        <v>1</v>
      </c>
      <c r="X2232">
        <v>1</v>
      </c>
      <c r="Y2232">
        <f>D2232*$X2232</f>
        <v>8500</v>
      </c>
      <c r="Z2232">
        <f t="shared" si="524"/>
        <v>10706</v>
      </c>
    </row>
    <row r="2233" spans="1:26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 t="b">
        <v>0</v>
      </c>
      <c r="L2233">
        <v>1113</v>
      </c>
      <c r="M2233" t="b">
        <v>1</v>
      </c>
      <c r="N2233" t="s">
        <v>8297</v>
      </c>
      <c r="O2233" s="15">
        <f t="shared" si="511"/>
        <v>1212.1296000000002</v>
      </c>
      <c r="P2233" s="15">
        <f t="shared" si="523"/>
        <v>27.226630727762803</v>
      </c>
      <c r="Q2233" t="s">
        <v>8319</v>
      </c>
      <c r="R2233" t="s">
        <v>8321</v>
      </c>
      <c r="S2233" s="8">
        <f t="shared" si="512"/>
        <v>41423.702557870369</v>
      </c>
      <c r="T2233" s="11">
        <f t="shared" si="513"/>
        <v>41450</v>
      </c>
      <c r="U2233" t="str">
        <f t="shared" si="514"/>
        <v>FALSE</v>
      </c>
      <c r="V2233" s="18">
        <f t="shared" si="515"/>
        <v>2</v>
      </c>
      <c r="W2233">
        <f t="shared" si="516"/>
        <v>1</v>
      </c>
      <c r="X2233">
        <v>1</v>
      </c>
      <c r="Y2233">
        <f>D2233*$X2233</f>
        <v>2500</v>
      </c>
      <c r="Z2233">
        <f t="shared" si="524"/>
        <v>30303.24</v>
      </c>
    </row>
    <row r="2234" spans="1:26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 t="b">
        <v>0</v>
      </c>
      <c r="L2234">
        <v>988</v>
      </c>
      <c r="M2234" t="b">
        <v>1</v>
      </c>
      <c r="N2234" t="s">
        <v>8297</v>
      </c>
      <c r="O2234" s="15">
        <f t="shared" si="511"/>
        <v>495.8</v>
      </c>
      <c r="P2234" s="15">
        <f t="shared" si="523"/>
        <v>25.091093117408906</v>
      </c>
      <c r="Q2234" t="s">
        <v>8319</v>
      </c>
      <c r="R2234" t="s">
        <v>8321</v>
      </c>
      <c r="S2234" s="8">
        <f t="shared" si="512"/>
        <v>41806.585740740738</v>
      </c>
      <c r="T2234" s="11">
        <f t="shared" si="513"/>
        <v>41838.916666666664</v>
      </c>
      <c r="U2234" t="str">
        <f t="shared" si="514"/>
        <v>FALSE</v>
      </c>
      <c r="V2234" s="18">
        <f t="shared" si="515"/>
        <v>2</v>
      </c>
      <c r="W2234">
        <f t="shared" si="516"/>
        <v>1</v>
      </c>
      <c r="X2234">
        <v>1</v>
      </c>
      <c r="Y2234">
        <f>D2234*$X2234</f>
        <v>5000</v>
      </c>
      <c r="Z2234">
        <f t="shared" si="524"/>
        <v>24790</v>
      </c>
    </row>
    <row r="2235" spans="1:26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 t="b">
        <v>0</v>
      </c>
      <c r="L2235">
        <v>391</v>
      </c>
      <c r="M2235" t="b">
        <v>1</v>
      </c>
      <c r="N2235" t="s">
        <v>8297</v>
      </c>
      <c r="O2235" s="15">
        <f t="shared" si="511"/>
        <v>332.03999999999996</v>
      </c>
      <c r="P2235" s="15">
        <f t="shared" si="523"/>
        <v>21.230179028132991</v>
      </c>
      <c r="Q2235" t="s">
        <v>8319</v>
      </c>
      <c r="R2235" t="s">
        <v>8321</v>
      </c>
      <c r="S2235" s="8">
        <f t="shared" si="512"/>
        <v>42331.170590277768</v>
      </c>
      <c r="T2235" s="11">
        <f t="shared" si="513"/>
        <v>42351.791666666664</v>
      </c>
      <c r="U2235" t="str">
        <f t="shared" si="514"/>
        <v>FALSE</v>
      </c>
      <c r="V2235" s="18">
        <f t="shared" si="515"/>
        <v>2</v>
      </c>
      <c r="W2235">
        <f t="shared" si="516"/>
        <v>1</v>
      </c>
      <c r="X2235">
        <v>1.28</v>
      </c>
      <c r="Y2235">
        <f>D2235*X2235</f>
        <v>3200</v>
      </c>
      <c r="Z2235">
        <f t="shared" si="524"/>
        <v>10625.28</v>
      </c>
    </row>
    <row r="2236" spans="1:26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 t="b">
        <v>0</v>
      </c>
      <c r="L2236">
        <v>28</v>
      </c>
      <c r="M2236" t="b">
        <v>1</v>
      </c>
      <c r="N2236" t="s">
        <v>8297</v>
      </c>
      <c r="O2236" s="15">
        <f t="shared" si="511"/>
        <v>1165</v>
      </c>
      <c r="P2236" s="15">
        <f t="shared" si="523"/>
        <v>41.607142857142854</v>
      </c>
      <c r="Q2236" t="s">
        <v>8319</v>
      </c>
      <c r="R2236" t="s">
        <v>8321</v>
      </c>
      <c r="S2236" s="8">
        <f t="shared" si="512"/>
        <v>42710.616284722222</v>
      </c>
      <c r="T2236" s="11">
        <f t="shared" si="513"/>
        <v>42740.616284722222</v>
      </c>
      <c r="U2236" t="str">
        <f t="shared" si="514"/>
        <v>FALSE</v>
      </c>
      <c r="V2236" s="18">
        <f t="shared" si="515"/>
        <v>2</v>
      </c>
      <c r="W2236">
        <f t="shared" si="516"/>
        <v>1</v>
      </c>
      <c r="X2236">
        <v>1</v>
      </c>
      <c r="Y2236">
        <f>D2236*$X2236</f>
        <v>100</v>
      </c>
      <c r="Z2236">
        <f t="shared" si="524"/>
        <v>1165</v>
      </c>
    </row>
    <row r="2237" spans="1:26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 t="b">
        <v>0</v>
      </c>
      <c r="L2237">
        <v>147</v>
      </c>
      <c r="M2237" t="b">
        <v>1</v>
      </c>
      <c r="N2237" t="s">
        <v>8297</v>
      </c>
      <c r="O2237" s="15">
        <f t="shared" si="511"/>
        <v>153.3153846153846</v>
      </c>
      <c r="P2237" s="15">
        <f t="shared" si="523"/>
        <v>135.58503401360545</v>
      </c>
      <c r="Q2237" t="s">
        <v>8319</v>
      </c>
      <c r="R2237" t="s">
        <v>8321</v>
      </c>
      <c r="S2237" s="8">
        <f t="shared" si="512"/>
        <v>42061.813784722217</v>
      </c>
      <c r="T2237" s="11">
        <f t="shared" si="513"/>
        <v>42091.772118055553</v>
      </c>
      <c r="U2237" t="str">
        <f t="shared" si="514"/>
        <v>FALSE</v>
      </c>
      <c r="V2237" s="18">
        <f t="shared" si="515"/>
        <v>2</v>
      </c>
      <c r="W2237">
        <f t="shared" si="516"/>
        <v>1</v>
      </c>
      <c r="X2237">
        <f>0.76</f>
        <v>0.76</v>
      </c>
      <c r="Y2237">
        <f>D2237*X2237</f>
        <v>9880</v>
      </c>
      <c r="Z2237">
        <f t="shared" si="524"/>
        <v>15147.56</v>
      </c>
    </row>
    <row r="2238" spans="1:26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 t="b">
        <v>0</v>
      </c>
      <c r="L2238">
        <v>680</v>
      </c>
      <c r="M2238" t="b">
        <v>1</v>
      </c>
      <c r="N2238" t="s">
        <v>8297</v>
      </c>
      <c r="O2238" s="15">
        <f t="shared" si="511"/>
        <v>537.10714285714289</v>
      </c>
      <c r="P2238" s="15">
        <f t="shared" si="523"/>
        <v>22.116176470588236</v>
      </c>
      <c r="Q2238" t="s">
        <v>8319</v>
      </c>
      <c r="R2238" t="s">
        <v>8321</v>
      </c>
      <c r="S2238" s="8">
        <f t="shared" si="512"/>
        <v>42371.408831018511</v>
      </c>
      <c r="T2238" s="11">
        <f t="shared" si="513"/>
        <v>42401.408831018511</v>
      </c>
      <c r="U2238" t="str">
        <f t="shared" si="514"/>
        <v>FALSE</v>
      </c>
      <c r="V2238" s="18">
        <f t="shared" si="515"/>
        <v>2</v>
      </c>
      <c r="W2238">
        <f t="shared" si="516"/>
        <v>1</v>
      </c>
      <c r="X2238">
        <v>1</v>
      </c>
      <c r="Y2238">
        <f>D2238*$X2238</f>
        <v>2800</v>
      </c>
      <c r="Z2238">
        <f t="shared" si="524"/>
        <v>15039</v>
      </c>
    </row>
    <row r="2239" spans="1:26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 t="b">
        <v>0</v>
      </c>
      <c r="L2239">
        <v>983</v>
      </c>
      <c r="M2239" t="b">
        <v>1</v>
      </c>
      <c r="N2239" t="s">
        <v>8297</v>
      </c>
      <c r="O2239" s="15">
        <f t="shared" si="511"/>
        <v>352.92777777777775</v>
      </c>
      <c r="P2239" s="15">
        <f t="shared" si="523"/>
        <v>64.625635808748726</v>
      </c>
      <c r="Q2239" t="s">
        <v>8319</v>
      </c>
      <c r="R2239" t="s">
        <v>8321</v>
      </c>
      <c r="S2239" s="8">
        <f t="shared" si="512"/>
        <v>41914.794942129629</v>
      </c>
      <c r="T2239" s="11">
        <f t="shared" si="513"/>
        <v>41955.124305555553</v>
      </c>
      <c r="U2239" t="str">
        <f t="shared" si="514"/>
        <v>FALSE</v>
      </c>
      <c r="V2239" s="18">
        <f t="shared" si="515"/>
        <v>2</v>
      </c>
      <c r="W2239">
        <f t="shared" si="516"/>
        <v>1</v>
      </c>
      <c r="X2239">
        <v>1</v>
      </c>
      <c r="Y2239">
        <f>D2239*$X2239</f>
        <v>18000</v>
      </c>
      <c r="Z2239">
        <f t="shared" si="524"/>
        <v>63527</v>
      </c>
    </row>
    <row r="2240" spans="1:26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 t="b">
        <v>0</v>
      </c>
      <c r="L2240">
        <v>79</v>
      </c>
      <c r="M2240" t="b">
        <v>1</v>
      </c>
      <c r="N2240" t="s">
        <v>8297</v>
      </c>
      <c r="O2240" s="15">
        <f t="shared" si="511"/>
        <v>137.4</v>
      </c>
      <c r="P2240" s="15">
        <f t="shared" si="523"/>
        <v>69.569620253164558</v>
      </c>
      <c r="Q2240" t="s">
        <v>8319</v>
      </c>
      <c r="R2240" t="s">
        <v>8321</v>
      </c>
      <c r="S2240" s="8">
        <f t="shared" si="512"/>
        <v>42774.41337962963</v>
      </c>
      <c r="T2240" s="11">
        <f t="shared" si="513"/>
        <v>42804.41337962963</v>
      </c>
      <c r="U2240" t="str">
        <f t="shared" si="514"/>
        <v>FALSE</v>
      </c>
      <c r="V2240" s="18">
        <f t="shared" si="515"/>
        <v>2</v>
      </c>
      <c r="W2240">
        <f t="shared" si="516"/>
        <v>1</v>
      </c>
      <c r="X2240">
        <v>1.1299999999999999</v>
      </c>
      <c r="Y2240">
        <f>D2240*X2240</f>
        <v>4520</v>
      </c>
      <c r="Z2240">
        <f t="shared" si="524"/>
        <v>6210.48</v>
      </c>
    </row>
    <row r="2241" spans="1:26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 t="b">
        <v>0</v>
      </c>
      <c r="L2241">
        <v>426</v>
      </c>
      <c r="M2241" t="b">
        <v>1</v>
      </c>
      <c r="N2241" t="s">
        <v>8297</v>
      </c>
      <c r="O2241" s="15">
        <f t="shared" si="511"/>
        <v>128.02668</v>
      </c>
      <c r="P2241" s="15">
        <f t="shared" si="523"/>
        <v>75.133028169014082</v>
      </c>
      <c r="Q2241" t="s">
        <v>8319</v>
      </c>
      <c r="R2241" t="s">
        <v>8321</v>
      </c>
      <c r="S2241" s="8">
        <f t="shared" si="512"/>
        <v>41572.750162037039</v>
      </c>
      <c r="T2241" s="11">
        <f t="shared" si="513"/>
        <v>41608.959722222222</v>
      </c>
      <c r="U2241" t="str">
        <f t="shared" si="514"/>
        <v>FALSE</v>
      </c>
      <c r="V2241" s="18">
        <f t="shared" si="515"/>
        <v>2</v>
      </c>
      <c r="W2241">
        <f t="shared" si="516"/>
        <v>1</v>
      </c>
      <c r="X2241">
        <v>1</v>
      </c>
      <c r="Y2241">
        <f>D2241*$X2241</f>
        <v>25000</v>
      </c>
      <c r="Z2241">
        <f t="shared" si="524"/>
        <v>32006.67</v>
      </c>
    </row>
    <row r="2242" spans="1:26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 t="b">
        <v>0</v>
      </c>
      <c r="L2242">
        <v>96</v>
      </c>
      <c r="M2242" t="b">
        <v>1</v>
      </c>
      <c r="N2242" t="s">
        <v>8297</v>
      </c>
      <c r="O2242" s="15">
        <f t="shared" si="511"/>
        <v>270.68</v>
      </c>
      <c r="P2242" s="15">
        <f t="shared" si="523"/>
        <v>140.97916666666666</v>
      </c>
      <c r="Q2242" t="s">
        <v>8319</v>
      </c>
      <c r="R2242" t="s">
        <v>8321</v>
      </c>
      <c r="S2242" s="8">
        <f t="shared" si="512"/>
        <v>42452.617407407401</v>
      </c>
      <c r="T2242" s="11">
        <f t="shared" si="513"/>
        <v>42482.617407407401</v>
      </c>
      <c r="U2242" t="str">
        <f t="shared" si="514"/>
        <v>FALSE</v>
      </c>
      <c r="V2242" s="18">
        <f t="shared" si="515"/>
        <v>2</v>
      </c>
      <c r="W2242">
        <f t="shared" si="516"/>
        <v>1</v>
      </c>
      <c r="X2242">
        <v>1</v>
      </c>
      <c r="Y2242">
        <f>D2242*$X2242</f>
        <v>5000</v>
      </c>
      <c r="Z2242">
        <f t="shared" si="524"/>
        <v>13534</v>
      </c>
    </row>
    <row r="2243" spans="1:26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 t="b">
        <v>0</v>
      </c>
      <c r="L2243">
        <v>163</v>
      </c>
      <c r="M2243" t="b">
        <v>1</v>
      </c>
      <c r="N2243" t="s">
        <v>8297</v>
      </c>
      <c r="O2243" s="15">
        <f t="shared" ref="O2243:O2306" si="525">(E2243/D2243)*100</f>
        <v>806.4</v>
      </c>
      <c r="P2243" s="15">
        <f t="shared" si="523"/>
        <v>49.472392638036808</v>
      </c>
      <c r="Q2243" t="s">
        <v>8319</v>
      </c>
      <c r="R2243" t="s">
        <v>8321</v>
      </c>
      <c r="S2243" s="8">
        <f t="shared" ref="S2243:S2306" si="526">(((J2243/60)/60)/24)+DATE(1970,1,1)+(-5/24)</f>
        <v>42766.619212962956</v>
      </c>
      <c r="T2243" s="11">
        <f t="shared" ref="T2243:T2306" si="527">(I2243/86400)+25569+(-5/24)</f>
        <v>42796.619212962956</v>
      </c>
      <c r="U2243" t="str">
        <f t="shared" ref="U2243:U2306" si="528">TRIM(K2243)</f>
        <v>FALSE</v>
      </c>
      <c r="V2243" s="18">
        <f t="shared" ref="V2243:V2306" si="529">IF(U2243="TRUE", 1, 2)</f>
        <v>2</v>
      </c>
      <c r="W2243">
        <f t="shared" ref="W2243:W2306" si="530">IF(F2243="successful", 1,  IF(F2243= "failed", 2, IF(F2243="canceled", 3, 4)))</f>
        <v>1</v>
      </c>
      <c r="X2243">
        <v>1.28</v>
      </c>
      <c r="Y2243">
        <f>D2243*X2243</f>
        <v>1280</v>
      </c>
      <c r="Z2243">
        <f t="shared" si="524"/>
        <v>10321.92</v>
      </c>
    </row>
    <row r="2244" spans="1:26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 t="b">
        <v>0</v>
      </c>
      <c r="L2244">
        <v>2525</v>
      </c>
      <c r="M2244" t="b">
        <v>1</v>
      </c>
      <c r="N2244" t="s">
        <v>8297</v>
      </c>
      <c r="O2244" s="15">
        <f t="shared" si="525"/>
        <v>1360.0976000000001</v>
      </c>
      <c r="P2244" s="15">
        <f t="shared" si="523"/>
        <v>53.865251485148519</v>
      </c>
      <c r="Q2244" t="s">
        <v>8319</v>
      </c>
      <c r="R2244" t="s">
        <v>8321</v>
      </c>
      <c r="S2244" s="8">
        <f t="shared" si="526"/>
        <v>41569.367280092592</v>
      </c>
      <c r="T2244" s="11">
        <f t="shared" si="527"/>
        <v>41604.918055555558</v>
      </c>
      <c r="U2244" t="str">
        <f t="shared" si="528"/>
        <v>FALSE</v>
      </c>
      <c r="V2244" s="18">
        <f t="shared" si="529"/>
        <v>2</v>
      </c>
      <c r="W2244">
        <f t="shared" si="530"/>
        <v>1</v>
      </c>
      <c r="X2244">
        <v>1</v>
      </c>
      <c r="Y2244">
        <f>D2244*$X2244</f>
        <v>10000</v>
      </c>
      <c r="Z2244">
        <f t="shared" si="524"/>
        <v>136009.76</v>
      </c>
    </row>
    <row r="2245" spans="1:26" ht="100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 t="b">
        <v>0</v>
      </c>
      <c r="L2245">
        <v>2035</v>
      </c>
      <c r="M2245" t="b">
        <v>1</v>
      </c>
      <c r="N2245" t="s">
        <v>8297</v>
      </c>
      <c r="O2245" s="15">
        <f t="shared" si="525"/>
        <v>930250</v>
      </c>
      <c r="P2245">
        <f>E2245/L2245</f>
        <v>4.5712530712530715</v>
      </c>
      <c r="Q2245" t="s">
        <v>8319</v>
      </c>
      <c r="R2245" t="s">
        <v>8321</v>
      </c>
      <c r="S2245" s="8">
        <f t="shared" si="526"/>
        <v>42800.542708333327</v>
      </c>
      <c r="T2245" s="11">
        <f t="shared" si="527"/>
        <v>42806.916666666664</v>
      </c>
      <c r="U2245" t="str">
        <f t="shared" si="528"/>
        <v>FALSE</v>
      </c>
      <c r="V2245" s="18">
        <f t="shared" si="529"/>
        <v>2</v>
      </c>
      <c r="W2245">
        <f t="shared" si="530"/>
        <v>1</v>
      </c>
      <c r="X2245">
        <v>1</v>
      </c>
      <c r="Y2245">
        <f>D2245*$X2245</f>
        <v>1</v>
      </c>
      <c r="Z2245">
        <f t="shared" si="524"/>
        <v>9302.5</v>
      </c>
    </row>
    <row r="2246" spans="1:26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 t="b">
        <v>0</v>
      </c>
      <c r="L2246">
        <v>290</v>
      </c>
      <c r="M2246" t="b">
        <v>1</v>
      </c>
      <c r="N2246" t="s">
        <v>8297</v>
      </c>
      <c r="O2246" s="15">
        <f t="shared" si="525"/>
        <v>377.02</v>
      </c>
      <c r="P2246" s="15">
        <f t="shared" ref="P2246:P2309" si="531">IFERROR(E2246/L2246,0)</f>
        <v>65.00344827586207</v>
      </c>
      <c r="Q2246" t="s">
        <v>8319</v>
      </c>
      <c r="R2246" t="s">
        <v>8321</v>
      </c>
      <c r="S2246" s="8">
        <f t="shared" si="526"/>
        <v>42647.610486111109</v>
      </c>
      <c r="T2246" s="11">
        <f t="shared" si="527"/>
        <v>42659.645833333336</v>
      </c>
      <c r="U2246" t="str">
        <f t="shared" si="528"/>
        <v>FALSE</v>
      </c>
      <c r="V2246" s="18">
        <f t="shared" si="529"/>
        <v>2</v>
      </c>
      <c r="W2246">
        <f t="shared" si="530"/>
        <v>1</v>
      </c>
      <c r="X2246">
        <v>1</v>
      </c>
      <c r="Y2246">
        <f>D2246*$X2246</f>
        <v>5000</v>
      </c>
      <c r="Z2246">
        <f t="shared" si="524"/>
        <v>18851</v>
      </c>
    </row>
    <row r="2247" spans="1:26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 t="b">
        <v>0</v>
      </c>
      <c r="L2247">
        <v>1980</v>
      </c>
      <c r="M2247" t="b">
        <v>1</v>
      </c>
      <c r="N2247" t="s">
        <v>8297</v>
      </c>
      <c r="O2247" s="15">
        <f t="shared" si="525"/>
        <v>2647.0250000000001</v>
      </c>
      <c r="P2247" s="15">
        <f t="shared" si="531"/>
        <v>53.475252525252522</v>
      </c>
      <c r="Q2247" t="s">
        <v>8319</v>
      </c>
      <c r="R2247" t="s">
        <v>8321</v>
      </c>
      <c r="S2247" s="8">
        <f t="shared" si="526"/>
        <v>41660.500196759262</v>
      </c>
      <c r="T2247" s="11">
        <f t="shared" si="527"/>
        <v>41691.541666666664</v>
      </c>
      <c r="U2247" t="str">
        <f t="shared" si="528"/>
        <v>FALSE</v>
      </c>
      <c r="V2247" s="18">
        <f t="shared" si="529"/>
        <v>2</v>
      </c>
      <c r="W2247">
        <f t="shared" si="530"/>
        <v>1</v>
      </c>
      <c r="X2247">
        <v>1</v>
      </c>
      <c r="Y2247">
        <f>D2247*$X2247</f>
        <v>4000</v>
      </c>
      <c r="Z2247">
        <f t="shared" si="524"/>
        <v>105881</v>
      </c>
    </row>
    <row r="2248" spans="1:26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 t="b">
        <v>0</v>
      </c>
      <c r="L2248">
        <v>57</v>
      </c>
      <c r="M2248" t="b">
        <v>1</v>
      </c>
      <c r="N2248" t="s">
        <v>8297</v>
      </c>
      <c r="O2248" s="15">
        <f t="shared" si="525"/>
        <v>100.12</v>
      </c>
      <c r="P2248" s="15">
        <f t="shared" si="531"/>
        <v>43.912280701754383</v>
      </c>
      <c r="Q2248" t="s">
        <v>8319</v>
      </c>
      <c r="R2248" t="s">
        <v>8321</v>
      </c>
      <c r="S2248" s="8">
        <f t="shared" si="526"/>
        <v>42221.583449074074</v>
      </c>
      <c r="T2248" s="11">
        <f t="shared" si="527"/>
        <v>42251.583449074074</v>
      </c>
      <c r="U2248" t="str">
        <f t="shared" si="528"/>
        <v>FALSE</v>
      </c>
      <c r="V2248" s="18">
        <f t="shared" si="529"/>
        <v>2</v>
      </c>
      <c r="W2248">
        <f t="shared" si="530"/>
        <v>1</v>
      </c>
      <c r="X2248">
        <v>1.28</v>
      </c>
      <c r="Y2248">
        <f>D2248*X2248</f>
        <v>3200</v>
      </c>
      <c r="Z2248">
        <f t="shared" si="524"/>
        <v>3203.84</v>
      </c>
    </row>
    <row r="2249" spans="1:26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 t="b">
        <v>0</v>
      </c>
      <c r="L2249">
        <v>380</v>
      </c>
      <c r="M2249" t="b">
        <v>1</v>
      </c>
      <c r="N2249" t="s">
        <v>8297</v>
      </c>
      <c r="O2249" s="15">
        <f t="shared" si="525"/>
        <v>104.45405405405405</v>
      </c>
      <c r="P2249" s="15">
        <f t="shared" si="531"/>
        <v>50.852631578947367</v>
      </c>
      <c r="Q2249" t="s">
        <v>8319</v>
      </c>
      <c r="R2249" t="s">
        <v>8321</v>
      </c>
      <c r="S2249" s="8">
        <f t="shared" si="526"/>
        <v>42200.457928240743</v>
      </c>
      <c r="T2249" s="11">
        <f t="shared" si="527"/>
        <v>42214.457928240743</v>
      </c>
      <c r="U2249" t="str">
        <f t="shared" si="528"/>
        <v>FALSE</v>
      </c>
      <c r="V2249" s="18">
        <f t="shared" si="529"/>
        <v>2</v>
      </c>
      <c r="W2249">
        <f t="shared" si="530"/>
        <v>1</v>
      </c>
      <c r="X2249">
        <v>1</v>
      </c>
      <c r="Y2249">
        <f>D2249*$X2249</f>
        <v>18500</v>
      </c>
      <c r="Z2249">
        <f t="shared" si="524"/>
        <v>19324</v>
      </c>
    </row>
    <row r="2250" spans="1:26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 t="b">
        <v>0</v>
      </c>
      <c r="L2250">
        <v>128</v>
      </c>
      <c r="M2250" t="b">
        <v>1</v>
      </c>
      <c r="N2250" t="s">
        <v>8297</v>
      </c>
      <c r="O2250" s="15">
        <f t="shared" si="525"/>
        <v>107.21428571428571</v>
      </c>
      <c r="P2250" s="15">
        <f t="shared" si="531"/>
        <v>58.6328125</v>
      </c>
      <c r="Q2250" t="s">
        <v>8319</v>
      </c>
      <c r="R2250" t="s">
        <v>8321</v>
      </c>
      <c r="S2250" s="8">
        <f t="shared" si="526"/>
        <v>42688.667569444442</v>
      </c>
      <c r="T2250" s="11">
        <f t="shared" si="527"/>
        <v>42718.667569444442</v>
      </c>
      <c r="U2250" t="str">
        <f t="shared" si="528"/>
        <v>FALSE</v>
      </c>
      <c r="V2250" s="18">
        <f t="shared" si="529"/>
        <v>2</v>
      </c>
      <c r="W2250">
        <f t="shared" si="530"/>
        <v>1</v>
      </c>
      <c r="X2250">
        <v>1.28</v>
      </c>
      <c r="Y2250">
        <f>D2250*X2250</f>
        <v>8960</v>
      </c>
      <c r="Z2250">
        <f t="shared" si="524"/>
        <v>9606.4</v>
      </c>
    </row>
    <row r="2251" spans="1:26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 t="b">
        <v>0</v>
      </c>
      <c r="L2251">
        <v>180</v>
      </c>
      <c r="M2251" t="b">
        <v>1</v>
      </c>
      <c r="N2251" t="s">
        <v>8297</v>
      </c>
      <c r="O2251" s="15">
        <f t="shared" si="525"/>
        <v>168.77142857142857</v>
      </c>
      <c r="P2251" s="15">
        <f t="shared" si="531"/>
        <v>32.81666666666667</v>
      </c>
      <c r="Q2251" t="s">
        <v>8319</v>
      </c>
      <c r="R2251" t="s">
        <v>8321</v>
      </c>
      <c r="S2251" s="8">
        <f t="shared" si="526"/>
        <v>41336.494965277772</v>
      </c>
      <c r="T2251" s="11">
        <f t="shared" si="527"/>
        <v>41366.453298611108</v>
      </c>
      <c r="U2251" t="str">
        <f t="shared" si="528"/>
        <v>FALSE</v>
      </c>
      <c r="V2251" s="18">
        <f t="shared" si="529"/>
        <v>2</v>
      </c>
      <c r="W2251">
        <f t="shared" si="530"/>
        <v>1</v>
      </c>
      <c r="X2251">
        <v>1</v>
      </c>
      <c r="Y2251">
        <f>D2251*$X2251</f>
        <v>3500</v>
      </c>
      <c r="Z2251">
        <f t="shared" si="524"/>
        <v>5907</v>
      </c>
    </row>
    <row r="2252" spans="1:26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 t="b">
        <v>0</v>
      </c>
      <c r="L2252">
        <v>571</v>
      </c>
      <c r="M2252" t="b">
        <v>1</v>
      </c>
      <c r="N2252" t="s">
        <v>8297</v>
      </c>
      <c r="O2252" s="15">
        <f t="shared" si="525"/>
        <v>975.11200000000008</v>
      </c>
      <c r="P2252" s="15">
        <f t="shared" si="531"/>
        <v>426.93169877408059</v>
      </c>
      <c r="Q2252" t="s">
        <v>8319</v>
      </c>
      <c r="R2252" t="s">
        <v>8321</v>
      </c>
      <c r="S2252" s="8">
        <f t="shared" si="526"/>
        <v>42676.7971412037</v>
      </c>
      <c r="T2252" s="11">
        <f t="shared" si="527"/>
        <v>42706.838807870365</v>
      </c>
      <c r="U2252" t="str">
        <f t="shared" si="528"/>
        <v>FALSE</v>
      </c>
      <c r="V2252" s="18">
        <f t="shared" si="529"/>
        <v>2</v>
      </c>
      <c r="W2252">
        <f t="shared" si="530"/>
        <v>1</v>
      </c>
      <c r="X2252">
        <v>1</v>
      </c>
      <c r="Y2252">
        <f>D2252*$X2252</f>
        <v>25000</v>
      </c>
      <c r="Z2252">
        <f t="shared" si="524"/>
        <v>243778</v>
      </c>
    </row>
    <row r="2253" spans="1:26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 t="b">
        <v>0</v>
      </c>
      <c r="L2253">
        <v>480</v>
      </c>
      <c r="M2253" t="b">
        <v>1</v>
      </c>
      <c r="N2253" t="s">
        <v>8297</v>
      </c>
      <c r="O2253" s="15">
        <f t="shared" si="525"/>
        <v>134.44929411764704</v>
      </c>
      <c r="P2253" s="15">
        <f t="shared" si="531"/>
        <v>23.808729166666669</v>
      </c>
      <c r="Q2253" t="s">
        <v>8319</v>
      </c>
      <c r="R2253" t="s">
        <v>8321</v>
      </c>
      <c r="S2253" s="8">
        <f t="shared" si="526"/>
        <v>41846.137465277774</v>
      </c>
      <c r="T2253" s="11">
        <f t="shared" si="527"/>
        <v>41867.137465277774</v>
      </c>
      <c r="U2253" t="str">
        <f t="shared" si="528"/>
        <v>FALSE</v>
      </c>
      <c r="V2253" s="18">
        <f t="shared" si="529"/>
        <v>2</v>
      </c>
      <c r="W2253">
        <f t="shared" si="530"/>
        <v>1</v>
      </c>
      <c r="X2253">
        <v>1</v>
      </c>
      <c r="Y2253">
        <f>D2253*$X2253</f>
        <v>8500</v>
      </c>
      <c r="Z2253">
        <f t="shared" si="524"/>
        <v>11428.19</v>
      </c>
    </row>
    <row r="2254" spans="1:26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 t="b">
        <v>0</v>
      </c>
      <c r="L2254">
        <v>249</v>
      </c>
      <c r="M2254" t="b">
        <v>1</v>
      </c>
      <c r="N2254" t="s">
        <v>8297</v>
      </c>
      <c r="O2254" s="15">
        <f t="shared" si="525"/>
        <v>272.27777777777777</v>
      </c>
      <c r="P2254" s="15">
        <f t="shared" si="531"/>
        <v>98.413654618473899</v>
      </c>
      <c r="Q2254" t="s">
        <v>8319</v>
      </c>
      <c r="R2254" t="s">
        <v>8321</v>
      </c>
      <c r="S2254" s="8">
        <f t="shared" si="526"/>
        <v>42573.119652777772</v>
      </c>
      <c r="T2254" s="11">
        <f t="shared" si="527"/>
        <v>42588.119652777772</v>
      </c>
      <c r="U2254" t="str">
        <f t="shared" si="528"/>
        <v>FALSE</v>
      </c>
      <c r="V2254" s="18">
        <f t="shared" si="529"/>
        <v>2</v>
      </c>
      <c r="W2254">
        <f t="shared" si="530"/>
        <v>1</v>
      </c>
      <c r="X2254">
        <v>1.1299999999999999</v>
      </c>
      <c r="Y2254">
        <f>D2254*X2254</f>
        <v>10169.999999999998</v>
      </c>
      <c r="Z2254">
        <f t="shared" si="524"/>
        <v>27690.649999999998</v>
      </c>
    </row>
    <row r="2255" spans="1:26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 t="b">
        <v>0</v>
      </c>
      <c r="L2255">
        <v>84</v>
      </c>
      <c r="M2255" t="b">
        <v>1</v>
      </c>
      <c r="N2255" t="s">
        <v>8297</v>
      </c>
      <c r="O2255" s="15">
        <f t="shared" si="525"/>
        <v>112.6875</v>
      </c>
      <c r="P2255" s="15">
        <f t="shared" si="531"/>
        <v>107.32142857142857</v>
      </c>
      <c r="Q2255" t="s">
        <v>8319</v>
      </c>
      <c r="R2255" t="s">
        <v>8321</v>
      </c>
      <c r="S2255" s="8">
        <f t="shared" si="526"/>
        <v>42296.422997685186</v>
      </c>
      <c r="T2255" s="11">
        <f t="shared" si="527"/>
        <v>42326.46466435185</v>
      </c>
      <c r="U2255" t="str">
        <f t="shared" si="528"/>
        <v>FALSE</v>
      </c>
      <c r="V2255" s="18">
        <f t="shared" si="529"/>
        <v>2</v>
      </c>
      <c r="W2255">
        <f t="shared" si="530"/>
        <v>1</v>
      </c>
      <c r="X2255">
        <v>1</v>
      </c>
      <c r="Y2255">
        <f>D2255*$X2255</f>
        <v>8000</v>
      </c>
      <c r="Z2255">
        <f t="shared" si="524"/>
        <v>9015</v>
      </c>
    </row>
    <row r="2256" spans="1:26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 t="b">
        <v>0</v>
      </c>
      <c r="L2256">
        <v>197</v>
      </c>
      <c r="M2256" t="b">
        <v>1</v>
      </c>
      <c r="N2256" t="s">
        <v>8297</v>
      </c>
      <c r="O2256" s="15">
        <f t="shared" si="525"/>
        <v>459.8</v>
      </c>
      <c r="P2256" s="15">
        <f t="shared" si="531"/>
        <v>11.67005076142132</v>
      </c>
      <c r="Q2256" t="s">
        <v>8319</v>
      </c>
      <c r="R2256" t="s">
        <v>8321</v>
      </c>
      <c r="S2256" s="8">
        <f t="shared" si="526"/>
        <v>42752.439444444441</v>
      </c>
      <c r="T2256" s="11">
        <f t="shared" si="527"/>
        <v>42759.439444444441</v>
      </c>
      <c r="U2256" t="str">
        <f t="shared" si="528"/>
        <v>FALSE</v>
      </c>
      <c r="V2256" s="18">
        <f t="shared" si="529"/>
        <v>2</v>
      </c>
      <c r="W2256">
        <f t="shared" si="530"/>
        <v>1</v>
      </c>
      <c r="X2256">
        <v>1</v>
      </c>
      <c r="Y2256">
        <f>D2256*$X2256</f>
        <v>500</v>
      </c>
      <c r="Z2256">
        <f t="shared" si="524"/>
        <v>2299</v>
      </c>
    </row>
    <row r="2257" spans="1:26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 t="b">
        <v>0</v>
      </c>
      <c r="L2257">
        <v>271</v>
      </c>
      <c r="M2257" t="b">
        <v>1</v>
      </c>
      <c r="N2257" t="s">
        <v>8297</v>
      </c>
      <c r="O2257" s="15">
        <f t="shared" si="525"/>
        <v>286.65822784810126</v>
      </c>
      <c r="P2257" s="15">
        <f t="shared" si="531"/>
        <v>41.782287822878232</v>
      </c>
      <c r="Q2257" t="s">
        <v>8319</v>
      </c>
      <c r="R2257" t="s">
        <v>8321</v>
      </c>
      <c r="S2257" s="8">
        <f t="shared" si="526"/>
        <v>42467.743645833332</v>
      </c>
      <c r="T2257" s="11">
        <f t="shared" si="527"/>
        <v>42497.743645833332</v>
      </c>
      <c r="U2257" t="str">
        <f t="shared" si="528"/>
        <v>FALSE</v>
      </c>
      <c r="V2257" s="18">
        <f t="shared" si="529"/>
        <v>2</v>
      </c>
      <c r="W2257">
        <f t="shared" si="530"/>
        <v>1</v>
      </c>
      <c r="X2257">
        <v>1</v>
      </c>
      <c r="Y2257">
        <f>D2257*$X2257</f>
        <v>3950</v>
      </c>
      <c r="Z2257">
        <f t="shared" si="524"/>
        <v>11323</v>
      </c>
    </row>
    <row r="2258" spans="1:26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 t="b">
        <v>0</v>
      </c>
      <c r="L2258">
        <v>50</v>
      </c>
      <c r="M2258" t="b">
        <v>1</v>
      </c>
      <c r="N2258" t="s">
        <v>8297</v>
      </c>
      <c r="O2258" s="15">
        <f t="shared" si="525"/>
        <v>222.70833333333334</v>
      </c>
      <c r="P2258" s="15">
        <f t="shared" si="531"/>
        <v>21.38</v>
      </c>
      <c r="Q2258" t="s">
        <v>8319</v>
      </c>
      <c r="R2258" t="s">
        <v>8321</v>
      </c>
      <c r="S2258" s="8">
        <f t="shared" si="526"/>
        <v>42682.243587962956</v>
      </c>
      <c r="T2258" s="11">
        <f t="shared" si="527"/>
        <v>42696.243587962956</v>
      </c>
      <c r="U2258" t="str">
        <f t="shared" si="528"/>
        <v>FALSE</v>
      </c>
      <c r="V2258" s="18">
        <f t="shared" si="529"/>
        <v>2</v>
      </c>
      <c r="W2258">
        <f t="shared" si="530"/>
        <v>1</v>
      </c>
      <c r="X2258">
        <v>1.28</v>
      </c>
      <c r="Y2258">
        <f>D2258*X2258</f>
        <v>614.4</v>
      </c>
      <c r="Z2258">
        <f t="shared" si="524"/>
        <v>1368.32</v>
      </c>
    </row>
    <row r="2259" spans="1:26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 t="b">
        <v>0</v>
      </c>
      <c r="L2259">
        <v>169</v>
      </c>
      <c r="M2259" t="b">
        <v>1</v>
      </c>
      <c r="N2259" t="s">
        <v>8297</v>
      </c>
      <c r="O2259" s="15">
        <f t="shared" si="525"/>
        <v>636.14</v>
      </c>
      <c r="P2259" s="15">
        <f t="shared" si="531"/>
        <v>94.103550295857985</v>
      </c>
      <c r="Q2259" t="s">
        <v>8319</v>
      </c>
      <c r="R2259" t="s">
        <v>8321</v>
      </c>
      <c r="S2259" s="8">
        <f t="shared" si="526"/>
        <v>42505.728344907409</v>
      </c>
      <c r="T2259" s="11">
        <f t="shared" si="527"/>
        <v>42540.749999999993</v>
      </c>
      <c r="U2259" t="str">
        <f t="shared" si="528"/>
        <v>FALSE</v>
      </c>
      <c r="V2259" s="18">
        <f t="shared" si="529"/>
        <v>2</v>
      </c>
      <c r="W2259">
        <f t="shared" si="530"/>
        <v>1</v>
      </c>
      <c r="X2259">
        <v>1.28</v>
      </c>
      <c r="Y2259">
        <f>D2259*X2259</f>
        <v>3200</v>
      </c>
      <c r="Z2259">
        <f t="shared" si="524"/>
        <v>20356.48</v>
      </c>
    </row>
    <row r="2260" spans="1:26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 t="b">
        <v>0</v>
      </c>
      <c r="L2260">
        <v>205</v>
      </c>
      <c r="M2260" t="b">
        <v>1</v>
      </c>
      <c r="N2260" t="s">
        <v>8297</v>
      </c>
      <c r="O2260" s="15">
        <f t="shared" si="525"/>
        <v>146.5</v>
      </c>
      <c r="P2260" s="15">
        <f t="shared" si="531"/>
        <v>15.721951219512196</v>
      </c>
      <c r="Q2260" t="s">
        <v>8319</v>
      </c>
      <c r="R2260" t="s">
        <v>8321</v>
      </c>
      <c r="S2260" s="8">
        <f t="shared" si="526"/>
        <v>42136.542673611104</v>
      </c>
      <c r="T2260" s="11">
        <f t="shared" si="527"/>
        <v>42166.542673611104</v>
      </c>
      <c r="U2260" t="str">
        <f t="shared" si="528"/>
        <v>FALSE</v>
      </c>
      <c r="V2260" s="18">
        <f t="shared" si="529"/>
        <v>2</v>
      </c>
      <c r="W2260">
        <f t="shared" si="530"/>
        <v>1</v>
      </c>
      <c r="X2260">
        <v>1</v>
      </c>
      <c r="Y2260">
        <f>D2260*$X2260</f>
        <v>2200</v>
      </c>
      <c r="Z2260">
        <f t="shared" si="524"/>
        <v>3223</v>
      </c>
    </row>
    <row r="2261" spans="1:26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 t="b">
        <v>0</v>
      </c>
      <c r="L2261">
        <v>206</v>
      </c>
      <c r="M2261" t="b">
        <v>1</v>
      </c>
      <c r="N2261" t="s">
        <v>8297</v>
      </c>
      <c r="O2261" s="15">
        <f t="shared" si="525"/>
        <v>1867.1</v>
      </c>
      <c r="P2261" s="15">
        <f t="shared" si="531"/>
        <v>90.635922330097088</v>
      </c>
      <c r="Q2261" t="s">
        <v>8319</v>
      </c>
      <c r="R2261" t="s">
        <v>8321</v>
      </c>
      <c r="S2261" s="8">
        <f t="shared" si="526"/>
        <v>42702.59648148148</v>
      </c>
      <c r="T2261" s="11">
        <f t="shared" si="527"/>
        <v>42712.59648148148</v>
      </c>
      <c r="U2261" t="str">
        <f t="shared" si="528"/>
        <v>FALSE</v>
      </c>
      <c r="V2261" s="18">
        <f t="shared" si="529"/>
        <v>2</v>
      </c>
      <c r="W2261">
        <f t="shared" si="530"/>
        <v>1</v>
      </c>
      <c r="X2261">
        <v>1.28</v>
      </c>
      <c r="Y2261">
        <f>D2261*X2261</f>
        <v>1280</v>
      </c>
      <c r="Z2261">
        <f t="shared" si="524"/>
        <v>23898.880000000001</v>
      </c>
    </row>
    <row r="2262" spans="1:26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 t="b">
        <v>0</v>
      </c>
      <c r="L2262">
        <v>84</v>
      </c>
      <c r="M2262" t="b">
        <v>1</v>
      </c>
      <c r="N2262" t="s">
        <v>8297</v>
      </c>
      <c r="O2262" s="15">
        <f t="shared" si="525"/>
        <v>326.92</v>
      </c>
      <c r="P2262" s="15">
        <f t="shared" si="531"/>
        <v>97.297619047619051</v>
      </c>
      <c r="Q2262" t="s">
        <v>8319</v>
      </c>
      <c r="R2262" t="s">
        <v>8321</v>
      </c>
      <c r="S2262" s="8">
        <f t="shared" si="526"/>
        <v>41694.808449074073</v>
      </c>
      <c r="T2262" s="11">
        <f t="shared" si="527"/>
        <v>41724.766782407409</v>
      </c>
      <c r="U2262" t="str">
        <f t="shared" si="528"/>
        <v>FALSE</v>
      </c>
      <c r="V2262" s="18">
        <f t="shared" si="529"/>
        <v>2</v>
      </c>
      <c r="W2262">
        <f t="shared" si="530"/>
        <v>1</v>
      </c>
      <c r="X2262">
        <v>1</v>
      </c>
      <c r="Y2262">
        <f>D2262*$X2262</f>
        <v>2500</v>
      </c>
      <c r="Z2262">
        <f t="shared" si="524"/>
        <v>8173</v>
      </c>
    </row>
    <row r="2263" spans="1:26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 t="b">
        <v>0</v>
      </c>
      <c r="L2263">
        <v>210</v>
      </c>
      <c r="M2263" t="b">
        <v>1</v>
      </c>
      <c r="N2263" t="s">
        <v>8297</v>
      </c>
      <c r="O2263" s="15">
        <f t="shared" si="525"/>
        <v>779.5</v>
      </c>
      <c r="P2263" s="15">
        <f t="shared" si="531"/>
        <v>37.11904761904762</v>
      </c>
      <c r="Q2263" t="s">
        <v>8319</v>
      </c>
      <c r="R2263" t="s">
        <v>8321</v>
      </c>
      <c r="S2263" s="8">
        <f t="shared" si="526"/>
        <v>42759.516435185178</v>
      </c>
      <c r="T2263" s="11">
        <f t="shared" si="527"/>
        <v>42780.516435185178</v>
      </c>
      <c r="U2263" t="str">
        <f t="shared" si="528"/>
        <v>FALSE</v>
      </c>
      <c r="V2263" s="18">
        <f t="shared" si="529"/>
        <v>2</v>
      </c>
      <c r="W2263">
        <f t="shared" si="530"/>
        <v>1</v>
      </c>
      <c r="X2263">
        <v>0.72</v>
      </c>
      <c r="Y2263">
        <f>D2263*X2263</f>
        <v>720</v>
      </c>
    </row>
    <row r="2264" spans="1:26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 t="b">
        <v>0</v>
      </c>
      <c r="L2264">
        <v>181</v>
      </c>
      <c r="M2264" t="b">
        <v>1</v>
      </c>
      <c r="N2264" t="s">
        <v>8297</v>
      </c>
      <c r="O2264" s="15">
        <f t="shared" si="525"/>
        <v>154.15151515151516</v>
      </c>
      <c r="P2264" s="15">
        <f t="shared" si="531"/>
        <v>28.104972375690608</v>
      </c>
      <c r="Q2264" t="s">
        <v>8319</v>
      </c>
      <c r="R2264" t="s">
        <v>8321</v>
      </c>
      <c r="S2264" s="8">
        <f t="shared" si="526"/>
        <v>41926.376828703702</v>
      </c>
      <c r="T2264" s="11">
        <f t="shared" si="527"/>
        <v>41960.791666666664</v>
      </c>
      <c r="U2264" t="str">
        <f t="shared" si="528"/>
        <v>FALSE</v>
      </c>
      <c r="V2264" s="18">
        <f t="shared" si="529"/>
        <v>2</v>
      </c>
      <c r="W2264">
        <f t="shared" si="530"/>
        <v>1</v>
      </c>
      <c r="X2264">
        <v>1</v>
      </c>
      <c r="Y2264">
        <f t="shared" ref="Y2264:Z2266" si="532">D2264*$X2264</f>
        <v>3300</v>
      </c>
      <c r="Z2264">
        <f t="shared" si="532"/>
        <v>5087</v>
      </c>
    </row>
    <row r="2265" spans="1:26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 t="b">
        <v>0</v>
      </c>
      <c r="L2265">
        <v>60</v>
      </c>
      <c r="M2265" t="b">
        <v>1</v>
      </c>
      <c r="N2265" t="s">
        <v>8297</v>
      </c>
      <c r="O2265" s="15">
        <f t="shared" si="525"/>
        <v>115.54666666666667</v>
      </c>
      <c r="P2265" s="15">
        <f t="shared" si="531"/>
        <v>144.43333333333334</v>
      </c>
      <c r="Q2265" t="s">
        <v>8319</v>
      </c>
      <c r="R2265" t="s">
        <v>8321</v>
      </c>
      <c r="S2265" s="8">
        <f t="shared" si="526"/>
        <v>42014.623993055553</v>
      </c>
      <c r="T2265" s="11">
        <f t="shared" si="527"/>
        <v>42035.623993055553</v>
      </c>
      <c r="U2265" t="str">
        <f t="shared" si="528"/>
        <v>FALSE</v>
      </c>
      <c r="V2265" s="18">
        <f t="shared" si="529"/>
        <v>2</v>
      </c>
      <c r="W2265">
        <f t="shared" si="530"/>
        <v>1</v>
      </c>
      <c r="X2265">
        <v>0.11</v>
      </c>
      <c r="Y2265">
        <f t="shared" si="532"/>
        <v>825</v>
      </c>
      <c r="Z2265">
        <f t="shared" si="532"/>
        <v>953.26</v>
      </c>
    </row>
    <row r="2266" spans="1:26" ht="115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 t="b">
        <v>0</v>
      </c>
      <c r="L2266">
        <v>445</v>
      </c>
      <c r="M2266" t="b">
        <v>1</v>
      </c>
      <c r="N2266" t="s">
        <v>8297</v>
      </c>
      <c r="O2266" s="15">
        <f t="shared" si="525"/>
        <v>180.03333333333333</v>
      </c>
      <c r="P2266" s="15">
        <f t="shared" si="531"/>
        <v>24.274157303370785</v>
      </c>
      <c r="Q2266" t="s">
        <v>8319</v>
      </c>
      <c r="R2266" t="s">
        <v>8321</v>
      </c>
      <c r="S2266" s="8">
        <f t="shared" si="526"/>
        <v>42496.374004629623</v>
      </c>
      <c r="T2266" s="11">
        <f t="shared" si="527"/>
        <v>42512.916666666664</v>
      </c>
      <c r="U2266" t="str">
        <f t="shared" si="528"/>
        <v>FALSE</v>
      </c>
      <c r="V2266" s="18">
        <f t="shared" si="529"/>
        <v>2</v>
      </c>
      <c r="W2266">
        <f t="shared" si="530"/>
        <v>1</v>
      </c>
      <c r="X2266">
        <v>1</v>
      </c>
      <c r="Y2266">
        <f t="shared" si="532"/>
        <v>6000</v>
      </c>
      <c r="Z2266">
        <f t="shared" si="532"/>
        <v>10802</v>
      </c>
    </row>
    <row r="2267" spans="1:26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 t="b">
        <v>0</v>
      </c>
      <c r="L2267">
        <v>17</v>
      </c>
      <c r="M2267" t="b">
        <v>1</v>
      </c>
      <c r="N2267" t="s">
        <v>8297</v>
      </c>
      <c r="O2267" s="15">
        <f t="shared" si="525"/>
        <v>298.5</v>
      </c>
      <c r="P2267" s="15">
        <f t="shared" si="531"/>
        <v>35.117647058823529</v>
      </c>
      <c r="Q2267" t="s">
        <v>8319</v>
      </c>
      <c r="R2267" t="s">
        <v>8321</v>
      </c>
      <c r="S2267" s="8">
        <f t="shared" si="526"/>
        <v>42689.644756944443</v>
      </c>
      <c r="T2267" s="11">
        <f t="shared" si="527"/>
        <v>42696.644756944443</v>
      </c>
      <c r="U2267" t="str">
        <f t="shared" si="528"/>
        <v>FALSE</v>
      </c>
      <c r="V2267" s="18">
        <f t="shared" si="529"/>
        <v>2</v>
      </c>
      <c r="W2267">
        <f t="shared" si="530"/>
        <v>1</v>
      </c>
      <c r="X2267">
        <v>1.28</v>
      </c>
      <c r="Y2267">
        <f>D2267*X2267</f>
        <v>256</v>
      </c>
      <c r="Z2267">
        <f>E2267*$X2267</f>
        <v>764.16</v>
      </c>
    </row>
    <row r="2268" spans="1:26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 t="b">
        <v>0</v>
      </c>
      <c r="L2268">
        <v>194</v>
      </c>
      <c r="M2268" t="b">
        <v>1</v>
      </c>
      <c r="N2268" t="s">
        <v>8297</v>
      </c>
      <c r="O2268" s="15">
        <f t="shared" si="525"/>
        <v>320.26666666666665</v>
      </c>
      <c r="P2268" s="15">
        <f t="shared" si="531"/>
        <v>24.762886597938145</v>
      </c>
      <c r="Q2268" t="s">
        <v>8319</v>
      </c>
      <c r="R2268" t="s">
        <v>8321</v>
      </c>
      <c r="S2268" s="8">
        <f t="shared" si="526"/>
        <v>42469.666574074072</v>
      </c>
      <c r="T2268" s="11">
        <f t="shared" si="527"/>
        <v>42486.874999999993</v>
      </c>
      <c r="U2268" t="str">
        <f t="shared" si="528"/>
        <v>FALSE</v>
      </c>
      <c r="V2268" s="18">
        <f t="shared" si="529"/>
        <v>2</v>
      </c>
      <c r="W2268">
        <f t="shared" si="530"/>
        <v>1</v>
      </c>
      <c r="X2268">
        <v>1</v>
      </c>
      <c r="Y2268">
        <f t="shared" ref="Y2268:Y2274" si="533">D2268*$X2268</f>
        <v>1500</v>
      </c>
      <c r="Z2268">
        <f t="shared" ref="Z2268:Z2274" si="534">E2268*$X2268</f>
        <v>4804</v>
      </c>
    </row>
    <row r="2269" spans="1:26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 t="b">
        <v>0</v>
      </c>
      <c r="L2269">
        <v>404</v>
      </c>
      <c r="M2269" t="b">
        <v>1</v>
      </c>
      <c r="N2269" t="s">
        <v>8297</v>
      </c>
      <c r="O2269" s="15">
        <f t="shared" si="525"/>
        <v>380.52499999999998</v>
      </c>
      <c r="P2269" s="15">
        <f t="shared" si="531"/>
        <v>188.37871287128712</v>
      </c>
      <c r="Q2269" t="s">
        <v>8319</v>
      </c>
      <c r="R2269" t="s">
        <v>8321</v>
      </c>
      <c r="S2269" s="8">
        <f t="shared" si="526"/>
        <v>41968.621493055551</v>
      </c>
      <c r="T2269" s="11">
        <f t="shared" si="527"/>
        <v>41993.833333333336</v>
      </c>
      <c r="U2269" t="str">
        <f t="shared" si="528"/>
        <v>FALSE</v>
      </c>
      <c r="V2269" s="18">
        <f t="shared" si="529"/>
        <v>2</v>
      </c>
      <c r="W2269">
        <f t="shared" si="530"/>
        <v>1</v>
      </c>
      <c r="X2269">
        <v>1</v>
      </c>
      <c r="Y2269">
        <f t="shared" si="533"/>
        <v>20000</v>
      </c>
      <c r="Z2269">
        <f t="shared" si="534"/>
        <v>76105</v>
      </c>
    </row>
    <row r="2270" spans="1:26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 t="b">
        <v>0</v>
      </c>
      <c r="L2270">
        <v>194</v>
      </c>
      <c r="M2270" t="b">
        <v>1</v>
      </c>
      <c r="N2270" t="s">
        <v>8297</v>
      </c>
      <c r="O2270" s="15">
        <f t="shared" si="525"/>
        <v>102.60000000000001</v>
      </c>
      <c r="P2270" s="15">
        <f t="shared" si="531"/>
        <v>148.08247422680412</v>
      </c>
      <c r="Q2270" t="s">
        <v>8319</v>
      </c>
      <c r="R2270" t="s">
        <v>8321</v>
      </c>
      <c r="S2270" s="8">
        <f t="shared" si="526"/>
        <v>42775.874016203699</v>
      </c>
      <c r="T2270" s="11">
        <f t="shared" si="527"/>
        <v>42805.874016203707</v>
      </c>
      <c r="U2270" t="str">
        <f t="shared" si="528"/>
        <v>FALSE</v>
      </c>
      <c r="V2270" s="18">
        <f t="shared" si="529"/>
        <v>2</v>
      </c>
      <c r="W2270">
        <f t="shared" si="530"/>
        <v>1</v>
      </c>
      <c r="X2270">
        <v>1</v>
      </c>
      <c r="Y2270">
        <f t="shared" si="533"/>
        <v>28000</v>
      </c>
      <c r="Z2270">
        <f t="shared" si="534"/>
        <v>28728</v>
      </c>
    </row>
    <row r="2271" spans="1:26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 t="b">
        <v>0</v>
      </c>
      <c r="L2271">
        <v>902</v>
      </c>
      <c r="M2271" t="b">
        <v>1</v>
      </c>
      <c r="N2271" t="s">
        <v>8297</v>
      </c>
      <c r="O2271" s="15">
        <f t="shared" si="525"/>
        <v>1801.64</v>
      </c>
      <c r="P2271" s="15">
        <f t="shared" si="531"/>
        <v>49.934589800443462</v>
      </c>
      <c r="Q2271" t="s">
        <v>8319</v>
      </c>
      <c r="R2271" t="s">
        <v>8321</v>
      </c>
      <c r="S2271" s="8">
        <f t="shared" si="526"/>
        <v>42776.496099537035</v>
      </c>
      <c r="T2271" s="11">
        <f t="shared" si="527"/>
        <v>42800.999999999993</v>
      </c>
      <c r="U2271" t="str">
        <f t="shared" si="528"/>
        <v>FALSE</v>
      </c>
      <c r="V2271" s="18">
        <f t="shared" si="529"/>
        <v>2</v>
      </c>
      <c r="W2271">
        <f t="shared" si="530"/>
        <v>1</v>
      </c>
      <c r="X2271">
        <v>1</v>
      </c>
      <c r="Y2271">
        <f t="shared" si="533"/>
        <v>2500</v>
      </c>
      <c r="Z2271">
        <f t="shared" si="534"/>
        <v>45041</v>
      </c>
    </row>
    <row r="2272" spans="1:26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 t="b">
        <v>0</v>
      </c>
      <c r="L2272">
        <v>1670</v>
      </c>
      <c r="M2272" t="b">
        <v>1</v>
      </c>
      <c r="N2272" t="s">
        <v>8297</v>
      </c>
      <c r="O2272" s="15">
        <f t="shared" si="525"/>
        <v>720.24800000000005</v>
      </c>
      <c r="P2272" s="15">
        <f t="shared" si="531"/>
        <v>107.82155688622754</v>
      </c>
      <c r="Q2272" t="s">
        <v>8319</v>
      </c>
      <c r="R2272" t="s">
        <v>8321</v>
      </c>
      <c r="S2272" s="8">
        <f t="shared" si="526"/>
        <v>42725.661030092589</v>
      </c>
      <c r="T2272" s="11">
        <f t="shared" si="527"/>
        <v>42745.707638888889</v>
      </c>
      <c r="U2272" t="str">
        <f t="shared" si="528"/>
        <v>FALSE</v>
      </c>
      <c r="V2272" s="18">
        <f t="shared" si="529"/>
        <v>2</v>
      </c>
      <c r="W2272">
        <f t="shared" si="530"/>
        <v>1</v>
      </c>
      <c r="X2272">
        <v>1</v>
      </c>
      <c r="Y2272">
        <f t="shared" si="533"/>
        <v>25000</v>
      </c>
      <c r="Z2272">
        <f t="shared" si="534"/>
        <v>180062</v>
      </c>
    </row>
    <row r="2273" spans="1:26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 t="b">
        <v>0</v>
      </c>
      <c r="L2273">
        <v>1328</v>
      </c>
      <c r="M2273" t="b">
        <v>1</v>
      </c>
      <c r="N2273" t="s">
        <v>8297</v>
      </c>
      <c r="O2273" s="15">
        <f t="shared" si="525"/>
        <v>283.09000000000003</v>
      </c>
      <c r="P2273" s="15">
        <f t="shared" si="531"/>
        <v>42.63403614457831</v>
      </c>
      <c r="Q2273" t="s">
        <v>8319</v>
      </c>
      <c r="R2273" t="s">
        <v>8321</v>
      </c>
      <c r="S2273" s="8">
        <f t="shared" si="526"/>
        <v>42683.791712962957</v>
      </c>
      <c r="T2273" s="11">
        <f t="shared" si="527"/>
        <v>42713.791712962957</v>
      </c>
      <c r="U2273" t="str">
        <f t="shared" si="528"/>
        <v>FALSE</v>
      </c>
      <c r="V2273" s="18">
        <f t="shared" si="529"/>
        <v>2</v>
      </c>
      <c r="W2273">
        <f t="shared" si="530"/>
        <v>1</v>
      </c>
      <c r="X2273">
        <v>1</v>
      </c>
      <c r="Y2273">
        <f t="shared" si="533"/>
        <v>20000</v>
      </c>
      <c r="Z2273">
        <f t="shared" si="534"/>
        <v>56618</v>
      </c>
    </row>
    <row r="2274" spans="1:26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 t="b">
        <v>0</v>
      </c>
      <c r="L2274">
        <v>944</v>
      </c>
      <c r="M2274" t="b">
        <v>1</v>
      </c>
      <c r="N2274" t="s">
        <v>8297</v>
      </c>
      <c r="O2274" s="15">
        <f t="shared" si="525"/>
        <v>1356.6000000000001</v>
      </c>
      <c r="P2274" s="15">
        <f t="shared" si="531"/>
        <v>14.370762711864407</v>
      </c>
      <c r="Q2274" t="s">
        <v>8319</v>
      </c>
      <c r="R2274" t="s">
        <v>8321</v>
      </c>
      <c r="S2274" s="8">
        <f t="shared" si="526"/>
        <v>42315.491157407399</v>
      </c>
      <c r="T2274" s="11">
        <f t="shared" si="527"/>
        <v>42345.491157407407</v>
      </c>
      <c r="U2274" t="str">
        <f t="shared" si="528"/>
        <v>FALSE</v>
      </c>
      <c r="V2274" s="18">
        <f t="shared" si="529"/>
        <v>2</v>
      </c>
      <c r="W2274">
        <f t="shared" si="530"/>
        <v>1</v>
      </c>
      <c r="X2274">
        <v>1</v>
      </c>
      <c r="Y2274">
        <f t="shared" si="533"/>
        <v>1000</v>
      </c>
      <c r="Z2274">
        <f t="shared" si="534"/>
        <v>13566</v>
      </c>
    </row>
    <row r="2275" spans="1:26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 t="b">
        <v>0</v>
      </c>
      <c r="L2275">
        <v>147</v>
      </c>
      <c r="M2275" t="b">
        <v>1</v>
      </c>
      <c r="N2275" t="s">
        <v>8297</v>
      </c>
      <c r="O2275" s="15">
        <f t="shared" si="525"/>
        <v>220.35999999999999</v>
      </c>
      <c r="P2275" s="15">
        <f t="shared" si="531"/>
        <v>37.476190476190474</v>
      </c>
      <c r="Q2275" t="s">
        <v>8319</v>
      </c>
      <c r="R2275" t="s">
        <v>8321</v>
      </c>
      <c r="S2275" s="8">
        <f t="shared" si="526"/>
        <v>42781.340763888882</v>
      </c>
      <c r="T2275" s="11">
        <f t="shared" si="527"/>
        <v>42806.299097222225</v>
      </c>
      <c r="U2275" t="str">
        <f t="shared" si="528"/>
        <v>FALSE</v>
      </c>
      <c r="V2275" s="18">
        <f t="shared" si="529"/>
        <v>2</v>
      </c>
      <c r="W2275">
        <f t="shared" si="530"/>
        <v>1</v>
      </c>
      <c r="X2275">
        <f>0.76</f>
        <v>0.76</v>
      </c>
      <c r="Y2275">
        <f>D2275*X2275</f>
        <v>1900</v>
      </c>
      <c r="Z2275">
        <f t="shared" ref="Z2275:Z2280" si="535">E2275*$X2275</f>
        <v>4186.84</v>
      </c>
    </row>
    <row r="2276" spans="1:26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 t="b">
        <v>0</v>
      </c>
      <c r="L2276">
        <v>99</v>
      </c>
      <c r="M2276" t="b">
        <v>1</v>
      </c>
      <c r="N2276" t="s">
        <v>8297</v>
      </c>
      <c r="O2276" s="15">
        <f t="shared" si="525"/>
        <v>119.6</v>
      </c>
      <c r="P2276" s="15">
        <f t="shared" si="531"/>
        <v>30.202020202020201</v>
      </c>
      <c r="Q2276" t="s">
        <v>8319</v>
      </c>
      <c r="R2276" t="s">
        <v>8321</v>
      </c>
      <c r="S2276" s="8">
        <f t="shared" si="526"/>
        <v>41663.292326388888</v>
      </c>
      <c r="T2276" s="11">
        <f t="shared" si="527"/>
        <v>41693.292326388888</v>
      </c>
      <c r="U2276" t="str">
        <f t="shared" si="528"/>
        <v>FALSE</v>
      </c>
      <c r="V2276" s="18">
        <f t="shared" si="529"/>
        <v>2</v>
      </c>
      <c r="W2276">
        <f t="shared" si="530"/>
        <v>1</v>
      </c>
      <c r="X2276">
        <v>1</v>
      </c>
      <c r="Y2276">
        <f>D2276*$X2276</f>
        <v>2500</v>
      </c>
      <c r="Z2276">
        <f t="shared" si="535"/>
        <v>2990</v>
      </c>
    </row>
    <row r="2277" spans="1:26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 t="b">
        <v>0</v>
      </c>
      <c r="L2277">
        <v>79</v>
      </c>
      <c r="M2277" t="b">
        <v>1</v>
      </c>
      <c r="N2277" t="s">
        <v>8297</v>
      </c>
      <c r="O2277" s="15">
        <f t="shared" si="525"/>
        <v>407.76923076923077</v>
      </c>
      <c r="P2277" s="15">
        <f t="shared" si="531"/>
        <v>33.550632911392405</v>
      </c>
      <c r="Q2277" t="s">
        <v>8319</v>
      </c>
      <c r="R2277" t="s">
        <v>8321</v>
      </c>
      <c r="S2277" s="8">
        <f t="shared" si="526"/>
        <v>41965.408321759263</v>
      </c>
      <c r="T2277" s="11">
        <f t="shared" si="527"/>
        <v>41995.408321759256</v>
      </c>
      <c r="U2277" t="str">
        <f t="shared" si="528"/>
        <v>FALSE</v>
      </c>
      <c r="V2277" s="18">
        <f t="shared" si="529"/>
        <v>2</v>
      </c>
      <c r="W2277">
        <f t="shared" si="530"/>
        <v>1</v>
      </c>
      <c r="X2277">
        <v>1.28</v>
      </c>
      <c r="Y2277">
        <f>D2277*X2277</f>
        <v>832</v>
      </c>
      <c r="Z2277">
        <f t="shared" si="535"/>
        <v>3392.64</v>
      </c>
    </row>
    <row r="2278" spans="1:26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 t="b">
        <v>0</v>
      </c>
      <c r="L2278">
        <v>75</v>
      </c>
      <c r="M2278" t="b">
        <v>1</v>
      </c>
      <c r="N2278" t="s">
        <v>8297</v>
      </c>
      <c r="O2278" s="15">
        <f t="shared" si="525"/>
        <v>105.81826105905425</v>
      </c>
      <c r="P2278" s="15">
        <f t="shared" si="531"/>
        <v>64.74666666666667</v>
      </c>
      <c r="Q2278" t="s">
        <v>8319</v>
      </c>
      <c r="R2278" t="s">
        <v>8321</v>
      </c>
      <c r="S2278" s="8">
        <f t="shared" si="526"/>
        <v>41614.443159722221</v>
      </c>
      <c r="T2278" s="11">
        <f t="shared" si="527"/>
        <v>41644.443159722221</v>
      </c>
      <c r="U2278" t="str">
        <f t="shared" si="528"/>
        <v>FALSE</v>
      </c>
      <c r="V2278" s="18">
        <f t="shared" si="529"/>
        <v>2</v>
      </c>
      <c r="W2278">
        <f t="shared" si="530"/>
        <v>1</v>
      </c>
      <c r="X2278">
        <v>1</v>
      </c>
      <c r="Y2278">
        <f>D2278*$X2278</f>
        <v>4589</v>
      </c>
      <c r="Z2278">
        <f t="shared" si="535"/>
        <v>4856</v>
      </c>
    </row>
    <row r="2279" spans="1:26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 t="b">
        <v>0</v>
      </c>
      <c r="L2279">
        <v>207</v>
      </c>
      <c r="M2279" t="b">
        <v>1</v>
      </c>
      <c r="N2279" t="s">
        <v>8297</v>
      </c>
      <c r="O2279" s="15">
        <f t="shared" si="525"/>
        <v>141.08235294117648</v>
      </c>
      <c r="P2279" s="15">
        <f t="shared" si="531"/>
        <v>57.932367149758456</v>
      </c>
      <c r="Q2279" t="s">
        <v>8319</v>
      </c>
      <c r="R2279" t="s">
        <v>8321</v>
      </c>
      <c r="S2279" s="8">
        <f t="shared" si="526"/>
        <v>40936.470173611109</v>
      </c>
      <c r="T2279" s="11">
        <f t="shared" si="527"/>
        <v>40966.470173611109</v>
      </c>
      <c r="U2279" t="str">
        <f t="shared" si="528"/>
        <v>FALSE</v>
      </c>
      <c r="V2279" s="18">
        <f t="shared" si="529"/>
        <v>2</v>
      </c>
      <c r="W2279">
        <f t="shared" si="530"/>
        <v>1</v>
      </c>
      <c r="X2279">
        <v>1</v>
      </c>
      <c r="Y2279">
        <f>D2279*$X2279</f>
        <v>8500</v>
      </c>
      <c r="Z2279">
        <f t="shared" si="535"/>
        <v>11992</v>
      </c>
    </row>
    <row r="2280" spans="1:26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 t="b">
        <v>0</v>
      </c>
      <c r="L2280">
        <v>102</v>
      </c>
      <c r="M2280" t="b">
        <v>1</v>
      </c>
      <c r="N2280" t="s">
        <v>8297</v>
      </c>
      <c r="O2280" s="15">
        <f t="shared" si="525"/>
        <v>270.7</v>
      </c>
      <c r="P2280" s="15">
        <f t="shared" si="531"/>
        <v>53.078431372549019</v>
      </c>
      <c r="Q2280" t="s">
        <v>8319</v>
      </c>
      <c r="R2280" t="s">
        <v>8321</v>
      </c>
      <c r="S2280" s="8">
        <f t="shared" si="526"/>
        <v>42338.500775462955</v>
      </c>
      <c r="T2280" s="11">
        <f t="shared" si="527"/>
        <v>42372.749305555553</v>
      </c>
      <c r="U2280" t="str">
        <f t="shared" si="528"/>
        <v>FALSE</v>
      </c>
      <c r="V2280" s="18">
        <f t="shared" si="529"/>
        <v>2</v>
      </c>
      <c r="W2280">
        <f t="shared" si="530"/>
        <v>1</v>
      </c>
      <c r="X2280">
        <v>1.1299999999999999</v>
      </c>
      <c r="Y2280">
        <f>D2280*X2280</f>
        <v>2260</v>
      </c>
      <c r="Z2280">
        <f t="shared" si="535"/>
        <v>6117.82</v>
      </c>
    </row>
    <row r="2281" spans="1:26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 t="b">
        <v>0</v>
      </c>
      <c r="L2281">
        <v>32</v>
      </c>
      <c r="M2281" t="b">
        <v>1</v>
      </c>
      <c r="N2281" t="s">
        <v>8297</v>
      </c>
      <c r="O2281" s="15">
        <f t="shared" si="525"/>
        <v>153.80000000000001</v>
      </c>
      <c r="P2281" s="15">
        <f t="shared" si="531"/>
        <v>48.0625</v>
      </c>
      <c r="Q2281" t="s">
        <v>8319</v>
      </c>
      <c r="R2281" t="s">
        <v>8321</v>
      </c>
      <c r="S2281" s="8">
        <f t="shared" si="526"/>
        <v>42020.598368055551</v>
      </c>
      <c r="T2281" s="11">
        <f t="shared" si="527"/>
        <v>42038.958333333336</v>
      </c>
      <c r="U2281" t="str">
        <f t="shared" si="528"/>
        <v>FALSE</v>
      </c>
      <c r="V2281" s="18">
        <f t="shared" si="529"/>
        <v>2</v>
      </c>
      <c r="W2281">
        <f t="shared" si="530"/>
        <v>1</v>
      </c>
      <c r="X2281">
        <v>1</v>
      </c>
      <c r="Y2281">
        <f t="shared" ref="Y2281:Y2322" si="536">D2281*$X2281</f>
        <v>1000</v>
      </c>
      <c r="Z2281">
        <f t="shared" ref="Z2281:Z2322" si="537">E2281*$X2281</f>
        <v>1538</v>
      </c>
    </row>
    <row r="2282" spans="1:26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 t="b">
        <v>0</v>
      </c>
      <c r="L2282">
        <v>480</v>
      </c>
      <c r="M2282" t="b">
        <v>1</v>
      </c>
      <c r="N2282" t="s">
        <v>8297</v>
      </c>
      <c r="O2282" s="15">
        <f t="shared" si="525"/>
        <v>403.57653061224488</v>
      </c>
      <c r="P2282" s="15">
        <f t="shared" si="531"/>
        <v>82.396874999999994</v>
      </c>
      <c r="Q2282" t="s">
        <v>8319</v>
      </c>
      <c r="R2282" t="s">
        <v>8321</v>
      </c>
      <c r="S2282" s="8">
        <f t="shared" si="526"/>
        <v>42234.416562499995</v>
      </c>
      <c r="T2282" s="11">
        <f t="shared" si="527"/>
        <v>42264.416562499995</v>
      </c>
      <c r="U2282" t="str">
        <f t="shared" si="528"/>
        <v>FALSE</v>
      </c>
      <c r="V2282" s="18">
        <f t="shared" si="529"/>
        <v>2</v>
      </c>
      <c r="W2282">
        <f t="shared" si="530"/>
        <v>1</v>
      </c>
      <c r="X2282">
        <v>1</v>
      </c>
      <c r="Y2282">
        <f t="shared" si="536"/>
        <v>9800</v>
      </c>
      <c r="Z2282">
        <f t="shared" si="537"/>
        <v>39550.5</v>
      </c>
    </row>
    <row r="2283" spans="1:26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 t="b">
        <v>0</v>
      </c>
      <c r="L2283">
        <v>11</v>
      </c>
      <c r="M2283" t="b">
        <v>1</v>
      </c>
      <c r="N2283" t="s">
        <v>8276</v>
      </c>
      <c r="O2283" s="15">
        <f t="shared" si="525"/>
        <v>185</v>
      </c>
      <c r="P2283" s="15">
        <f t="shared" si="531"/>
        <v>50.454545454545453</v>
      </c>
      <c r="Q2283" t="s">
        <v>8325</v>
      </c>
      <c r="R2283" t="s">
        <v>8336</v>
      </c>
      <c r="S2283" s="8">
        <f t="shared" si="526"/>
        <v>40687.077511574069</v>
      </c>
      <c r="T2283" s="11">
        <f t="shared" si="527"/>
        <v>40749.076388888883</v>
      </c>
      <c r="U2283" t="str">
        <f t="shared" si="528"/>
        <v>FALSE</v>
      </c>
      <c r="V2283" s="18">
        <f t="shared" si="529"/>
        <v>2</v>
      </c>
      <c r="W2283">
        <f t="shared" si="530"/>
        <v>1</v>
      </c>
      <c r="X2283">
        <v>1</v>
      </c>
      <c r="Y2283">
        <f t="shared" si="536"/>
        <v>300</v>
      </c>
      <c r="Z2283">
        <f t="shared" si="537"/>
        <v>555</v>
      </c>
    </row>
    <row r="2284" spans="1:26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 t="b">
        <v>0</v>
      </c>
      <c r="L2284">
        <v>12</v>
      </c>
      <c r="M2284" t="b">
        <v>1</v>
      </c>
      <c r="N2284" t="s">
        <v>8276</v>
      </c>
      <c r="O2284" s="15">
        <f t="shared" si="525"/>
        <v>185.33333333333331</v>
      </c>
      <c r="P2284" s="15">
        <f t="shared" si="531"/>
        <v>115.83333333333333</v>
      </c>
      <c r="Q2284" t="s">
        <v>8325</v>
      </c>
      <c r="R2284" t="s">
        <v>8336</v>
      </c>
      <c r="S2284" s="8">
        <f t="shared" si="526"/>
        <v>42322.966273148144</v>
      </c>
      <c r="T2284" s="11">
        <f t="shared" si="527"/>
        <v>42382.966273148144</v>
      </c>
      <c r="U2284" t="str">
        <f t="shared" si="528"/>
        <v>FALSE</v>
      </c>
      <c r="V2284" s="18">
        <f t="shared" si="529"/>
        <v>2</v>
      </c>
      <c r="W2284">
        <f t="shared" si="530"/>
        <v>1</v>
      </c>
      <c r="X2284">
        <v>1</v>
      </c>
      <c r="Y2284">
        <f t="shared" si="536"/>
        <v>750</v>
      </c>
      <c r="Z2284">
        <f t="shared" si="537"/>
        <v>1390</v>
      </c>
    </row>
    <row r="2285" spans="1:26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 t="b">
        <v>0</v>
      </c>
      <c r="L2285">
        <v>48</v>
      </c>
      <c r="M2285" t="b">
        <v>1</v>
      </c>
      <c r="N2285" t="s">
        <v>8276</v>
      </c>
      <c r="O2285" s="15">
        <f t="shared" si="525"/>
        <v>100.85533333333332</v>
      </c>
      <c r="P2285" s="15">
        <f t="shared" si="531"/>
        <v>63.03458333333333</v>
      </c>
      <c r="Q2285" t="s">
        <v>8325</v>
      </c>
      <c r="R2285" t="s">
        <v>8336</v>
      </c>
      <c r="S2285" s="8">
        <f t="shared" si="526"/>
        <v>40977.916712962957</v>
      </c>
      <c r="T2285" s="11">
        <f t="shared" si="527"/>
        <v>41037.875046296293</v>
      </c>
      <c r="U2285" t="str">
        <f t="shared" si="528"/>
        <v>FALSE</v>
      </c>
      <c r="V2285" s="18">
        <f t="shared" si="529"/>
        <v>2</v>
      </c>
      <c r="W2285">
        <f t="shared" si="530"/>
        <v>1</v>
      </c>
      <c r="X2285">
        <v>1</v>
      </c>
      <c r="Y2285">
        <f t="shared" si="536"/>
        <v>3000</v>
      </c>
      <c r="Z2285">
        <f t="shared" si="537"/>
        <v>3025.66</v>
      </c>
    </row>
    <row r="2286" spans="1:26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 t="b">
        <v>0</v>
      </c>
      <c r="L2286">
        <v>59</v>
      </c>
      <c r="M2286" t="b">
        <v>1</v>
      </c>
      <c r="N2286" t="s">
        <v>8276</v>
      </c>
      <c r="O2286" s="15">
        <f t="shared" si="525"/>
        <v>106.22116666666668</v>
      </c>
      <c r="P2286" s="15">
        <f t="shared" si="531"/>
        <v>108.02152542372882</v>
      </c>
      <c r="Q2286" t="s">
        <v>8325</v>
      </c>
      <c r="R2286" t="s">
        <v>8336</v>
      </c>
      <c r="S2286" s="8">
        <f t="shared" si="526"/>
        <v>40585.588483796295</v>
      </c>
      <c r="T2286" s="11">
        <f t="shared" si="527"/>
        <v>40613.958333333328</v>
      </c>
      <c r="U2286" t="str">
        <f t="shared" si="528"/>
        <v>FALSE</v>
      </c>
      <c r="V2286" s="18">
        <f t="shared" si="529"/>
        <v>2</v>
      </c>
      <c r="W2286">
        <f t="shared" si="530"/>
        <v>1</v>
      </c>
      <c r="X2286">
        <v>1</v>
      </c>
      <c r="Y2286">
        <f t="shared" si="536"/>
        <v>6000</v>
      </c>
      <c r="Z2286">
        <f t="shared" si="537"/>
        <v>6373.27</v>
      </c>
    </row>
    <row r="2287" spans="1:26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 t="b">
        <v>0</v>
      </c>
      <c r="L2287">
        <v>79</v>
      </c>
      <c r="M2287" t="b">
        <v>1</v>
      </c>
      <c r="N2287" t="s">
        <v>8276</v>
      </c>
      <c r="O2287" s="15">
        <f t="shared" si="525"/>
        <v>121.36666666666667</v>
      </c>
      <c r="P2287" s="15">
        <f t="shared" si="531"/>
        <v>46.088607594936711</v>
      </c>
      <c r="Q2287" t="s">
        <v>8325</v>
      </c>
      <c r="R2287" t="s">
        <v>8336</v>
      </c>
      <c r="S2287" s="8">
        <f t="shared" si="526"/>
        <v>41058.977349537032</v>
      </c>
      <c r="T2287" s="11">
        <f t="shared" si="527"/>
        <v>41088.977349537039</v>
      </c>
      <c r="U2287" t="str">
        <f t="shared" si="528"/>
        <v>FALSE</v>
      </c>
      <c r="V2287" s="18">
        <f t="shared" si="529"/>
        <v>2</v>
      </c>
      <c r="W2287">
        <f t="shared" si="530"/>
        <v>1</v>
      </c>
      <c r="X2287">
        <v>1</v>
      </c>
      <c r="Y2287">
        <f t="shared" si="536"/>
        <v>3000</v>
      </c>
      <c r="Z2287">
        <f t="shared" si="537"/>
        <v>3641</v>
      </c>
    </row>
    <row r="2288" spans="1:26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 t="b">
        <v>0</v>
      </c>
      <c r="L2288">
        <v>14</v>
      </c>
      <c r="M2288" t="b">
        <v>1</v>
      </c>
      <c r="N2288" t="s">
        <v>8276</v>
      </c>
      <c r="O2288" s="15">
        <f t="shared" si="525"/>
        <v>100.06666666666666</v>
      </c>
      <c r="P2288" s="15">
        <f t="shared" si="531"/>
        <v>107.21428571428571</v>
      </c>
      <c r="Q2288" t="s">
        <v>8325</v>
      </c>
      <c r="R2288" t="s">
        <v>8336</v>
      </c>
      <c r="S2288" s="8">
        <f t="shared" si="526"/>
        <v>41494.755254629628</v>
      </c>
      <c r="T2288" s="11">
        <f t="shared" si="527"/>
        <v>41522.957638888889</v>
      </c>
      <c r="U2288" t="str">
        <f t="shared" si="528"/>
        <v>FALSE</v>
      </c>
      <c r="V2288" s="18">
        <f t="shared" si="529"/>
        <v>2</v>
      </c>
      <c r="W2288">
        <f t="shared" si="530"/>
        <v>1</v>
      </c>
      <c r="X2288">
        <v>1</v>
      </c>
      <c r="Y2288">
        <f t="shared" si="536"/>
        <v>1500</v>
      </c>
      <c r="Z2288">
        <f t="shared" si="537"/>
        <v>1501</v>
      </c>
    </row>
    <row r="2289" spans="1:26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 t="b">
        <v>0</v>
      </c>
      <c r="L2289">
        <v>106</v>
      </c>
      <c r="M2289" t="b">
        <v>1</v>
      </c>
      <c r="N2289" t="s">
        <v>8276</v>
      </c>
      <c r="O2289" s="15">
        <f t="shared" si="525"/>
        <v>119.97755555555555</v>
      </c>
      <c r="P2289" s="15">
        <f t="shared" si="531"/>
        <v>50.9338679245283</v>
      </c>
      <c r="Q2289" t="s">
        <v>8325</v>
      </c>
      <c r="R2289" t="s">
        <v>8336</v>
      </c>
      <c r="S2289" s="8">
        <f t="shared" si="526"/>
        <v>41792.459027777775</v>
      </c>
      <c r="T2289" s="11">
        <f t="shared" si="527"/>
        <v>41813.459027777775</v>
      </c>
      <c r="U2289" t="str">
        <f t="shared" si="528"/>
        <v>FALSE</v>
      </c>
      <c r="V2289" s="18">
        <f t="shared" si="529"/>
        <v>2</v>
      </c>
      <c r="W2289">
        <f t="shared" si="530"/>
        <v>1</v>
      </c>
      <c r="X2289">
        <v>1</v>
      </c>
      <c r="Y2289">
        <f t="shared" si="536"/>
        <v>4500</v>
      </c>
      <c r="Z2289">
        <f t="shared" si="537"/>
        <v>5398.99</v>
      </c>
    </row>
    <row r="2290" spans="1:26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 t="b">
        <v>0</v>
      </c>
      <c r="L2290">
        <v>25</v>
      </c>
      <c r="M2290" t="b">
        <v>1</v>
      </c>
      <c r="N2290" t="s">
        <v>8276</v>
      </c>
      <c r="O2290" s="15">
        <f t="shared" si="525"/>
        <v>100.1</v>
      </c>
      <c r="P2290" s="15">
        <f t="shared" si="531"/>
        <v>40.04</v>
      </c>
      <c r="Q2290" t="s">
        <v>8325</v>
      </c>
      <c r="R2290" t="s">
        <v>8336</v>
      </c>
      <c r="S2290" s="8">
        <f t="shared" si="526"/>
        <v>41067.619085648148</v>
      </c>
      <c r="T2290" s="11">
        <f t="shared" si="527"/>
        <v>41086.541666666664</v>
      </c>
      <c r="U2290" t="str">
        <f t="shared" si="528"/>
        <v>FALSE</v>
      </c>
      <c r="V2290" s="18">
        <f t="shared" si="529"/>
        <v>2</v>
      </c>
      <c r="W2290">
        <f t="shared" si="530"/>
        <v>1</v>
      </c>
      <c r="X2290">
        <v>1</v>
      </c>
      <c r="Y2290">
        <f t="shared" si="536"/>
        <v>1000</v>
      </c>
      <c r="Z2290">
        <f t="shared" si="537"/>
        <v>1001</v>
      </c>
    </row>
    <row r="2291" spans="1:26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 t="b">
        <v>0</v>
      </c>
      <c r="L2291">
        <v>25</v>
      </c>
      <c r="M2291" t="b">
        <v>1</v>
      </c>
      <c r="N2291" t="s">
        <v>8276</v>
      </c>
      <c r="O2291" s="15">
        <f t="shared" si="525"/>
        <v>107.4</v>
      </c>
      <c r="P2291" s="15">
        <f t="shared" si="531"/>
        <v>64.44</v>
      </c>
      <c r="Q2291" t="s">
        <v>8325</v>
      </c>
      <c r="R2291" t="s">
        <v>8336</v>
      </c>
      <c r="S2291" s="8">
        <f t="shared" si="526"/>
        <v>41571.790046296293</v>
      </c>
      <c r="T2291" s="11">
        <f t="shared" si="527"/>
        <v>41614.765277777777</v>
      </c>
      <c r="U2291" t="str">
        <f t="shared" si="528"/>
        <v>FALSE</v>
      </c>
      <c r="V2291" s="18">
        <f t="shared" si="529"/>
        <v>2</v>
      </c>
      <c r="W2291">
        <f t="shared" si="530"/>
        <v>1</v>
      </c>
      <c r="X2291">
        <v>1</v>
      </c>
      <c r="Y2291">
        <f t="shared" si="536"/>
        <v>1500</v>
      </c>
      <c r="Z2291">
        <f t="shared" si="537"/>
        <v>1611</v>
      </c>
    </row>
    <row r="2292" spans="1:26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 t="b">
        <v>0</v>
      </c>
      <c r="L2292">
        <v>29</v>
      </c>
      <c r="M2292" t="b">
        <v>1</v>
      </c>
      <c r="N2292" t="s">
        <v>8276</v>
      </c>
      <c r="O2292" s="15">
        <f t="shared" si="525"/>
        <v>104.06666666666666</v>
      </c>
      <c r="P2292" s="15">
        <f t="shared" si="531"/>
        <v>53.827586206896555</v>
      </c>
      <c r="Q2292" t="s">
        <v>8325</v>
      </c>
      <c r="R2292" t="s">
        <v>8336</v>
      </c>
      <c r="S2292" s="8">
        <f t="shared" si="526"/>
        <v>40070.045486111107</v>
      </c>
      <c r="T2292" s="11">
        <f t="shared" si="527"/>
        <v>40148.5</v>
      </c>
      <c r="U2292" t="str">
        <f t="shared" si="528"/>
        <v>FALSE</v>
      </c>
      <c r="V2292" s="18">
        <f t="shared" si="529"/>
        <v>2</v>
      </c>
      <c r="W2292">
        <f t="shared" si="530"/>
        <v>1</v>
      </c>
      <c r="X2292">
        <v>1</v>
      </c>
      <c r="Y2292">
        <f t="shared" si="536"/>
        <v>1500</v>
      </c>
      <c r="Z2292">
        <f t="shared" si="537"/>
        <v>1561</v>
      </c>
    </row>
    <row r="2293" spans="1:26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 t="b">
        <v>0</v>
      </c>
      <c r="L2293">
        <v>43</v>
      </c>
      <c r="M2293" t="b">
        <v>1</v>
      </c>
      <c r="N2293" t="s">
        <v>8276</v>
      </c>
      <c r="O2293" s="15">
        <f t="shared" si="525"/>
        <v>172.8</v>
      </c>
      <c r="P2293" s="15">
        <f t="shared" si="531"/>
        <v>100.46511627906976</v>
      </c>
      <c r="Q2293" t="s">
        <v>8325</v>
      </c>
      <c r="R2293" t="s">
        <v>8336</v>
      </c>
      <c r="S2293" s="8">
        <f t="shared" si="526"/>
        <v>40987.768726851849</v>
      </c>
      <c r="T2293" s="11">
        <f t="shared" si="527"/>
        <v>41021.958333333328</v>
      </c>
      <c r="U2293" t="str">
        <f t="shared" si="528"/>
        <v>FALSE</v>
      </c>
      <c r="V2293" s="18">
        <f t="shared" si="529"/>
        <v>2</v>
      </c>
      <c r="W2293">
        <f t="shared" si="530"/>
        <v>1</v>
      </c>
      <c r="X2293">
        <v>1</v>
      </c>
      <c r="Y2293">
        <f t="shared" si="536"/>
        <v>2500</v>
      </c>
      <c r="Z2293">
        <f t="shared" si="537"/>
        <v>4320</v>
      </c>
    </row>
    <row r="2294" spans="1:26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 t="b">
        <v>0</v>
      </c>
      <c r="L2294">
        <v>46</v>
      </c>
      <c r="M2294" t="b">
        <v>1</v>
      </c>
      <c r="N2294" t="s">
        <v>8276</v>
      </c>
      <c r="O2294" s="15">
        <f t="shared" si="525"/>
        <v>107.2505</v>
      </c>
      <c r="P2294" s="15">
        <f t="shared" si="531"/>
        <v>46.630652173913049</v>
      </c>
      <c r="Q2294" t="s">
        <v>8325</v>
      </c>
      <c r="R2294" t="s">
        <v>8336</v>
      </c>
      <c r="S2294" s="8">
        <f t="shared" si="526"/>
        <v>40987.489305555551</v>
      </c>
      <c r="T2294" s="11">
        <f t="shared" si="527"/>
        <v>41017.489305555551</v>
      </c>
      <c r="U2294" t="str">
        <f t="shared" si="528"/>
        <v>FALSE</v>
      </c>
      <c r="V2294" s="18">
        <f t="shared" si="529"/>
        <v>2</v>
      </c>
      <c r="W2294">
        <f t="shared" si="530"/>
        <v>1</v>
      </c>
      <c r="X2294">
        <v>1</v>
      </c>
      <c r="Y2294">
        <f t="shared" si="536"/>
        <v>2000</v>
      </c>
      <c r="Z2294">
        <f t="shared" si="537"/>
        <v>2145.0100000000002</v>
      </c>
    </row>
    <row r="2295" spans="1:26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 t="b">
        <v>0</v>
      </c>
      <c r="L2295">
        <v>27</v>
      </c>
      <c r="M2295" t="b">
        <v>1</v>
      </c>
      <c r="N2295" t="s">
        <v>8276</v>
      </c>
      <c r="O2295" s="15">
        <f t="shared" si="525"/>
        <v>108.23529411764706</v>
      </c>
      <c r="P2295" s="15">
        <f t="shared" si="531"/>
        <v>34.074074074074076</v>
      </c>
      <c r="Q2295" t="s">
        <v>8325</v>
      </c>
      <c r="R2295" t="s">
        <v>8336</v>
      </c>
      <c r="S2295" s="8">
        <f t="shared" si="526"/>
        <v>41151.499988425923</v>
      </c>
      <c r="T2295" s="11">
        <f t="shared" si="527"/>
        <v>41176.957638888889</v>
      </c>
      <c r="U2295" t="str">
        <f t="shared" si="528"/>
        <v>FALSE</v>
      </c>
      <c r="V2295" s="18">
        <f t="shared" si="529"/>
        <v>2</v>
      </c>
      <c r="W2295">
        <f t="shared" si="530"/>
        <v>1</v>
      </c>
      <c r="X2295">
        <v>1</v>
      </c>
      <c r="Y2295">
        <f t="shared" si="536"/>
        <v>850</v>
      </c>
      <c r="Z2295">
        <f t="shared" si="537"/>
        <v>920</v>
      </c>
    </row>
    <row r="2296" spans="1:26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 t="b">
        <v>0</v>
      </c>
      <c r="L2296">
        <v>112</v>
      </c>
      <c r="M2296" t="b">
        <v>1</v>
      </c>
      <c r="N2296" t="s">
        <v>8276</v>
      </c>
      <c r="O2296" s="15">
        <f t="shared" si="525"/>
        <v>146.08079999999998</v>
      </c>
      <c r="P2296" s="15">
        <f t="shared" si="531"/>
        <v>65.214642857142863</v>
      </c>
      <c r="Q2296" t="s">
        <v>8325</v>
      </c>
      <c r="R2296" t="s">
        <v>8336</v>
      </c>
      <c r="S2296" s="8">
        <f t="shared" si="526"/>
        <v>41264.514814814815</v>
      </c>
      <c r="T2296" s="11">
        <f t="shared" si="527"/>
        <v>41294.514814814815</v>
      </c>
      <c r="U2296" t="str">
        <f t="shared" si="528"/>
        <v>FALSE</v>
      </c>
      <c r="V2296" s="18">
        <f t="shared" si="529"/>
        <v>2</v>
      </c>
      <c r="W2296">
        <f t="shared" si="530"/>
        <v>1</v>
      </c>
      <c r="X2296">
        <v>1</v>
      </c>
      <c r="Y2296">
        <f t="shared" si="536"/>
        <v>5000</v>
      </c>
      <c r="Z2296">
        <f t="shared" si="537"/>
        <v>7304.04</v>
      </c>
    </row>
    <row r="2297" spans="1:26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 t="b">
        <v>0</v>
      </c>
      <c r="L2297">
        <v>34</v>
      </c>
      <c r="M2297" t="b">
        <v>1</v>
      </c>
      <c r="N2297" t="s">
        <v>8276</v>
      </c>
      <c r="O2297" s="15">
        <f t="shared" si="525"/>
        <v>125.25</v>
      </c>
      <c r="P2297" s="15">
        <f t="shared" si="531"/>
        <v>44.205882352941174</v>
      </c>
      <c r="Q2297" t="s">
        <v>8325</v>
      </c>
      <c r="R2297" t="s">
        <v>8336</v>
      </c>
      <c r="S2297" s="8">
        <f t="shared" si="526"/>
        <v>41270.746018518512</v>
      </c>
      <c r="T2297" s="11">
        <f t="shared" si="527"/>
        <v>41300.746018518512</v>
      </c>
      <c r="U2297" t="str">
        <f t="shared" si="528"/>
        <v>FALSE</v>
      </c>
      <c r="V2297" s="18">
        <f t="shared" si="529"/>
        <v>2</v>
      </c>
      <c r="W2297">
        <f t="shared" si="530"/>
        <v>1</v>
      </c>
      <c r="X2297">
        <v>1</v>
      </c>
      <c r="Y2297">
        <f t="shared" si="536"/>
        <v>1200</v>
      </c>
      <c r="Z2297">
        <f t="shared" si="537"/>
        <v>1503</v>
      </c>
    </row>
    <row r="2298" spans="1:26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 t="b">
        <v>0</v>
      </c>
      <c r="L2298">
        <v>145</v>
      </c>
      <c r="M2298" t="b">
        <v>1</v>
      </c>
      <c r="N2298" t="s">
        <v>8276</v>
      </c>
      <c r="O2298" s="15">
        <f t="shared" si="525"/>
        <v>149.07142857142856</v>
      </c>
      <c r="P2298" s="15">
        <f t="shared" si="531"/>
        <v>71.965517241379317</v>
      </c>
      <c r="Q2298" t="s">
        <v>8325</v>
      </c>
      <c r="R2298" t="s">
        <v>8336</v>
      </c>
      <c r="S2298" s="8">
        <f t="shared" si="526"/>
        <v>40927.52344907407</v>
      </c>
      <c r="T2298" s="11">
        <f t="shared" si="527"/>
        <v>40962.52344907407</v>
      </c>
      <c r="U2298" t="str">
        <f t="shared" si="528"/>
        <v>FALSE</v>
      </c>
      <c r="V2298" s="18">
        <f t="shared" si="529"/>
        <v>2</v>
      </c>
      <c r="W2298">
        <f t="shared" si="530"/>
        <v>1</v>
      </c>
      <c r="X2298">
        <v>1</v>
      </c>
      <c r="Y2298">
        <f t="shared" si="536"/>
        <v>7000</v>
      </c>
      <c r="Z2298">
        <f t="shared" si="537"/>
        <v>10435</v>
      </c>
    </row>
    <row r="2299" spans="1:26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 t="b">
        <v>0</v>
      </c>
      <c r="L2299">
        <v>19</v>
      </c>
      <c r="M2299" t="b">
        <v>1</v>
      </c>
      <c r="N2299" t="s">
        <v>8276</v>
      </c>
      <c r="O2299" s="15">
        <f t="shared" si="525"/>
        <v>100.6</v>
      </c>
      <c r="P2299" s="15">
        <f t="shared" si="531"/>
        <v>52.94736842105263</v>
      </c>
      <c r="Q2299" t="s">
        <v>8325</v>
      </c>
      <c r="R2299" t="s">
        <v>8336</v>
      </c>
      <c r="S2299" s="8">
        <f t="shared" si="526"/>
        <v>40947.83390046296</v>
      </c>
      <c r="T2299" s="11">
        <f t="shared" si="527"/>
        <v>40981.957638888889</v>
      </c>
      <c r="U2299" t="str">
        <f t="shared" si="528"/>
        <v>FALSE</v>
      </c>
      <c r="V2299" s="18">
        <f t="shared" si="529"/>
        <v>2</v>
      </c>
      <c r="W2299">
        <f t="shared" si="530"/>
        <v>1</v>
      </c>
      <c r="X2299">
        <v>1</v>
      </c>
      <c r="Y2299">
        <f t="shared" si="536"/>
        <v>1000</v>
      </c>
      <c r="Z2299">
        <f t="shared" si="537"/>
        <v>1006</v>
      </c>
    </row>
    <row r="2300" spans="1:26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 t="b">
        <v>0</v>
      </c>
      <c r="L2300">
        <v>288</v>
      </c>
      <c r="M2300" t="b">
        <v>1</v>
      </c>
      <c r="N2300" t="s">
        <v>8276</v>
      </c>
      <c r="O2300" s="15">
        <f t="shared" si="525"/>
        <v>105.07333333333332</v>
      </c>
      <c r="P2300" s="15">
        <f t="shared" si="531"/>
        <v>109.45138888888889</v>
      </c>
      <c r="Q2300" t="s">
        <v>8325</v>
      </c>
      <c r="R2300" t="s">
        <v>8336</v>
      </c>
      <c r="S2300" s="8">
        <f t="shared" si="526"/>
        <v>41694.632326388884</v>
      </c>
      <c r="T2300" s="11">
        <f t="shared" si="527"/>
        <v>41724.59065972222</v>
      </c>
      <c r="U2300" t="str">
        <f t="shared" si="528"/>
        <v>FALSE</v>
      </c>
      <c r="V2300" s="18">
        <f t="shared" si="529"/>
        <v>2</v>
      </c>
      <c r="W2300">
        <f t="shared" si="530"/>
        <v>1</v>
      </c>
      <c r="X2300">
        <v>1</v>
      </c>
      <c r="Y2300">
        <f t="shared" si="536"/>
        <v>30000</v>
      </c>
      <c r="Z2300">
        <f t="shared" si="537"/>
        <v>31522</v>
      </c>
    </row>
    <row r="2301" spans="1:26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 t="b">
        <v>0</v>
      </c>
      <c r="L2301">
        <v>14</v>
      </c>
      <c r="M2301" t="b">
        <v>1</v>
      </c>
      <c r="N2301" t="s">
        <v>8276</v>
      </c>
      <c r="O2301" s="15">
        <f t="shared" si="525"/>
        <v>350.16666666666663</v>
      </c>
      <c r="P2301" s="15">
        <f t="shared" si="531"/>
        <v>75.035714285714292</v>
      </c>
      <c r="Q2301" t="s">
        <v>8325</v>
      </c>
      <c r="R2301" t="s">
        <v>8336</v>
      </c>
      <c r="S2301" s="8">
        <f t="shared" si="526"/>
        <v>40564.824178240735</v>
      </c>
      <c r="T2301" s="11">
        <f t="shared" si="527"/>
        <v>40579.824178240735</v>
      </c>
      <c r="U2301" t="str">
        <f t="shared" si="528"/>
        <v>FALSE</v>
      </c>
      <c r="V2301" s="18">
        <f t="shared" si="529"/>
        <v>2</v>
      </c>
      <c r="W2301">
        <f t="shared" si="530"/>
        <v>1</v>
      </c>
      <c r="X2301">
        <v>1</v>
      </c>
      <c r="Y2301">
        <f t="shared" si="536"/>
        <v>300</v>
      </c>
      <c r="Z2301">
        <f t="shared" si="537"/>
        <v>1050.5</v>
      </c>
    </row>
    <row r="2302" spans="1:26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 t="b">
        <v>0</v>
      </c>
      <c r="L2302">
        <v>7</v>
      </c>
      <c r="M2302" t="b">
        <v>1</v>
      </c>
      <c r="N2302" t="s">
        <v>8276</v>
      </c>
      <c r="O2302" s="15">
        <f t="shared" si="525"/>
        <v>101.25</v>
      </c>
      <c r="P2302" s="15">
        <f t="shared" si="531"/>
        <v>115.71428571428571</v>
      </c>
      <c r="Q2302" t="s">
        <v>8325</v>
      </c>
      <c r="R2302" t="s">
        <v>8336</v>
      </c>
      <c r="S2302" s="8">
        <f t="shared" si="526"/>
        <v>41074.518703703703</v>
      </c>
      <c r="T2302" s="11">
        <f t="shared" si="527"/>
        <v>41088.518703703703</v>
      </c>
      <c r="U2302" t="str">
        <f t="shared" si="528"/>
        <v>FALSE</v>
      </c>
      <c r="V2302" s="18">
        <f t="shared" si="529"/>
        <v>2</v>
      </c>
      <c r="W2302">
        <f t="shared" si="530"/>
        <v>1</v>
      </c>
      <c r="X2302">
        <v>1</v>
      </c>
      <c r="Y2302">
        <f t="shared" si="536"/>
        <v>800</v>
      </c>
      <c r="Z2302">
        <f t="shared" si="537"/>
        <v>810</v>
      </c>
    </row>
    <row r="2303" spans="1:26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 t="b">
        <v>1</v>
      </c>
      <c r="L2303">
        <v>211</v>
      </c>
      <c r="M2303" t="b">
        <v>1</v>
      </c>
      <c r="N2303" t="s">
        <v>8279</v>
      </c>
      <c r="O2303" s="15">
        <f t="shared" si="525"/>
        <v>133.6044</v>
      </c>
      <c r="P2303" s="15">
        <f t="shared" si="531"/>
        <v>31.659810426540286</v>
      </c>
      <c r="Q2303" t="s">
        <v>8325</v>
      </c>
      <c r="R2303" t="s">
        <v>8339</v>
      </c>
      <c r="S2303" s="8">
        <f t="shared" si="526"/>
        <v>41415.938611111109</v>
      </c>
      <c r="T2303" s="11">
        <f t="shared" si="527"/>
        <v>41445.938611111109</v>
      </c>
      <c r="U2303" t="str">
        <f t="shared" si="528"/>
        <v>TRUE</v>
      </c>
      <c r="V2303" s="18">
        <f t="shared" si="529"/>
        <v>1</v>
      </c>
      <c r="W2303">
        <f t="shared" si="530"/>
        <v>1</v>
      </c>
      <c r="X2303">
        <v>1</v>
      </c>
      <c r="Y2303">
        <f t="shared" si="536"/>
        <v>5000</v>
      </c>
      <c r="Z2303">
        <f t="shared" si="537"/>
        <v>6680.22</v>
      </c>
    </row>
    <row r="2304" spans="1:26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 t="b">
        <v>1</v>
      </c>
      <c r="L2304">
        <v>85</v>
      </c>
      <c r="M2304" t="b">
        <v>1</v>
      </c>
      <c r="N2304" t="s">
        <v>8279</v>
      </c>
      <c r="O2304" s="15">
        <f t="shared" si="525"/>
        <v>170.65217391304347</v>
      </c>
      <c r="P2304" s="15">
        <f t="shared" si="531"/>
        <v>46.176470588235297</v>
      </c>
      <c r="Q2304" t="s">
        <v>8325</v>
      </c>
      <c r="R2304" t="s">
        <v>8339</v>
      </c>
      <c r="S2304" s="8">
        <f t="shared" si="526"/>
        <v>41605.660115740735</v>
      </c>
      <c r="T2304" s="11">
        <f t="shared" si="527"/>
        <v>41639.083333333328</v>
      </c>
      <c r="U2304" t="str">
        <f t="shared" si="528"/>
        <v>TRUE</v>
      </c>
      <c r="V2304" s="18">
        <f t="shared" si="529"/>
        <v>1</v>
      </c>
      <c r="W2304">
        <f t="shared" si="530"/>
        <v>1</v>
      </c>
      <c r="X2304">
        <v>1</v>
      </c>
      <c r="Y2304">
        <f t="shared" si="536"/>
        <v>2300</v>
      </c>
      <c r="Z2304">
        <f t="shared" si="537"/>
        <v>3925</v>
      </c>
    </row>
    <row r="2305" spans="1:26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 t="b">
        <v>1</v>
      </c>
      <c r="L2305">
        <v>103</v>
      </c>
      <c r="M2305" t="b">
        <v>1</v>
      </c>
      <c r="N2305" t="s">
        <v>8279</v>
      </c>
      <c r="O2305" s="15">
        <f t="shared" si="525"/>
        <v>109.35829457364341</v>
      </c>
      <c r="P2305" s="15">
        <f t="shared" si="531"/>
        <v>68.481650485436887</v>
      </c>
      <c r="Q2305" t="s">
        <v>8325</v>
      </c>
      <c r="R2305" t="s">
        <v>8339</v>
      </c>
      <c r="S2305" s="8">
        <f t="shared" si="526"/>
        <v>40849.902731481481</v>
      </c>
      <c r="T2305" s="11">
        <f t="shared" si="527"/>
        <v>40889.944398148145</v>
      </c>
      <c r="U2305" t="str">
        <f t="shared" si="528"/>
        <v>TRUE</v>
      </c>
      <c r="V2305" s="18">
        <f t="shared" si="529"/>
        <v>1</v>
      </c>
      <c r="W2305">
        <f t="shared" si="530"/>
        <v>1</v>
      </c>
      <c r="X2305">
        <v>1</v>
      </c>
      <c r="Y2305">
        <f t="shared" si="536"/>
        <v>6450</v>
      </c>
      <c r="Z2305">
        <f t="shared" si="537"/>
        <v>7053.61</v>
      </c>
    </row>
    <row r="2306" spans="1:26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 t="b">
        <v>1</v>
      </c>
      <c r="L2306">
        <v>113</v>
      </c>
      <c r="M2306" t="b">
        <v>1</v>
      </c>
      <c r="N2306" t="s">
        <v>8279</v>
      </c>
      <c r="O2306" s="15">
        <f t="shared" si="525"/>
        <v>100.70033333333335</v>
      </c>
      <c r="P2306" s="15">
        <f t="shared" si="531"/>
        <v>53.469203539823013</v>
      </c>
      <c r="Q2306" t="s">
        <v>8325</v>
      </c>
      <c r="R2306" t="s">
        <v>8339</v>
      </c>
      <c r="S2306" s="8">
        <f t="shared" si="526"/>
        <v>40502.607534722221</v>
      </c>
      <c r="T2306" s="11">
        <f t="shared" si="527"/>
        <v>40543.999305555553</v>
      </c>
      <c r="U2306" t="str">
        <f t="shared" si="528"/>
        <v>TRUE</v>
      </c>
      <c r="V2306" s="18">
        <f t="shared" si="529"/>
        <v>1</v>
      </c>
      <c r="W2306">
        <f t="shared" si="530"/>
        <v>1</v>
      </c>
      <c r="X2306">
        <v>1</v>
      </c>
      <c r="Y2306">
        <f t="shared" si="536"/>
        <v>6000</v>
      </c>
      <c r="Z2306">
        <f t="shared" si="537"/>
        <v>6042.02</v>
      </c>
    </row>
    <row r="2307" spans="1:26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 t="b">
        <v>1</v>
      </c>
      <c r="L2307">
        <v>167</v>
      </c>
      <c r="M2307" t="b">
        <v>1</v>
      </c>
      <c r="N2307" t="s">
        <v>8279</v>
      </c>
      <c r="O2307" s="15">
        <f t="shared" ref="O2307:O2370" si="538">(E2307/D2307)*100</f>
        <v>101.22777777777779</v>
      </c>
      <c r="P2307" s="15">
        <f t="shared" si="531"/>
        <v>109.10778443113773</v>
      </c>
      <c r="Q2307" t="s">
        <v>8325</v>
      </c>
      <c r="R2307" t="s">
        <v>8339</v>
      </c>
      <c r="S2307" s="8">
        <f t="shared" ref="S2307:S2370" si="539">(((J2307/60)/60)/24)+DATE(1970,1,1)+(-5/24)</f>
        <v>41834.486944444441</v>
      </c>
      <c r="T2307" s="11">
        <f t="shared" ref="T2307:T2370" si="540">(I2307/86400)+25569+(-5/24)</f>
        <v>41859.541666666664</v>
      </c>
      <c r="U2307" t="str">
        <f t="shared" ref="U2307:U2370" si="541">TRIM(K2307)</f>
        <v>TRUE</v>
      </c>
      <c r="V2307" s="18">
        <f t="shared" ref="V2307:V2370" si="542">IF(U2307="TRUE", 1, 2)</f>
        <v>1</v>
      </c>
      <c r="W2307">
        <f t="shared" ref="W2307:W2370" si="543">IF(F2307="successful", 1,  IF(F2307= "failed", 2, IF(F2307="canceled", 3, 4)))</f>
        <v>1</v>
      </c>
      <c r="X2307">
        <v>1</v>
      </c>
      <c r="Y2307">
        <f t="shared" si="536"/>
        <v>18000</v>
      </c>
      <c r="Z2307">
        <f t="shared" si="537"/>
        <v>18221</v>
      </c>
    </row>
    <row r="2308" spans="1:26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 t="b">
        <v>1</v>
      </c>
      <c r="L2308">
        <v>73</v>
      </c>
      <c r="M2308" t="b">
        <v>1</v>
      </c>
      <c r="N2308" t="s">
        <v>8279</v>
      </c>
      <c r="O2308" s="15">
        <f t="shared" si="538"/>
        <v>106.75857142857143</v>
      </c>
      <c r="P2308" s="15">
        <f t="shared" si="531"/>
        <v>51.185616438356163</v>
      </c>
      <c r="Q2308" t="s">
        <v>8325</v>
      </c>
      <c r="R2308" t="s">
        <v>8339</v>
      </c>
      <c r="S2308" s="8">
        <f t="shared" si="539"/>
        <v>40947.959826388884</v>
      </c>
      <c r="T2308" s="11">
        <f t="shared" si="540"/>
        <v>40977.959826388884</v>
      </c>
      <c r="U2308" t="str">
        <f t="shared" si="541"/>
        <v>TRUE</v>
      </c>
      <c r="V2308" s="18">
        <f t="shared" si="542"/>
        <v>1</v>
      </c>
      <c r="W2308">
        <f t="shared" si="543"/>
        <v>1</v>
      </c>
      <c r="X2308">
        <v>1</v>
      </c>
      <c r="Y2308">
        <f t="shared" si="536"/>
        <v>3500</v>
      </c>
      <c r="Z2308">
        <f t="shared" si="537"/>
        <v>3736.55</v>
      </c>
    </row>
    <row r="2309" spans="1:26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 t="b">
        <v>1</v>
      </c>
      <c r="L2309">
        <v>75</v>
      </c>
      <c r="M2309" t="b">
        <v>1</v>
      </c>
      <c r="N2309" t="s">
        <v>8279</v>
      </c>
      <c r="O2309" s="15">
        <f t="shared" si="538"/>
        <v>106.65777537961894</v>
      </c>
      <c r="P2309" s="15">
        <f t="shared" si="531"/>
        <v>27.936800000000002</v>
      </c>
      <c r="Q2309" t="s">
        <v>8325</v>
      </c>
      <c r="R2309" t="s">
        <v>8339</v>
      </c>
      <c r="S2309" s="8">
        <f t="shared" si="539"/>
        <v>41004.594131944439</v>
      </c>
      <c r="T2309" s="11">
        <f t="shared" si="540"/>
        <v>41034.59407407407</v>
      </c>
      <c r="U2309" t="str">
        <f t="shared" si="541"/>
        <v>TRUE</v>
      </c>
      <c r="V2309" s="18">
        <f t="shared" si="542"/>
        <v>1</v>
      </c>
      <c r="W2309">
        <f t="shared" si="543"/>
        <v>1</v>
      </c>
      <c r="X2309">
        <v>1</v>
      </c>
      <c r="Y2309">
        <f t="shared" si="536"/>
        <v>1964.47</v>
      </c>
      <c r="Z2309">
        <f t="shared" si="537"/>
        <v>2095.2600000000002</v>
      </c>
    </row>
    <row r="2310" spans="1:26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 t="b">
        <v>1</v>
      </c>
      <c r="L2310">
        <v>614</v>
      </c>
      <c r="M2310" t="b">
        <v>1</v>
      </c>
      <c r="N2310" t="s">
        <v>8279</v>
      </c>
      <c r="O2310" s="15">
        <f t="shared" si="538"/>
        <v>101.30622</v>
      </c>
      <c r="P2310" s="15">
        <f t="shared" ref="P2310:P2373" si="544">IFERROR(E2310/L2310,0)</f>
        <v>82.496921824104234</v>
      </c>
      <c r="Q2310" t="s">
        <v>8325</v>
      </c>
      <c r="R2310" t="s">
        <v>8339</v>
      </c>
      <c r="S2310" s="8">
        <f t="shared" si="539"/>
        <v>41851.754583333335</v>
      </c>
      <c r="T2310" s="11">
        <f t="shared" si="540"/>
        <v>41879.833333333328</v>
      </c>
      <c r="U2310" t="str">
        <f t="shared" si="541"/>
        <v>TRUE</v>
      </c>
      <c r="V2310" s="18">
        <f t="shared" si="542"/>
        <v>1</v>
      </c>
      <c r="W2310">
        <f t="shared" si="543"/>
        <v>1</v>
      </c>
      <c r="X2310">
        <v>1</v>
      </c>
      <c r="Y2310">
        <f t="shared" si="536"/>
        <v>50000</v>
      </c>
      <c r="Z2310">
        <f t="shared" si="537"/>
        <v>50653.11</v>
      </c>
    </row>
    <row r="2311" spans="1:26" ht="100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 t="b">
        <v>1</v>
      </c>
      <c r="L2311">
        <v>107</v>
      </c>
      <c r="M2311" t="b">
        <v>1</v>
      </c>
      <c r="N2311" t="s">
        <v>8279</v>
      </c>
      <c r="O2311" s="15">
        <f t="shared" si="538"/>
        <v>106.67450000000001</v>
      </c>
      <c r="P2311" s="15">
        <f t="shared" si="544"/>
        <v>59.817476635514019</v>
      </c>
      <c r="Q2311" t="s">
        <v>8325</v>
      </c>
      <c r="R2311" t="s">
        <v>8339</v>
      </c>
      <c r="S2311" s="8">
        <f t="shared" si="539"/>
        <v>41307.779363425921</v>
      </c>
      <c r="T2311" s="11">
        <f t="shared" si="540"/>
        <v>41342.779363425921</v>
      </c>
      <c r="U2311" t="str">
        <f t="shared" si="541"/>
        <v>TRUE</v>
      </c>
      <c r="V2311" s="18">
        <f t="shared" si="542"/>
        <v>1</v>
      </c>
      <c r="W2311">
        <f t="shared" si="543"/>
        <v>1</v>
      </c>
      <c r="X2311">
        <v>1</v>
      </c>
      <c r="Y2311">
        <f t="shared" si="536"/>
        <v>6000</v>
      </c>
      <c r="Z2311">
        <f t="shared" si="537"/>
        <v>6400.47</v>
      </c>
    </row>
    <row r="2312" spans="1:26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 t="b">
        <v>1</v>
      </c>
      <c r="L2312">
        <v>1224</v>
      </c>
      <c r="M2312" t="b">
        <v>1</v>
      </c>
      <c r="N2312" t="s">
        <v>8279</v>
      </c>
      <c r="O2312" s="15">
        <f t="shared" si="538"/>
        <v>428.83978378378379</v>
      </c>
      <c r="P2312" s="15">
        <f t="shared" si="544"/>
        <v>64.816470588235291</v>
      </c>
      <c r="Q2312" t="s">
        <v>8325</v>
      </c>
      <c r="R2312" t="s">
        <v>8339</v>
      </c>
      <c r="S2312" s="8">
        <f t="shared" si="539"/>
        <v>41324.585821759254</v>
      </c>
      <c r="T2312" s="11">
        <f t="shared" si="540"/>
        <v>41354.54415509259</v>
      </c>
      <c r="U2312" t="str">
        <f t="shared" si="541"/>
        <v>TRUE</v>
      </c>
      <c r="V2312" s="18">
        <f t="shared" si="542"/>
        <v>1</v>
      </c>
      <c r="W2312">
        <f t="shared" si="543"/>
        <v>1</v>
      </c>
      <c r="X2312">
        <v>1</v>
      </c>
      <c r="Y2312">
        <f t="shared" si="536"/>
        <v>18500</v>
      </c>
      <c r="Z2312">
        <f t="shared" si="537"/>
        <v>79335.360000000001</v>
      </c>
    </row>
    <row r="2313" spans="1:26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 t="b">
        <v>1</v>
      </c>
      <c r="L2313">
        <v>104</v>
      </c>
      <c r="M2313" t="b">
        <v>1</v>
      </c>
      <c r="N2313" t="s">
        <v>8279</v>
      </c>
      <c r="O2313" s="15">
        <f t="shared" si="538"/>
        <v>104.11111111111111</v>
      </c>
      <c r="P2313" s="15">
        <f t="shared" si="544"/>
        <v>90.09615384615384</v>
      </c>
      <c r="Q2313" t="s">
        <v>8325</v>
      </c>
      <c r="R2313" t="s">
        <v>8339</v>
      </c>
      <c r="S2313" s="8">
        <f t="shared" si="539"/>
        <v>41735.796168981477</v>
      </c>
      <c r="T2313" s="11">
        <f t="shared" si="540"/>
        <v>41765.796168981477</v>
      </c>
      <c r="U2313" t="str">
        <f t="shared" si="541"/>
        <v>TRUE</v>
      </c>
      <c r="V2313" s="18">
        <f t="shared" si="542"/>
        <v>1</v>
      </c>
      <c r="W2313">
        <f t="shared" si="543"/>
        <v>1</v>
      </c>
      <c r="X2313">
        <v>1</v>
      </c>
      <c r="Y2313">
        <f t="shared" si="536"/>
        <v>9000</v>
      </c>
      <c r="Z2313">
        <f t="shared" si="537"/>
        <v>9370</v>
      </c>
    </row>
    <row r="2314" spans="1:26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 t="b">
        <v>1</v>
      </c>
      <c r="L2314">
        <v>79</v>
      </c>
      <c r="M2314" t="b">
        <v>1</v>
      </c>
      <c r="N2314" t="s">
        <v>8279</v>
      </c>
      <c r="O2314" s="15">
        <f t="shared" si="538"/>
        <v>107.86666666666666</v>
      </c>
      <c r="P2314" s="15">
        <f t="shared" si="544"/>
        <v>40.962025316455694</v>
      </c>
      <c r="Q2314" t="s">
        <v>8325</v>
      </c>
      <c r="R2314" t="s">
        <v>8339</v>
      </c>
      <c r="S2314" s="8">
        <f t="shared" si="539"/>
        <v>41716.424513888887</v>
      </c>
      <c r="T2314" s="11">
        <f t="shared" si="540"/>
        <v>41747.75</v>
      </c>
      <c r="U2314" t="str">
        <f t="shared" si="541"/>
        <v>TRUE</v>
      </c>
      <c r="V2314" s="18">
        <f t="shared" si="542"/>
        <v>1</v>
      </c>
      <c r="W2314">
        <f t="shared" si="543"/>
        <v>1</v>
      </c>
      <c r="X2314">
        <v>1</v>
      </c>
      <c r="Y2314">
        <f t="shared" si="536"/>
        <v>3000</v>
      </c>
      <c r="Z2314">
        <f t="shared" si="537"/>
        <v>3236</v>
      </c>
    </row>
    <row r="2315" spans="1:26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 t="b">
        <v>1</v>
      </c>
      <c r="L2315">
        <v>157</v>
      </c>
      <c r="M2315" t="b">
        <v>1</v>
      </c>
      <c r="N2315" t="s">
        <v>8279</v>
      </c>
      <c r="O2315" s="15">
        <f t="shared" si="538"/>
        <v>175.84040000000002</v>
      </c>
      <c r="P2315" s="15">
        <f t="shared" si="544"/>
        <v>56.000127388535034</v>
      </c>
      <c r="Q2315" t="s">
        <v>8325</v>
      </c>
      <c r="R2315" t="s">
        <v>8339</v>
      </c>
      <c r="S2315" s="8">
        <f t="shared" si="539"/>
        <v>41002.750300925924</v>
      </c>
      <c r="T2315" s="11">
        <f t="shared" si="540"/>
        <v>41032.750300925924</v>
      </c>
      <c r="U2315" t="str">
        <f t="shared" si="541"/>
        <v>TRUE</v>
      </c>
      <c r="V2315" s="18">
        <f t="shared" si="542"/>
        <v>1</v>
      </c>
      <c r="W2315">
        <f t="shared" si="543"/>
        <v>1</v>
      </c>
      <c r="X2315">
        <v>1</v>
      </c>
      <c r="Y2315">
        <f t="shared" si="536"/>
        <v>5000</v>
      </c>
      <c r="Z2315">
        <f t="shared" si="537"/>
        <v>8792.02</v>
      </c>
    </row>
    <row r="2316" spans="1:26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 t="b">
        <v>1</v>
      </c>
      <c r="L2316">
        <v>50</v>
      </c>
      <c r="M2316" t="b">
        <v>1</v>
      </c>
      <c r="N2316" t="s">
        <v>8279</v>
      </c>
      <c r="O2316" s="15">
        <f t="shared" si="538"/>
        <v>156.97</v>
      </c>
      <c r="P2316" s="15">
        <f t="shared" si="544"/>
        <v>37.672800000000002</v>
      </c>
      <c r="Q2316" t="s">
        <v>8325</v>
      </c>
      <c r="R2316" t="s">
        <v>8339</v>
      </c>
      <c r="S2316" s="8">
        <f t="shared" si="539"/>
        <v>41037.343252314815</v>
      </c>
      <c r="T2316" s="11">
        <f t="shared" si="540"/>
        <v>41067.343252314815</v>
      </c>
      <c r="U2316" t="str">
        <f t="shared" si="541"/>
        <v>TRUE</v>
      </c>
      <c r="V2316" s="18">
        <f t="shared" si="542"/>
        <v>1</v>
      </c>
      <c r="W2316">
        <f t="shared" si="543"/>
        <v>1</v>
      </c>
      <c r="X2316">
        <v>1</v>
      </c>
      <c r="Y2316">
        <f t="shared" si="536"/>
        <v>1200</v>
      </c>
      <c r="Z2316">
        <f t="shared" si="537"/>
        <v>1883.64</v>
      </c>
    </row>
    <row r="2317" spans="1:26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 t="b">
        <v>1</v>
      </c>
      <c r="L2317">
        <v>64</v>
      </c>
      <c r="M2317" t="b">
        <v>1</v>
      </c>
      <c r="N2317" t="s">
        <v>8279</v>
      </c>
      <c r="O2317" s="15">
        <f t="shared" si="538"/>
        <v>102.60000000000001</v>
      </c>
      <c r="P2317" s="15">
        <f t="shared" si="544"/>
        <v>40.078125</v>
      </c>
      <c r="Q2317" t="s">
        <v>8325</v>
      </c>
      <c r="R2317" t="s">
        <v>8339</v>
      </c>
      <c r="S2317" s="8">
        <f t="shared" si="539"/>
        <v>41004.517858796295</v>
      </c>
      <c r="T2317" s="11">
        <f t="shared" si="540"/>
        <v>41034.517858796295</v>
      </c>
      <c r="U2317" t="str">
        <f t="shared" si="541"/>
        <v>TRUE</v>
      </c>
      <c r="V2317" s="18">
        <f t="shared" si="542"/>
        <v>1</v>
      </c>
      <c r="W2317">
        <f t="shared" si="543"/>
        <v>1</v>
      </c>
      <c r="X2317">
        <v>1</v>
      </c>
      <c r="Y2317">
        <f t="shared" si="536"/>
        <v>2500</v>
      </c>
      <c r="Z2317">
        <f t="shared" si="537"/>
        <v>2565</v>
      </c>
    </row>
    <row r="2318" spans="1:26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 t="b">
        <v>1</v>
      </c>
      <c r="L2318">
        <v>200</v>
      </c>
      <c r="M2318" t="b">
        <v>1</v>
      </c>
      <c r="N2318" t="s">
        <v>8279</v>
      </c>
      <c r="O2318" s="15">
        <f t="shared" si="538"/>
        <v>104.04266666666666</v>
      </c>
      <c r="P2318" s="15">
        <f t="shared" si="544"/>
        <v>78.031999999999996</v>
      </c>
      <c r="Q2318" t="s">
        <v>8325</v>
      </c>
      <c r="R2318" t="s">
        <v>8339</v>
      </c>
      <c r="S2318" s="8">
        <f t="shared" si="539"/>
        <v>40079.516782407409</v>
      </c>
      <c r="T2318" s="11">
        <f t="shared" si="540"/>
        <v>40156.558333333327</v>
      </c>
      <c r="U2318" t="str">
        <f t="shared" si="541"/>
        <v>TRUE</v>
      </c>
      <c r="V2318" s="18">
        <f t="shared" si="542"/>
        <v>1</v>
      </c>
      <c r="W2318">
        <f t="shared" si="543"/>
        <v>1</v>
      </c>
      <c r="X2318">
        <v>1</v>
      </c>
      <c r="Y2318">
        <f t="shared" si="536"/>
        <v>15000</v>
      </c>
      <c r="Z2318">
        <f t="shared" si="537"/>
        <v>15606.4</v>
      </c>
    </row>
    <row r="2319" spans="1:26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 t="b">
        <v>1</v>
      </c>
      <c r="L2319">
        <v>22</v>
      </c>
      <c r="M2319" t="b">
        <v>1</v>
      </c>
      <c r="N2319" t="s">
        <v>8279</v>
      </c>
      <c r="O2319" s="15">
        <f t="shared" si="538"/>
        <v>104</v>
      </c>
      <c r="P2319" s="15">
        <f t="shared" si="544"/>
        <v>18.90909090909091</v>
      </c>
      <c r="Q2319" t="s">
        <v>8325</v>
      </c>
      <c r="R2319" t="s">
        <v>8339</v>
      </c>
      <c r="S2319" s="8">
        <f t="shared" si="539"/>
        <v>40192.33390046296</v>
      </c>
      <c r="T2319" s="11">
        <f t="shared" si="540"/>
        <v>40224</v>
      </c>
      <c r="U2319" t="str">
        <f t="shared" si="541"/>
        <v>TRUE</v>
      </c>
      <c r="V2319" s="18">
        <f t="shared" si="542"/>
        <v>1</v>
      </c>
      <c r="W2319">
        <f t="shared" si="543"/>
        <v>1</v>
      </c>
      <c r="X2319">
        <v>1</v>
      </c>
      <c r="Y2319">
        <f t="shared" si="536"/>
        <v>400</v>
      </c>
      <c r="Z2319">
        <f t="shared" si="537"/>
        <v>416</v>
      </c>
    </row>
    <row r="2320" spans="1:26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 t="b">
        <v>1</v>
      </c>
      <c r="L2320">
        <v>163</v>
      </c>
      <c r="M2320" t="b">
        <v>1</v>
      </c>
      <c r="N2320" t="s">
        <v>8279</v>
      </c>
      <c r="O2320" s="15">
        <f t="shared" si="538"/>
        <v>121.05999999999999</v>
      </c>
      <c r="P2320" s="15">
        <f t="shared" si="544"/>
        <v>37.134969325153371</v>
      </c>
      <c r="Q2320" t="s">
        <v>8325</v>
      </c>
      <c r="R2320" t="s">
        <v>8339</v>
      </c>
      <c r="S2320" s="8">
        <f t="shared" si="539"/>
        <v>40050.435347222221</v>
      </c>
      <c r="T2320" s="11">
        <f t="shared" si="540"/>
        <v>40081.957638888889</v>
      </c>
      <c r="U2320" t="str">
        <f t="shared" si="541"/>
        <v>TRUE</v>
      </c>
      <c r="V2320" s="18">
        <f t="shared" si="542"/>
        <v>1</v>
      </c>
      <c r="W2320">
        <f t="shared" si="543"/>
        <v>1</v>
      </c>
      <c r="X2320">
        <v>1</v>
      </c>
      <c r="Y2320">
        <f t="shared" si="536"/>
        <v>5000</v>
      </c>
      <c r="Z2320">
        <f t="shared" si="537"/>
        <v>6053</v>
      </c>
    </row>
    <row r="2321" spans="1:26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 t="b">
        <v>1</v>
      </c>
      <c r="L2321">
        <v>77</v>
      </c>
      <c r="M2321" t="b">
        <v>1</v>
      </c>
      <c r="N2321" t="s">
        <v>8279</v>
      </c>
      <c r="O2321" s="15">
        <f t="shared" si="538"/>
        <v>107.69999999999999</v>
      </c>
      <c r="P2321" s="15">
        <f t="shared" si="544"/>
        <v>41.961038961038959</v>
      </c>
      <c r="Q2321" t="s">
        <v>8325</v>
      </c>
      <c r="R2321" t="s">
        <v>8339</v>
      </c>
      <c r="S2321" s="8">
        <f t="shared" si="539"/>
        <v>41592.873668981476</v>
      </c>
      <c r="T2321" s="11">
        <f t="shared" si="540"/>
        <v>41622.873668981476</v>
      </c>
      <c r="U2321" t="str">
        <f t="shared" si="541"/>
        <v>TRUE</v>
      </c>
      <c r="V2321" s="18">
        <f t="shared" si="542"/>
        <v>1</v>
      </c>
      <c r="W2321">
        <f t="shared" si="543"/>
        <v>1</v>
      </c>
      <c r="X2321">
        <v>1</v>
      </c>
      <c r="Y2321">
        <f t="shared" si="536"/>
        <v>3000</v>
      </c>
      <c r="Z2321">
        <f t="shared" si="537"/>
        <v>3231</v>
      </c>
    </row>
    <row r="2322" spans="1:26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 t="b">
        <v>1</v>
      </c>
      <c r="L2322">
        <v>89</v>
      </c>
      <c r="M2322" t="b">
        <v>1</v>
      </c>
      <c r="N2322" t="s">
        <v>8279</v>
      </c>
      <c r="O2322" s="15">
        <f t="shared" si="538"/>
        <v>108.66</v>
      </c>
      <c r="P2322" s="15">
        <f t="shared" si="544"/>
        <v>61.044943820224717</v>
      </c>
      <c r="Q2322" t="s">
        <v>8325</v>
      </c>
      <c r="R2322" t="s">
        <v>8339</v>
      </c>
      <c r="S2322" s="8">
        <f t="shared" si="539"/>
        <v>41696.608796296292</v>
      </c>
      <c r="T2322" s="11">
        <f t="shared" si="540"/>
        <v>41731.567129629628</v>
      </c>
      <c r="U2322" t="str">
        <f t="shared" si="541"/>
        <v>TRUE</v>
      </c>
      <c r="V2322" s="18">
        <f t="shared" si="542"/>
        <v>1</v>
      </c>
      <c r="W2322">
        <f t="shared" si="543"/>
        <v>1</v>
      </c>
      <c r="X2322">
        <v>1</v>
      </c>
      <c r="Y2322">
        <f t="shared" si="536"/>
        <v>5000</v>
      </c>
      <c r="Z2322">
        <f t="shared" si="537"/>
        <v>5433</v>
      </c>
    </row>
    <row r="2323" spans="1:26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 t="b">
        <v>0</v>
      </c>
      <c r="L2323">
        <v>64</v>
      </c>
      <c r="M2323" t="b">
        <v>0</v>
      </c>
      <c r="N2323" t="s">
        <v>8298</v>
      </c>
      <c r="O2323" s="15">
        <f t="shared" si="538"/>
        <v>39.120962394619681</v>
      </c>
      <c r="P2323" s="15">
        <f t="shared" si="544"/>
        <v>64.53125</v>
      </c>
      <c r="Q2323" t="s">
        <v>8315</v>
      </c>
      <c r="R2323" t="s">
        <v>8318</v>
      </c>
      <c r="S2323" s="8">
        <f t="shared" si="539"/>
        <v>42799.052094907405</v>
      </c>
      <c r="T2323" s="11">
        <f t="shared" si="540"/>
        <v>42829.010428240734</v>
      </c>
      <c r="U2323" t="str">
        <f t="shared" si="541"/>
        <v>FALSE</v>
      </c>
      <c r="V2323" s="18">
        <f t="shared" si="542"/>
        <v>2</v>
      </c>
      <c r="W2323">
        <f t="shared" si="543"/>
        <v>4</v>
      </c>
      <c r="X2323">
        <v>1.1299999999999999</v>
      </c>
      <c r="Y2323">
        <f>D2323*X2323</f>
        <v>11929.409999999998</v>
      </c>
      <c r="Z2323">
        <f>E2323*$X2323</f>
        <v>4666.8999999999996</v>
      </c>
    </row>
    <row r="2324" spans="1:26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 t="b">
        <v>0</v>
      </c>
      <c r="L2324">
        <v>4</v>
      </c>
      <c r="M2324" t="b">
        <v>0</v>
      </c>
      <c r="N2324" t="s">
        <v>8298</v>
      </c>
      <c r="O2324" s="15">
        <f t="shared" si="538"/>
        <v>3.1481481481481479</v>
      </c>
      <c r="P2324" s="15">
        <f t="shared" si="544"/>
        <v>21.25</v>
      </c>
      <c r="Q2324" t="s">
        <v>8315</v>
      </c>
      <c r="R2324" t="s">
        <v>8318</v>
      </c>
      <c r="S2324" s="8">
        <f t="shared" si="539"/>
        <v>42804.687141203707</v>
      </c>
      <c r="T2324" s="11">
        <f t="shared" si="540"/>
        <v>42834.645474537036</v>
      </c>
      <c r="U2324" t="str">
        <f t="shared" si="541"/>
        <v>FALSE</v>
      </c>
      <c r="V2324" s="18">
        <f t="shared" si="542"/>
        <v>2</v>
      </c>
      <c r="W2324">
        <f t="shared" si="543"/>
        <v>4</v>
      </c>
      <c r="X2324">
        <v>1</v>
      </c>
      <c r="Y2324">
        <f>D2324*$X2324</f>
        <v>2700</v>
      </c>
      <c r="Z2324">
        <f>E2324*$X2324</f>
        <v>85</v>
      </c>
    </row>
    <row r="2325" spans="1:26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 t="b">
        <v>0</v>
      </c>
      <c r="L2325">
        <v>4</v>
      </c>
      <c r="M2325" t="b">
        <v>0</v>
      </c>
      <c r="N2325" t="s">
        <v>8298</v>
      </c>
      <c r="O2325" s="15">
        <f t="shared" si="538"/>
        <v>48</v>
      </c>
      <c r="P2325" s="15">
        <f t="shared" si="544"/>
        <v>30</v>
      </c>
      <c r="Q2325" t="s">
        <v>8315</v>
      </c>
      <c r="R2325" t="s">
        <v>8318</v>
      </c>
      <c r="S2325" s="8">
        <f t="shared" si="539"/>
        <v>42807.54684027777</v>
      </c>
      <c r="T2325" s="11">
        <f t="shared" si="540"/>
        <v>42814.546840277777</v>
      </c>
      <c r="U2325" t="str">
        <f t="shared" si="541"/>
        <v>FALSE</v>
      </c>
      <c r="V2325" s="18">
        <f t="shared" si="542"/>
        <v>2</v>
      </c>
      <c r="W2325">
        <f t="shared" si="543"/>
        <v>4</v>
      </c>
      <c r="X2325">
        <v>1</v>
      </c>
      <c r="Y2325">
        <f>D2325*$X2325</f>
        <v>250</v>
      </c>
      <c r="Z2325">
        <f>E2325*$X2325</f>
        <v>120</v>
      </c>
    </row>
    <row r="2326" spans="1:26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 t="b">
        <v>0</v>
      </c>
      <c r="L2326">
        <v>61</v>
      </c>
      <c r="M2326" t="b">
        <v>0</v>
      </c>
      <c r="N2326" t="s">
        <v>8298</v>
      </c>
      <c r="O2326" s="15">
        <f t="shared" si="538"/>
        <v>20.733333333333334</v>
      </c>
      <c r="P2326" s="15">
        <f t="shared" si="544"/>
        <v>25.491803278688526</v>
      </c>
      <c r="Q2326" t="s">
        <v>8315</v>
      </c>
      <c r="R2326" t="s">
        <v>8318</v>
      </c>
      <c r="S2326" s="8">
        <f t="shared" si="539"/>
        <v>42790.67690972222</v>
      </c>
      <c r="T2326" s="11">
        <f t="shared" si="540"/>
        <v>42820.635243055549</v>
      </c>
      <c r="U2326" t="str">
        <f t="shared" si="541"/>
        <v>FALSE</v>
      </c>
      <c r="V2326" s="18">
        <f t="shared" si="542"/>
        <v>2</v>
      </c>
      <c r="W2326">
        <f t="shared" si="543"/>
        <v>4</v>
      </c>
      <c r="X2326">
        <v>1.28</v>
      </c>
      <c r="Y2326">
        <f>D2326*X2326</f>
        <v>9600</v>
      </c>
      <c r="Z2326">
        <f>E2326*$X2326</f>
        <v>1990.4</v>
      </c>
    </row>
    <row r="2327" spans="1:26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 t="b">
        <v>0</v>
      </c>
      <c r="L2327">
        <v>7</v>
      </c>
      <c r="M2327" t="b">
        <v>0</v>
      </c>
      <c r="N2327" t="s">
        <v>8298</v>
      </c>
      <c r="O2327" s="15">
        <f t="shared" si="538"/>
        <v>8</v>
      </c>
      <c r="P2327" s="15">
        <f t="shared" si="544"/>
        <v>11.428571428571429</v>
      </c>
      <c r="Q2327" t="s">
        <v>8315</v>
      </c>
      <c r="R2327" t="s">
        <v>8318</v>
      </c>
      <c r="S2327" s="8">
        <f t="shared" si="539"/>
        <v>42793.814016203702</v>
      </c>
      <c r="T2327" s="11">
        <f t="shared" si="540"/>
        <v>42823.772349537037</v>
      </c>
      <c r="U2327" t="str">
        <f t="shared" si="541"/>
        <v>FALSE</v>
      </c>
      <c r="V2327" s="18">
        <f t="shared" si="542"/>
        <v>2</v>
      </c>
      <c r="W2327">
        <f t="shared" si="543"/>
        <v>4</v>
      </c>
      <c r="X2327">
        <v>1</v>
      </c>
      <c r="Y2327">
        <f t="shared" ref="Y2327:Y2345" si="545">D2327*$X2327</f>
        <v>1000</v>
      </c>
      <c r="Z2327">
        <f t="shared" ref="Z2327:Z2345" si="546">E2327*$X2327</f>
        <v>80</v>
      </c>
    </row>
    <row r="2328" spans="1:26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 t="b">
        <v>0</v>
      </c>
      <c r="L2328">
        <v>1</v>
      </c>
      <c r="M2328" t="b">
        <v>0</v>
      </c>
      <c r="N2328" t="s">
        <v>8298</v>
      </c>
      <c r="O2328" s="15">
        <f t="shared" si="538"/>
        <v>0.72</v>
      </c>
      <c r="P2328" s="15">
        <f t="shared" si="544"/>
        <v>108</v>
      </c>
      <c r="Q2328" t="s">
        <v>8315</v>
      </c>
      <c r="R2328" t="s">
        <v>8318</v>
      </c>
      <c r="S2328" s="8">
        <f t="shared" si="539"/>
        <v>42803.825787037036</v>
      </c>
      <c r="T2328" s="11">
        <f t="shared" si="540"/>
        <v>42855.499999999993</v>
      </c>
      <c r="U2328" t="str">
        <f t="shared" si="541"/>
        <v>FALSE</v>
      </c>
      <c r="V2328" s="18">
        <f t="shared" si="542"/>
        <v>2</v>
      </c>
      <c r="W2328">
        <f t="shared" si="543"/>
        <v>4</v>
      </c>
      <c r="X2328">
        <v>1</v>
      </c>
      <c r="Y2328">
        <f t="shared" si="545"/>
        <v>15000</v>
      </c>
      <c r="Z2328">
        <f t="shared" si="546"/>
        <v>108</v>
      </c>
    </row>
    <row r="2329" spans="1:26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 t="b">
        <v>1</v>
      </c>
      <c r="L2329">
        <v>3355</v>
      </c>
      <c r="M2329" t="b">
        <v>1</v>
      </c>
      <c r="N2329" t="s">
        <v>8298</v>
      </c>
      <c r="O2329" s="15">
        <f t="shared" si="538"/>
        <v>526.09431428571429</v>
      </c>
      <c r="P2329" s="15">
        <f t="shared" si="544"/>
        <v>54.883162444113267</v>
      </c>
      <c r="Q2329" t="s">
        <v>8315</v>
      </c>
      <c r="R2329" t="s">
        <v>8318</v>
      </c>
      <c r="S2329" s="8">
        <f t="shared" si="539"/>
        <v>41842.708796296298</v>
      </c>
      <c r="T2329" s="11">
        <f t="shared" si="540"/>
        <v>41877.708796296291</v>
      </c>
      <c r="U2329" t="str">
        <f t="shared" si="541"/>
        <v>TRUE</v>
      </c>
      <c r="V2329" s="18">
        <f t="shared" si="542"/>
        <v>1</v>
      </c>
      <c r="W2329">
        <f t="shared" si="543"/>
        <v>1</v>
      </c>
      <c r="X2329">
        <v>1</v>
      </c>
      <c r="Y2329">
        <f t="shared" si="545"/>
        <v>35000</v>
      </c>
      <c r="Z2329">
        <f t="shared" si="546"/>
        <v>184133.01</v>
      </c>
    </row>
    <row r="2330" spans="1:26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 t="b">
        <v>1</v>
      </c>
      <c r="L2330">
        <v>537</v>
      </c>
      <c r="M2330" t="b">
        <v>1</v>
      </c>
      <c r="N2330" t="s">
        <v>8298</v>
      </c>
      <c r="O2330" s="15">
        <f t="shared" si="538"/>
        <v>254.45000000000002</v>
      </c>
      <c r="P2330" s="15">
        <f t="shared" si="544"/>
        <v>47.383612662942269</v>
      </c>
      <c r="Q2330" t="s">
        <v>8315</v>
      </c>
      <c r="R2330" t="s">
        <v>8318</v>
      </c>
      <c r="S2330" s="8">
        <f t="shared" si="539"/>
        <v>42139.573344907411</v>
      </c>
      <c r="T2330" s="11">
        <f t="shared" si="540"/>
        <v>42169.573344907403</v>
      </c>
      <c r="U2330" t="str">
        <f t="shared" si="541"/>
        <v>TRUE</v>
      </c>
      <c r="V2330" s="18">
        <f t="shared" si="542"/>
        <v>1</v>
      </c>
      <c r="W2330">
        <f t="shared" si="543"/>
        <v>1</v>
      </c>
      <c r="X2330">
        <v>1</v>
      </c>
      <c r="Y2330">
        <f t="shared" si="545"/>
        <v>10000</v>
      </c>
      <c r="Z2330">
        <f t="shared" si="546"/>
        <v>25445</v>
      </c>
    </row>
    <row r="2331" spans="1:26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 t="b">
        <v>1</v>
      </c>
      <c r="L2331">
        <v>125</v>
      </c>
      <c r="M2331" t="b">
        <v>1</v>
      </c>
      <c r="N2331" t="s">
        <v>8298</v>
      </c>
      <c r="O2331" s="15">
        <f t="shared" si="538"/>
        <v>105.91999999999999</v>
      </c>
      <c r="P2331" s="15">
        <f t="shared" si="544"/>
        <v>211.84</v>
      </c>
      <c r="Q2331" t="s">
        <v>8315</v>
      </c>
      <c r="R2331" t="s">
        <v>8318</v>
      </c>
      <c r="S2331" s="8">
        <f t="shared" si="539"/>
        <v>41807.416041666664</v>
      </c>
      <c r="T2331" s="11">
        <f t="shared" si="540"/>
        <v>41837.416041666664</v>
      </c>
      <c r="U2331" t="str">
        <f t="shared" si="541"/>
        <v>TRUE</v>
      </c>
      <c r="V2331" s="18">
        <f t="shared" si="542"/>
        <v>1</v>
      </c>
      <c r="W2331">
        <f t="shared" si="543"/>
        <v>1</v>
      </c>
      <c r="X2331">
        <v>1</v>
      </c>
      <c r="Y2331">
        <f t="shared" si="545"/>
        <v>25000</v>
      </c>
      <c r="Z2331">
        <f t="shared" si="546"/>
        <v>26480</v>
      </c>
    </row>
    <row r="2332" spans="1:26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 t="b">
        <v>1</v>
      </c>
      <c r="L2332">
        <v>163</v>
      </c>
      <c r="M2332" t="b">
        <v>1</v>
      </c>
      <c r="N2332" t="s">
        <v>8298</v>
      </c>
      <c r="O2332" s="15">
        <f t="shared" si="538"/>
        <v>102.42285714285715</v>
      </c>
      <c r="P2332" s="15">
        <f t="shared" si="544"/>
        <v>219.92638036809817</v>
      </c>
      <c r="Q2332" t="s">
        <v>8315</v>
      </c>
      <c r="R2332" t="s">
        <v>8318</v>
      </c>
      <c r="S2332" s="8">
        <f t="shared" si="539"/>
        <v>42332.691469907404</v>
      </c>
      <c r="T2332" s="11">
        <f t="shared" si="540"/>
        <v>42362.791666666664</v>
      </c>
      <c r="U2332" t="str">
        <f t="shared" si="541"/>
        <v>TRUE</v>
      </c>
      <c r="V2332" s="18">
        <f t="shared" si="542"/>
        <v>1</v>
      </c>
      <c r="W2332">
        <f t="shared" si="543"/>
        <v>1</v>
      </c>
      <c r="X2332">
        <v>1</v>
      </c>
      <c r="Y2332">
        <f t="shared" si="545"/>
        <v>35000</v>
      </c>
      <c r="Z2332">
        <f t="shared" si="546"/>
        <v>35848</v>
      </c>
    </row>
    <row r="2333" spans="1:26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 t="b">
        <v>1</v>
      </c>
      <c r="L2333">
        <v>283</v>
      </c>
      <c r="M2333" t="b">
        <v>1</v>
      </c>
      <c r="N2333" t="s">
        <v>8298</v>
      </c>
      <c r="O2333" s="15">
        <f t="shared" si="538"/>
        <v>144.31375</v>
      </c>
      <c r="P2333" s="15">
        <f t="shared" si="544"/>
        <v>40.795406360424032</v>
      </c>
      <c r="Q2333" t="s">
        <v>8315</v>
      </c>
      <c r="R2333" t="s">
        <v>8318</v>
      </c>
      <c r="S2333" s="8">
        <f t="shared" si="539"/>
        <v>41838.797337962962</v>
      </c>
      <c r="T2333" s="11">
        <f t="shared" si="540"/>
        <v>41868.797337962962</v>
      </c>
      <c r="U2333" t="str">
        <f t="shared" si="541"/>
        <v>TRUE</v>
      </c>
      <c r="V2333" s="18">
        <f t="shared" si="542"/>
        <v>1</v>
      </c>
      <c r="W2333">
        <f t="shared" si="543"/>
        <v>1</v>
      </c>
      <c r="X2333">
        <v>1</v>
      </c>
      <c r="Y2333">
        <f t="shared" si="545"/>
        <v>8000</v>
      </c>
      <c r="Z2333">
        <f t="shared" si="546"/>
        <v>11545.1</v>
      </c>
    </row>
    <row r="2334" spans="1:26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 t="b">
        <v>1</v>
      </c>
      <c r="L2334">
        <v>352</v>
      </c>
      <c r="M2334" t="b">
        <v>1</v>
      </c>
      <c r="N2334" t="s">
        <v>8298</v>
      </c>
      <c r="O2334" s="15">
        <f t="shared" si="538"/>
        <v>106.30800000000001</v>
      </c>
      <c r="P2334" s="15">
        <f t="shared" si="544"/>
        <v>75.502840909090907</v>
      </c>
      <c r="Q2334" t="s">
        <v>8315</v>
      </c>
      <c r="R2334" t="s">
        <v>8318</v>
      </c>
      <c r="S2334" s="8">
        <f t="shared" si="539"/>
        <v>42011.419803240737</v>
      </c>
      <c r="T2334" s="11">
        <f t="shared" si="540"/>
        <v>42041.419803240737</v>
      </c>
      <c r="U2334" t="str">
        <f t="shared" si="541"/>
        <v>TRUE</v>
      </c>
      <c r="V2334" s="18">
        <f t="shared" si="542"/>
        <v>1</v>
      </c>
      <c r="W2334">
        <f t="shared" si="543"/>
        <v>1</v>
      </c>
      <c r="X2334">
        <v>1</v>
      </c>
      <c r="Y2334">
        <f t="shared" si="545"/>
        <v>25000</v>
      </c>
      <c r="Z2334">
        <f t="shared" si="546"/>
        <v>26577</v>
      </c>
    </row>
    <row r="2335" spans="1:26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 t="b">
        <v>1</v>
      </c>
      <c r="L2335">
        <v>94</v>
      </c>
      <c r="M2335" t="b">
        <v>1</v>
      </c>
      <c r="N2335" t="s">
        <v>8298</v>
      </c>
      <c r="O2335" s="15">
        <f t="shared" si="538"/>
        <v>212.16666666666666</v>
      </c>
      <c r="P2335" s="15">
        <f t="shared" si="544"/>
        <v>13.542553191489361</v>
      </c>
      <c r="Q2335" t="s">
        <v>8315</v>
      </c>
      <c r="R2335" t="s">
        <v>8318</v>
      </c>
      <c r="S2335" s="8">
        <f t="shared" si="539"/>
        <v>41767.442013888889</v>
      </c>
      <c r="T2335" s="11">
        <f t="shared" si="540"/>
        <v>41788.534722222219</v>
      </c>
      <c r="U2335" t="str">
        <f t="shared" si="541"/>
        <v>TRUE</v>
      </c>
      <c r="V2335" s="18">
        <f t="shared" si="542"/>
        <v>1</v>
      </c>
      <c r="W2335">
        <f t="shared" si="543"/>
        <v>1</v>
      </c>
      <c r="X2335">
        <v>1</v>
      </c>
      <c r="Y2335">
        <f t="shared" si="545"/>
        <v>600</v>
      </c>
      <c r="Z2335">
        <f t="shared" si="546"/>
        <v>1273</v>
      </c>
    </row>
    <row r="2336" spans="1:26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 t="b">
        <v>1</v>
      </c>
      <c r="L2336">
        <v>67</v>
      </c>
      <c r="M2336" t="b">
        <v>1</v>
      </c>
      <c r="N2336" t="s">
        <v>8298</v>
      </c>
      <c r="O2336" s="15">
        <f t="shared" si="538"/>
        <v>101.95</v>
      </c>
      <c r="P2336" s="15">
        <f t="shared" si="544"/>
        <v>60.865671641791046</v>
      </c>
      <c r="Q2336" t="s">
        <v>8315</v>
      </c>
      <c r="R2336" t="s">
        <v>8318</v>
      </c>
      <c r="S2336" s="8">
        <f t="shared" si="539"/>
        <v>41918.461782407401</v>
      </c>
      <c r="T2336" s="11">
        <f t="shared" si="540"/>
        <v>41948.523611111108</v>
      </c>
      <c r="U2336" t="str">
        <f t="shared" si="541"/>
        <v>TRUE</v>
      </c>
      <c r="V2336" s="18">
        <f t="shared" si="542"/>
        <v>1</v>
      </c>
      <c r="W2336">
        <f t="shared" si="543"/>
        <v>1</v>
      </c>
      <c r="X2336">
        <v>1</v>
      </c>
      <c r="Y2336">
        <f t="shared" si="545"/>
        <v>4000</v>
      </c>
      <c r="Z2336">
        <f t="shared" si="546"/>
        <v>4078</v>
      </c>
    </row>
    <row r="2337" spans="1:26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 t="b">
        <v>1</v>
      </c>
      <c r="L2337">
        <v>221</v>
      </c>
      <c r="M2337" t="b">
        <v>1</v>
      </c>
      <c r="N2337" t="s">
        <v>8298</v>
      </c>
      <c r="O2337" s="15">
        <f t="shared" si="538"/>
        <v>102.27200000000001</v>
      </c>
      <c r="P2337" s="15">
        <f t="shared" si="544"/>
        <v>115.69230769230769</v>
      </c>
      <c r="Q2337" t="s">
        <v>8315</v>
      </c>
      <c r="R2337" t="s">
        <v>8318</v>
      </c>
      <c r="S2337" s="8">
        <f t="shared" si="539"/>
        <v>41771.363923611112</v>
      </c>
      <c r="T2337" s="11">
        <f t="shared" si="540"/>
        <v>41801.363923611112</v>
      </c>
      <c r="U2337" t="str">
        <f t="shared" si="541"/>
        <v>TRUE</v>
      </c>
      <c r="V2337" s="18">
        <f t="shared" si="542"/>
        <v>1</v>
      </c>
      <c r="W2337">
        <f t="shared" si="543"/>
        <v>1</v>
      </c>
      <c r="X2337">
        <v>1</v>
      </c>
      <c r="Y2337">
        <f t="shared" si="545"/>
        <v>25000</v>
      </c>
      <c r="Z2337">
        <f t="shared" si="546"/>
        <v>25568</v>
      </c>
    </row>
    <row r="2338" spans="1:26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 t="b">
        <v>1</v>
      </c>
      <c r="L2338">
        <v>2165</v>
      </c>
      <c r="M2338" t="b">
        <v>1</v>
      </c>
      <c r="N2338" t="s">
        <v>8298</v>
      </c>
      <c r="O2338" s="15">
        <f t="shared" si="538"/>
        <v>520.73254999999995</v>
      </c>
      <c r="P2338" s="15">
        <f t="shared" si="544"/>
        <v>48.104623556581984</v>
      </c>
      <c r="Q2338" t="s">
        <v>8315</v>
      </c>
      <c r="R2338" t="s">
        <v>8318</v>
      </c>
      <c r="S2338" s="8">
        <f t="shared" si="539"/>
        <v>41666.716377314813</v>
      </c>
      <c r="T2338" s="11">
        <f t="shared" si="540"/>
        <v>41706.716377314813</v>
      </c>
      <c r="U2338" t="str">
        <f t="shared" si="541"/>
        <v>TRUE</v>
      </c>
      <c r="V2338" s="18">
        <f t="shared" si="542"/>
        <v>1</v>
      </c>
      <c r="W2338">
        <f t="shared" si="543"/>
        <v>1</v>
      </c>
      <c r="X2338">
        <v>1</v>
      </c>
      <c r="Y2338">
        <f t="shared" si="545"/>
        <v>20000</v>
      </c>
      <c r="Z2338">
        <f t="shared" si="546"/>
        <v>104146.51</v>
      </c>
    </row>
    <row r="2339" spans="1:26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 t="b">
        <v>1</v>
      </c>
      <c r="L2339">
        <v>179</v>
      </c>
      <c r="M2339" t="b">
        <v>1</v>
      </c>
      <c r="N2339" t="s">
        <v>8298</v>
      </c>
      <c r="O2339" s="15">
        <f t="shared" si="538"/>
        <v>110.65833333333333</v>
      </c>
      <c r="P2339" s="15">
        <f t="shared" si="544"/>
        <v>74.184357541899445</v>
      </c>
      <c r="Q2339" t="s">
        <v>8315</v>
      </c>
      <c r="R2339" t="s">
        <v>8318</v>
      </c>
      <c r="S2339" s="8">
        <f t="shared" si="539"/>
        <v>41786.432210648149</v>
      </c>
      <c r="T2339" s="11">
        <f t="shared" si="540"/>
        <v>41816.432210648149</v>
      </c>
      <c r="U2339" t="str">
        <f t="shared" si="541"/>
        <v>TRUE</v>
      </c>
      <c r="V2339" s="18">
        <f t="shared" si="542"/>
        <v>1</v>
      </c>
      <c r="W2339">
        <f t="shared" si="543"/>
        <v>1</v>
      </c>
      <c r="X2339">
        <v>1</v>
      </c>
      <c r="Y2339">
        <f t="shared" si="545"/>
        <v>12000</v>
      </c>
      <c r="Z2339">
        <f t="shared" si="546"/>
        <v>13279</v>
      </c>
    </row>
    <row r="2340" spans="1:26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 t="b">
        <v>1</v>
      </c>
      <c r="L2340">
        <v>123</v>
      </c>
      <c r="M2340" t="b">
        <v>1</v>
      </c>
      <c r="N2340" t="s">
        <v>8298</v>
      </c>
      <c r="O2340" s="15">
        <f t="shared" si="538"/>
        <v>101.14333333333335</v>
      </c>
      <c r="P2340" s="15">
        <f t="shared" si="544"/>
        <v>123.34552845528455</v>
      </c>
      <c r="Q2340" t="s">
        <v>8315</v>
      </c>
      <c r="R2340" t="s">
        <v>8318</v>
      </c>
      <c r="S2340" s="8">
        <f t="shared" si="539"/>
        <v>41789.688472222217</v>
      </c>
      <c r="T2340" s="11">
        <f t="shared" si="540"/>
        <v>41819.688472222224</v>
      </c>
      <c r="U2340" t="str">
        <f t="shared" si="541"/>
        <v>TRUE</v>
      </c>
      <c r="V2340" s="18">
        <f t="shared" si="542"/>
        <v>1</v>
      </c>
      <c r="W2340">
        <f t="shared" si="543"/>
        <v>1</v>
      </c>
      <c r="X2340">
        <v>1</v>
      </c>
      <c r="Y2340">
        <f t="shared" si="545"/>
        <v>15000</v>
      </c>
      <c r="Z2340">
        <f t="shared" si="546"/>
        <v>15171.5</v>
      </c>
    </row>
    <row r="2341" spans="1:26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 t="b">
        <v>1</v>
      </c>
      <c r="L2341">
        <v>1104</v>
      </c>
      <c r="M2341" t="b">
        <v>1</v>
      </c>
      <c r="N2341" t="s">
        <v>8298</v>
      </c>
      <c r="O2341" s="15">
        <f t="shared" si="538"/>
        <v>294.20799999999997</v>
      </c>
      <c r="P2341" s="15">
        <f t="shared" si="544"/>
        <v>66.623188405797094</v>
      </c>
      <c r="Q2341" t="s">
        <v>8315</v>
      </c>
      <c r="R2341" t="s">
        <v>8318</v>
      </c>
      <c r="S2341" s="8">
        <f t="shared" si="539"/>
        <v>42692.591539351844</v>
      </c>
      <c r="T2341" s="11">
        <f t="shared" si="540"/>
        <v>42723.124305555553</v>
      </c>
      <c r="U2341" t="str">
        <f t="shared" si="541"/>
        <v>TRUE</v>
      </c>
      <c r="V2341" s="18">
        <f t="shared" si="542"/>
        <v>1</v>
      </c>
      <c r="W2341">
        <f t="shared" si="543"/>
        <v>1</v>
      </c>
      <c r="X2341">
        <v>1</v>
      </c>
      <c r="Y2341">
        <f t="shared" si="545"/>
        <v>25000</v>
      </c>
      <c r="Z2341">
        <f t="shared" si="546"/>
        <v>73552</v>
      </c>
    </row>
    <row r="2342" spans="1:26" ht="29.4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 t="b">
        <v>1</v>
      </c>
      <c r="L2342">
        <v>403</v>
      </c>
      <c r="M2342" t="b">
        <v>1</v>
      </c>
      <c r="N2342" t="s">
        <v>8298</v>
      </c>
      <c r="O2342" s="15">
        <f t="shared" si="538"/>
        <v>105.77749999999999</v>
      </c>
      <c r="P2342" s="15">
        <f t="shared" si="544"/>
        <v>104.99007444168734</v>
      </c>
      <c r="Q2342" t="s">
        <v>8315</v>
      </c>
      <c r="R2342" t="s">
        <v>8318</v>
      </c>
      <c r="S2342" s="8">
        <f t="shared" si="539"/>
        <v>42643.434467592589</v>
      </c>
      <c r="T2342" s="11">
        <f t="shared" si="540"/>
        <v>42673.434467592589</v>
      </c>
      <c r="U2342" t="str">
        <f t="shared" si="541"/>
        <v>TRUE</v>
      </c>
      <c r="V2342" s="18">
        <f t="shared" si="542"/>
        <v>1</v>
      </c>
      <c r="W2342">
        <f t="shared" si="543"/>
        <v>1</v>
      </c>
      <c r="X2342">
        <v>1</v>
      </c>
      <c r="Y2342">
        <f t="shared" si="545"/>
        <v>40000</v>
      </c>
      <c r="Z2342">
        <f t="shared" si="546"/>
        <v>42311</v>
      </c>
    </row>
    <row r="2343" spans="1:26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 t="b">
        <v>0</v>
      </c>
      <c r="L2343">
        <v>0</v>
      </c>
      <c r="M2343" t="b">
        <v>0</v>
      </c>
      <c r="N2343" t="s">
        <v>8272</v>
      </c>
      <c r="O2343" s="15">
        <f t="shared" si="538"/>
        <v>0</v>
      </c>
      <c r="P2343" s="15">
        <f t="shared" si="544"/>
        <v>0</v>
      </c>
      <c r="Q2343" t="s">
        <v>8330</v>
      </c>
      <c r="R2343" t="s">
        <v>8331</v>
      </c>
      <c r="S2343" s="8">
        <f t="shared" si="539"/>
        <v>42167.605370370373</v>
      </c>
      <c r="T2343" s="11">
        <f t="shared" si="540"/>
        <v>42197.605370370373</v>
      </c>
      <c r="U2343" t="str">
        <f t="shared" si="541"/>
        <v>FALSE</v>
      </c>
      <c r="V2343" s="18">
        <f t="shared" si="542"/>
        <v>2</v>
      </c>
      <c r="W2343">
        <f t="shared" si="543"/>
        <v>3</v>
      </c>
      <c r="X2343">
        <v>1</v>
      </c>
      <c r="Y2343">
        <f t="shared" si="545"/>
        <v>5000</v>
      </c>
      <c r="Z2343">
        <f t="shared" si="546"/>
        <v>0</v>
      </c>
    </row>
    <row r="2344" spans="1:26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 t="b">
        <v>0</v>
      </c>
      <c r="L2344">
        <v>0</v>
      </c>
      <c r="M2344" t="b">
        <v>0</v>
      </c>
      <c r="N2344" t="s">
        <v>8272</v>
      </c>
      <c r="O2344" s="15">
        <f t="shared" si="538"/>
        <v>0</v>
      </c>
      <c r="P2344" s="15">
        <f t="shared" si="544"/>
        <v>0</v>
      </c>
      <c r="Q2344" t="s">
        <v>8330</v>
      </c>
      <c r="R2344" t="s">
        <v>8331</v>
      </c>
      <c r="S2344" s="8">
        <f t="shared" si="539"/>
        <v>41897.49386574074</v>
      </c>
      <c r="T2344" s="11">
        <f t="shared" si="540"/>
        <v>41918</v>
      </c>
      <c r="U2344" t="str">
        <f t="shared" si="541"/>
        <v>FALSE</v>
      </c>
      <c r="V2344" s="18">
        <f t="shared" si="542"/>
        <v>2</v>
      </c>
      <c r="W2344">
        <f t="shared" si="543"/>
        <v>3</v>
      </c>
      <c r="X2344">
        <v>1</v>
      </c>
      <c r="Y2344">
        <f t="shared" si="545"/>
        <v>5500</v>
      </c>
      <c r="Z2344">
        <f t="shared" si="546"/>
        <v>0</v>
      </c>
    </row>
    <row r="2345" spans="1:26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 t="b">
        <v>0</v>
      </c>
      <c r="L2345">
        <v>1</v>
      </c>
      <c r="M2345" t="b">
        <v>0</v>
      </c>
      <c r="N2345" t="s">
        <v>8272</v>
      </c>
      <c r="O2345" s="15">
        <f t="shared" si="538"/>
        <v>3</v>
      </c>
      <c r="P2345" s="15">
        <f t="shared" si="544"/>
        <v>300</v>
      </c>
      <c r="Q2345" t="s">
        <v>8330</v>
      </c>
      <c r="R2345" t="s">
        <v>8331</v>
      </c>
      <c r="S2345" s="8">
        <f t="shared" si="539"/>
        <v>42327.616956018515</v>
      </c>
      <c r="T2345" s="11">
        <f t="shared" si="540"/>
        <v>42377.615972222215</v>
      </c>
      <c r="U2345" t="str">
        <f t="shared" si="541"/>
        <v>FALSE</v>
      </c>
      <c r="V2345" s="18">
        <f t="shared" si="542"/>
        <v>2</v>
      </c>
      <c r="W2345">
        <f t="shared" si="543"/>
        <v>3</v>
      </c>
      <c r="X2345">
        <v>1</v>
      </c>
      <c r="Y2345">
        <f t="shared" si="545"/>
        <v>10000</v>
      </c>
      <c r="Z2345">
        <f t="shared" si="546"/>
        <v>300</v>
      </c>
    </row>
    <row r="2346" spans="1:26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 t="b">
        <v>0</v>
      </c>
      <c r="L2346">
        <v>1</v>
      </c>
      <c r="M2346" t="b">
        <v>0</v>
      </c>
      <c r="N2346" t="s">
        <v>8272</v>
      </c>
      <c r="O2346" s="15">
        <f t="shared" si="538"/>
        <v>0.1</v>
      </c>
      <c r="P2346" s="15">
        <f t="shared" si="544"/>
        <v>1</v>
      </c>
      <c r="Q2346" t="s">
        <v>8330</v>
      </c>
      <c r="R2346" t="s">
        <v>8331</v>
      </c>
      <c r="S2346" s="8">
        <f t="shared" si="539"/>
        <v>42515.519317129627</v>
      </c>
      <c r="T2346" s="11">
        <f t="shared" si="540"/>
        <v>42545.519317129627</v>
      </c>
      <c r="U2346" t="str">
        <f t="shared" si="541"/>
        <v>FALSE</v>
      </c>
      <c r="V2346" s="18">
        <f t="shared" si="542"/>
        <v>2</v>
      </c>
      <c r="W2346">
        <f t="shared" si="543"/>
        <v>3</v>
      </c>
      <c r="X2346">
        <f>0.76</f>
        <v>0.76</v>
      </c>
      <c r="Y2346">
        <f>D2346*X2346</f>
        <v>760</v>
      </c>
      <c r="Z2346">
        <f t="shared" ref="Z2346:Z2356" si="547">E2346*$X2346</f>
        <v>0.76</v>
      </c>
    </row>
    <row r="2347" spans="1:26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 t="b">
        <v>0</v>
      </c>
      <c r="L2347">
        <v>0</v>
      </c>
      <c r="M2347" t="b">
        <v>0</v>
      </c>
      <c r="N2347" t="s">
        <v>8272</v>
      </c>
      <c r="O2347" s="15">
        <f t="shared" si="538"/>
        <v>0</v>
      </c>
      <c r="P2347" s="15">
        <f t="shared" si="544"/>
        <v>0</v>
      </c>
      <c r="Q2347" t="s">
        <v>8330</v>
      </c>
      <c r="R2347" t="s">
        <v>8331</v>
      </c>
      <c r="S2347" s="8">
        <f t="shared" si="539"/>
        <v>42059.79347222222</v>
      </c>
      <c r="T2347" s="11">
        <f t="shared" si="540"/>
        <v>42094.777083333327</v>
      </c>
      <c r="U2347" t="str">
        <f t="shared" si="541"/>
        <v>FALSE</v>
      </c>
      <c r="V2347" s="18">
        <f t="shared" si="542"/>
        <v>2</v>
      </c>
      <c r="W2347">
        <f t="shared" si="543"/>
        <v>3</v>
      </c>
      <c r="X2347">
        <v>1</v>
      </c>
      <c r="Y2347">
        <f>D2347*$X2347</f>
        <v>3000</v>
      </c>
      <c r="Z2347">
        <f t="shared" si="547"/>
        <v>0</v>
      </c>
    </row>
    <row r="2348" spans="1:26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 t="b">
        <v>0</v>
      </c>
      <c r="L2348">
        <v>3</v>
      </c>
      <c r="M2348" t="b">
        <v>0</v>
      </c>
      <c r="N2348" t="s">
        <v>8272</v>
      </c>
      <c r="O2348" s="15">
        <f t="shared" si="538"/>
        <v>6.5000000000000002E-2</v>
      </c>
      <c r="P2348" s="15">
        <f t="shared" si="544"/>
        <v>13</v>
      </c>
      <c r="Q2348" t="s">
        <v>8330</v>
      </c>
      <c r="R2348" t="s">
        <v>8331</v>
      </c>
      <c r="S2348" s="8">
        <f t="shared" si="539"/>
        <v>42615.590636574074</v>
      </c>
      <c r="T2348" s="11">
        <f t="shared" si="540"/>
        <v>42660.590636574074</v>
      </c>
      <c r="U2348" t="str">
        <f t="shared" si="541"/>
        <v>FALSE</v>
      </c>
      <c r="V2348" s="18">
        <f t="shared" si="542"/>
        <v>2</v>
      </c>
      <c r="W2348">
        <f t="shared" si="543"/>
        <v>3</v>
      </c>
      <c r="X2348">
        <v>1</v>
      </c>
      <c r="Y2348">
        <f>D2348*$X2348</f>
        <v>60000</v>
      </c>
      <c r="Z2348">
        <f t="shared" si="547"/>
        <v>39</v>
      </c>
    </row>
    <row r="2349" spans="1:26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 t="b">
        <v>0</v>
      </c>
      <c r="L2349">
        <v>1</v>
      </c>
      <c r="M2349" t="b">
        <v>0</v>
      </c>
      <c r="N2349" t="s">
        <v>8272</v>
      </c>
      <c r="O2349" s="15">
        <f t="shared" si="538"/>
        <v>1.5</v>
      </c>
      <c r="P2349" s="15">
        <f t="shared" si="544"/>
        <v>15</v>
      </c>
      <c r="Q2349" t="s">
        <v>8330</v>
      </c>
      <c r="R2349" t="s">
        <v>8331</v>
      </c>
      <c r="S2349" s="8">
        <f t="shared" si="539"/>
        <v>42577.399027777778</v>
      </c>
      <c r="T2349" s="11">
        <f t="shared" si="540"/>
        <v>42607.39902777777</v>
      </c>
      <c r="U2349" t="str">
        <f t="shared" si="541"/>
        <v>FALSE</v>
      </c>
      <c r="V2349" s="18">
        <f t="shared" si="542"/>
        <v>2</v>
      </c>
      <c r="W2349">
        <f t="shared" si="543"/>
        <v>3</v>
      </c>
      <c r="X2349">
        <v>1</v>
      </c>
      <c r="Y2349">
        <f>D2349*$X2349</f>
        <v>1000</v>
      </c>
      <c r="Z2349">
        <f t="shared" si="547"/>
        <v>15</v>
      </c>
    </row>
    <row r="2350" spans="1:26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 t="b">
        <v>0</v>
      </c>
      <c r="L2350">
        <v>5</v>
      </c>
      <c r="M2350" t="b">
        <v>0</v>
      </c>
      <c r="N2350" t="s">
        <v>8272</v>
      </c>
      <c r="O2350" s="15">
        <f t="shared" si="538"/>
        <v>0.38571428571428573</v>
      </c>
      <c r="P2350" s="15">
        <f t="shared" si="544"/>
        <v>54</v>
      </c>
      <c r="Q2350" t="s">
        <v>8330</v>
      </c>
      <c r="R2350" t="s">
        <v>8331</v>
      </c>
      <c r="S2350" s="8">
        <f t="shared" si="539"/>
        <v>42360.723819444444</v>
      </c>
      <c r="T2350" s="11">
        <f t="shared" si="540"/>
        <v>42420.723819444444</v>
      </c>
      <c r="U2350" t="str">
        <f t="shared" si="541"/>
        <v>FALSE</v>
      </c>
      <c r="V2350" s="18">
        <f t="shared" si="542"/>
        <v>2</v>
      </c>
      <c r="W2350">
        <f t="shared" si="543"/>
        <v>3</v>
      </c>
      <c r="X2350">
        <v>1</v>
      </c>
      <c r="Y2350">
        <f>D2350*$X2350</f>
        <v>70000</v>
      </c>
      <c r="Z2350">
        <f t="shared" si="547"/>
        <v>270</v>
      </c>
    </row>
    <row r="2351" spans="1:26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 t="b">
        <v>0</v>
      </c>
      <c r="L2351">
        <v>0</v>
      </c>
      <c r="M2351" t="b">
        <v>0</v>
      </c>
      <c r="N2351" t="s">
        <v>8272</v>
      </c>
      <c r="O2351" s="15">
        <f t="shared" si="538"/>
        <v>0</v>
      </c>
      <c r="P2351" s="15">
        <f t="shared" si="544"/>
        <v>0</v>
      </c>
      <c r="Q2351" t="s">
        <v>8330</v>
      </c>
      <c r="R2351" t="s">
        <v>8331</v>
      </c>
      <c r="S2351" s="8">
        <f t="shared" si="539"/>
        <v>42198.567453703705</v>
      </c>
      <c r="T2351" s="11">
        <f t="shared" si="540"/>
        <v>42227.567453703705</v>
      </c>
      <c r="U2351" t="str">
        <f t="shared" si="541"/>
        <v>FALSE</v>
      </c>
      <c r="V2351" s="18">
        <f t="shared" si="542"/>
        <v>2</v>
      </c>
      <c r="W2351">
        <f t="shared" si="543"/>
        <v>3</v>
      </c>
      <c r="X2351">
        <v>0.11</v>
      </c>
      <c r="Y2351">
        <f>D2351*$X2351</f>
        <v>52239</v>
      </c>
      <c r="Z2351">
        <f t="shared" si="547"/>
        <v>0</v>
      </c>
    </row>
    <row r="2352" spans="1:26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 t="b">
        <v>0</v>
      </c>
      <c r="L2352">
        <v>0</v>
      </c>
      <c r="M2352" t="b">
        <v>0</v>
      </c>
      <c r="N2352" t="s">
        <v>8272</v>
      </c>
      <c r="O2352" s="15">
        <f t="shared" si="538"/>
        <v>0</v>
      </c>
      <c r="P2352" s="15">
        <f t="shared" si="544"/>
        <v>0</v>
      </c>
      <c r="Q2352" t="s">
        <v>8330</v>
      </c>
      <c r="R2352" t="s">
        <v>8331</v>
      </c>
      <c r="S2352" s="8">
        <f t="shared" si="539"/>
        <v>42708.633912037032</v>
      </c>
      <c r="T2352" s="11">
        <f t="shared" si="540"/>
        <v>42738.633912037032</v>
      </c>
      <c r="U2352" t="str">
        <f t="shared" si="541"/>
        <v>FALSE</v>
      </c>
      <c r="V2352" s="18">
        <f t="shared" si="542"/>
        <v>2</v>
      </c>
      <c r="W2352">
        <f t="shared" si="543"/>
        <v>3</v>
      </c>
      <c r="X2352">
        <v>1.1299999999999999</v>
      </c>
      <c r="Y2352">
        <f>D2352*X2352</f>
        <v>56499.999999999993</v>
      </c>
      <c r="Z2352">
        <f t="shared" si="547"/>
        <v>0</v>
      </c>
    </row>
    <row r="2353" spans="1:26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 t="b">
        <v>0</v>
      </c>
      <c r="L2353">
        <v>7</v>
      </c>
      <c r="M2353" t="b">
        <v>0</v>
      </c>
      <c r="N2353" t="s">
        <v>8272</v>
      </c>
      <c r="O2353" s="15">
        <f t="shared" si="538"/>
        <v>0.5714285714285714</v>
      </c>
      <c r="P2353" s="15">
        <f t="shared" si="544"/>
        <v>15.428571428571429</v>
      </c>
      <c r="Q2353" t="s">
        <v>8330</v>
      </c>
      <c r="R2353" t="s">
        <v>8331</v>
      </c>
      <c r="S2353" s="8">
        <f t="shared" si="539"/>
        <v>42093.892812500002</v>
      </c>
      <c r="T2353" s="11">
        <f t="shared" si="540"/>
        <v>42123.892812500002</v>
      </c>
      <c r="U2353" t="str">
        <f t="shared" si="541"/>
        <v>FALSE</v>
      </c>
      <c r="V2353" s="18">
        <f t="shared" si="542"/>
        <v>2</v>
      </c>
      <c r="W2353">
        <f t="shared" si="543"/>
        <v>3</v>
      </c>
      <c r="X2353">
        <v>0.68</v>
      </c>
      <c r="Y2353">
        <f>D2353*$X2353</f>
        <v>12852.000000000002</v>
      </c>
      <c r="Z2353">
        <f t="shared" si="547"/>
        <v>73.440000000000012</v>
      </c>
    </row>
    <row r="2354" spans="1:26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 t="b">
        <v>0</v>
      </c>
      <c r="L2354">
        <v>0</v>
      </c>
      <c r="M2354" t="b">
        <v>0</v>
      </c>
      <c r="N2354" t="s">
        <v>8272</v>
      </c>
      <c r="O2354" s="15">
        <f t="shared" si="538"/>
        <v>0</v>
      </c>
      <c r="P2354" s="15">
        <f t="shared" si="544"/>
        <v>0</v>
      </c>
      <c r="Q2354" t="s">
        <v>8330</v>
      </c>
      <c r="R2354" t="s">
        <v>8331</v>
      </c>
      <c r="S2354" s="8">
        <f t="shared" si="539"/>
        <v>42101.425370370365</v>
      </c>
      <c r="T2354" s="11">
        <f t="shared" si="540"/>
        <v>42161.425370370365</v>
      </c>
      <c r="U2354" t="str">
        <f t="shared" si="541"/>
        <v>FALSE</v>
      </c>
      <c r="V2354" s="18">
        <f t="shared" si="542"/>
        <v>2</v>
      </c>
      <c r="W2354">
        <f t="shared" si="543"/>
        <v>3</v>
      </c>
      <c r="X2354">
        <v>1</v>
      </c>
      <c r="Y2354">
        <f>D2354*$X2354</f>
        <v>2000</v>
      </c>
      <c r="Z2354">
        <f t="shared" si="547"/>
        <v>0</v>
      </c>
    </row>
    <row r="2355" spans="1:26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 t="b">
        <v>0</v>
      </c>
      <c r="L2355">
        <v>0</v>
      </c>
      <c r="M2355" t="b">
        <v>0</v>
      </c>
      <c r="N2355" t="s">
        <v>8272</v>
      </c>
      <c r="O2355" s="15">
        <f t="shared" si="538"/>
        <v>0</v>
      </c>
      <c r="P2355" s="15">
        <f t="shared" si="544"/>
        <v>0</v>
      </c>
      <c r="Q2355" t="s">
        <v>8330</v>
      </c>
      <c r="R2355" t="s">
        <v>8331</v>
      </c>
      <c r="S2355" s="8">
        <f t="shared" si="539"/>
        <v>42103.467847222222</v>
      </c>
      <c r="T2355" s="11">
        <f t="shared" si="540"/>
        <v>42115.467847222222</v>
      </c>
      <c r="U2355" t="str">
        <f t="shared" si="541"/>
        <v>FALSE</v>
      </c>
      <c r="V2355" s="18">
        <f t="shared" si="542"/>
        <v>2</v>
      </c>
      <c r="W2355">
        <f t="shared" si="543"/>
        <v>3</v>
      </c>
      <c r="X2355">
        <v>1</v>
      </c>
      <c r="Y2355">
        <f>D2355*$X2355</f>
        <v>1000</v>
      </c>
      <c r="Z2355">
        <f t="shared" si="547"/>
        <v>0</v>
      </c>
    </row>
    <row r="2356" spans="1:26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 t="b">
        <v>0</v>
      </c>
      <c r="L2356">
        <v>1</v>
      </c>
      <c r="M2356" t="b">
        <v>0</v>
      </c>
      <c r="N2356" t="s">
        <v>8272</v>
      </c>
      <c r="O2356" s="15">
        <f t="shared" si="538"/>
        <v>7.1428571428571425E-2</v>
      </c>
      <c r="P2356" s="15">
        <f t="shared" si="544"/>
        <v>25</v>
      </c>
      <c r="Q2356" t="s">
        <v>8330</v>
      </c>
      <c r="R2356" t="s">
        <v>8331</v>
      </c>
      <c r="S2356" s="8">
        <f t="shared" si="539"/>
        <v>41954.51458333333</v>
      </c>
      <c r="T2356" s="11">
        <f t="shared" si="540"/>
        <v>42014.51458333333</v>
      </c>
      <c r="U2356" t="str">
        <f t="shared" si="541"/>
        <v>FALSE</v>
      </c>
      <c r="V2356" s="18">
        <f t="shared" si="542"/>
        <v>2</v>
      </c>
      <c r="W2356">
        <f t="shared" si="543"/>
        <v>3</v>
      </c>
      <c r="X2356">
        <v>1</v>
      </c>
      <c r="Y2356">
        <f>D2356*$X2356</f>
        <v>35000</v>
      </c>
      <c r="Z2356">
        <f t="shared" si="547"/>
        <v>25</v>
      </c>
    </row>
    <row r="2357" spans="1:26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 t="b">
        <v>0</v>
      </c>
      <c r="L2357">
        <v>2</v>
      </c>
      <c r="M2357" t="b">
        <v>0</v>
      </c>
      <c r="N2357" t="s">
        <v>8272</v>
      </c>
      <c r="O2357" s="15">
        <f t="shared" si="538"/>
        <v>0.6875</v>
      </c>
      <c r="P2357" s="15">
        <f t="shared" si="544"/>
        <v>27.5</v>
      </c>
      <c r="Q2357" t="s">
        <v>8330</v>
      </c>
      <c r="R2357" t="s">
        <v>8331</v>
      </c>
      <c r="S2357" s="8">
        <f t="shared" si="539"/>
        <v>42096.709907407399</v>
      </c>
      <c r="T2357" s="11">
        <f t="shared" si="540"/>
        <v>42126.709907407407</v>
      </c>
      <c r="U2357" t="str">
        <f t="shared" si="541"/>
        <v>FALSE</v>
      </c>
      <c r="V2357" s="18">
        <f t="shared" si="542"/>
        <v>2</v>
      </c>
      <c r="W2357">
        <f t="shared" si="543"/>
        <v>3</v>
      </c>
      <c r="X2357">
        <v>0.72</v>
      </c>
      <c r="Y2357">
        <f>D2357*X2357</f>
        <v>5760</v>
      </c>
    </row>
    <row r="2358" spans="1:26" ht="7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 t="b">
        <v>0</v>
      </c>
      <c r="L2358">
        <v>0</v>
      </c>
      <c r="M2358" t="b">
        <v>0</v>
      </c>
      <c r="N2358" t="s">
        <v>8272</v>
      </c>
      <c r="O2358" s="15">
        <f t="shared" si="538"/>
        <v>0</v>
      </c>
      <c r="P2358" s="15">
        <f t="shared" si="544"/>
        <v>0</v>
      </c>
      <c r="Q2358" t="s">
        <v>8330</v>
      </c>
      <c r="R2358" t="s">
        <v>8331</v>
      </c>
      <c r="S2358" s="8">
        <f t="shared" si="539"/>
        <v>42130.575277777774</v>
      </c>
      <c r="T2358" s="11">
        <f t="shared" si="540"/>
        <v>42160.575277777774</v>
      </c>
      <c r="U2358" t="str">
        <f t="shared" si="541"/>
        <v>FALSE</v>
      </c>
      <c r="V2358" s="18">
        <f t="shared" si="542"/>
        <v>2</v>
      </c>
      <c r="W2358">
        <f t="shared" si="543"/>
        <v>3</v>
      </c>
      <c r="X2358">
        <v>1.1299999999999999</v>
      </c>
      <c r="Y2358">
        <f>D2358*X2358</f>
        <v>11299.999999999998</v>
      </c>
      <c r="Z2358">
        <f t="shared" ref="Z2358:Z2373" si="548">E2358*$X2358</f>
        <v>0</v>
      </c>
    </row>
    <row r="2359" spans="1:26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 t="b">
        <v>0</v>
      </c>
      <c r="L2359">
        <v>0</v>
      </c>
      <c r="M2359" t="b">
        <v>0</v>
      </c>
      <c r="N2359" t="s">
        <v>8272</v>
      </c>
      <c r="O2359" s="15">
        <f t="shared" si="538"/>
        <v>0</v>
      </c>
      <c r="P2359" s="15">
        <f t="shared" si="544"/>
        <v>0</v>
      </c>
      <c r="Q2359" t="s">
        <v>8330</v>
      </c>
      <c r="R2359" t="s">
        <v>8331</v>
      </c>
      <c r="S2359" s="8">
        <f t="shared" si="539"/>
        <v>42264.411782407398</v>
      </c>
      <c r="T2359" s="11">
        <f t="shared" si="540"/>
        <v>42294.411782407406</v>
      </c>
      <c r="U2359" t="str">
        <f t="shared" si="541"/>
        <v>FALSE</v>
      </c>
      <c r="V2359" s="18">
        <f t="shared" si="542"/>
        <v>2</v>
      </c>
      <c r="W2359">
        <f t="shared" si="543"/>
        <v>3</v>
      </c>
      <c r="X2359">
        <v>1.28</v>
      </c>
      <c r="Y2359">
        <f>D2359*X2359</f>
        <v>34560</v>
      </c>
      <c r="Z2359">
        <f t="shared" si="548"/>
        <v>0</v>
      </c>
    </row>
    <row r="2360" spans="1:26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 t="b">
        <v>0</v>
      </c>
      <c r="L2360">
        <v>0</v>
      </c>
      <c r="M2360" t="b">
        <v>0</v>
      </c>
      <c r="N2360" t="s">
        <v>8272</v>
      </c>
      <c r="O2360" s="15">
        <f t="shared" si="538"/>
        <v>0</v>
      </c>
      <c r="P2360" s="15">
        <f t="shared" si="544"/>
        <v>0</v>
      </c>
      <c r="Q2360" t="s">
        <v>8330</v>
      </c>
      <c r="R2360" t="s">
        <v>8331</v>
      </c>
      <c r="S2360" s="8">
        <f t="shared" si="539"/>
        <v>41978.722638888888</v>
      </c>
      <c r="T2360" s="11">
        <f t="shared" si="540"/>
        <v>42034.818749999999</v>
      </c>
      <c r="U2360" t="str">
        <f t="shared" si="541"/>
        <v>FALSE</v>
      </c>
      <c r="V2360" s="18">
        <f t="shared" si="542"/>
        <v>2</v>
      </c>
      <c r="W2360">
        <f t="shared" si="543"/>
        <v>3</v>
      </c>
      <c r="X2360">
        <v>1.28</v>
      </c>
      <c r="Y2360">
        <f>D2360*X2360</f>
        <v>1920</v>
      </c>
      <c r="Z2360">
        <f t="shared" si="548"/>
        <v>0</v>
      </c>
    </row>
    <row r="2361" spans="1:26" ht="100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 t="b">
        <v>0</v>
      </c>
      <c r="L2361">
        <v>3</v>
      </c>
      <c r="M2361" t="b">
        <v>0</v>
      </c>
      <c r="N2361" t="s">
        <v>8272</v>
      </c>
      <c r="O2361" s="15">
        <f t="shared" si="538"/>
        <v>14.680000000000001</v>
      </c>
      <c r="P2361" s="15">
        <f t="shared" si="544"/>
        <v>367</v>
      </c>
      <c r="Q2361" t="s">
        <v>8330</v>
      </c>
      <c r="R2361" t="s">
        <v>8331</v>
      </c>
      <c r="S2361" s="8">
        <f t="shared" si="539"/>
        <v>42159.441249999996</v>
      </c>
      <c r="T2361" s="11">
        <f t="shared" si="540"/>
        <v>42219.441249999996</v>
      </c>
      <c r="U2361" t="str">
        <f t="shared" si="541"/>
        <v>FALSE</v>
      </c>
      <c r="V2361" s="18">
        <f t="shared" si="542"/>
        <v>2</v>
      </c>
      <c r="W2361">
        <f t="shared" si="543"/>
        <v>3</v>
      </c>
      <c r="X2361">
        <v>1</v>
      </c>
      <c r="Y2361">
        <f>D2361*$X2361</f>
        <v>7500</v>
      </c>
      <c r="Z2361">
        <f t="shared" si="548"/>
        <v>1101</v>
      </c>
    </row>
    <row r="2362" spans="1:26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 t="b">
        <v>0</v>
      </c>
      <c r="L2362">
        <v>1</v>
      </c>
      <c r="M2362" t="b">
        <v>0</v>
      </c>
      <c r="N2362" t="s">
        <v>8272</v>
      </c>
      <c r="O2362" s="15">
        <f t="shared" si="538"/>
        <v>0.04</v>
      </c>
      <c r="P2362" s="15">
        <f t="shared" si="544"/>
        <v>2</v>
      </c>
      <c r="Q2362" t="s">
        <v>8330</v>
      </c>
      <c r="R2362" t="s">
        <v>8331</v>
      </c>
      <c r="S2362" s="8">
        <f t="shared" si="539"/>
        <v>42377.498611111114</v>
      </c>
      <c r="T2362" s="11">
        <f t="shared" si="540"/>
        <v>42407.498611111114</v>
      </c>
      <c r="U2362" t="str">
        <f t="shared" si="541"/>
        <v>FALSE</v>
      </c>
      <c r="V2362" s="18">
        <f t="shared" si="542"/>
        <v>2</v>
      </c>
      <c r="W2362">
        <f t="shared" si="543"/>
        <v>3</v>
      </c>
      <c r="X2362">
        <f>0.76</f>
        <v>0.76</v>
      </c>
      <c r="Y2362">
        <f>D2362*X2362</f>
        <v>3800</v>
      </c>
      <c r="Z2362">
        <f t="shared" si="548"/>
        <v>1.52</v>
      </c>
    </row>
    <row r="2363" spans="1:26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 t="b">
        <v>0</v>
      </c>
      <c r="L2363">
        <v>0</v>
      </c>
      <c r="M2363" t="b">
        <v>0</v>
      </c>
      <c r="N2363" t="s">
        <v>8272</v>
      </c>
      <c r="O2363" s="15">
        <f t="shared" si="538"/>
        <v>0</v>
      </c>
      <c r="P2363" s="15">
        <f t="shared" si="544"/>
        <v>0</v>
      </c>
      <c r="Q2363" t="s">
        <v>8330</v>
      </c>
      <c r="R2363" t="s">
        <v>8331</v>
      </c>
      <c r="S2363" s="8">
        <f t="shared" si="539"/>
        <v>42466.650555555556</v>
      </c>
      <c r="T2363" s="11">
        <f t="shared" si="540"/>
        <v>42490.708333333336</v>
      </c>
      <c r="U2363" t="str">
        <f t="shared" si="541"/>
        <v>FALSE</v>
      </c>
      <c r="V2363" s="18">
        <f t="shared" si="542"/>
        <v>2</v>
      </c>
      <c r="W2363">
        <f t="shared" si="543"/>
        <v>3</v>
      </c>
      <c r="X2363">
        <f>0.76</f>
        <v>0.76</v>
      </c>
      <c r="Y2363">
        <f>D2363*X2363</f>
        <v>152</v>
      </c>
      <c r="Z2363">
        <f t="shared" si="548"/>
        <v>0</v>
      </c>
    </row>
    <row r="2364" spans="1:26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 t="b">
        <v>0</v>
      </c>
      <c r="L2364">
        <v>2</v>
      </c>
      <c r="M2364" t="b">
        <v>0</v>
      </c>
      <c r="N2364" t="s">
        <v>8272</v>
      </c>
      <c r="O2364" s="15">
        <f t="shared" si="538"/>
        <v>28.571428571428569</v>
      </c>
      <c r="P2364" s="15">
        <f t="shared" si="544"/>
        <v>60</v>
      </c>
      <c r="Q2364" t="s">
        <v>8330</v>
      </c>
      <c r="R2364" t="s">
        <v>8331</v>
      </c>
      <c r="S2364" s="8">
        <f t="shared" si="539"/>
        <v>41954.47997685185</v>
      </c>
      <c r="T2364" s="11">
        <f t="shared" si="540"/>
        <v>41984.47997685185</v>
      </c>
      <c r="U2364" t="str">
        <f t="shared" si="541"/>
        <v>FALSE</v>
      </c>
      <c r="V2364" s="18">
        <f t="shared" si="542"/>
        <v>2</v>
      </c>
      <c r="W2364">
        <f t="shared" si="543"/>
        <v>3</v>
      </c>
      <c r="X2364">
        <v>1</v>
      </c>
      <c r="Y2364">
        <f>D2364*$X2364</f>
        <v>420</v>
      </c>
      <c r="Z2364">
        <f t="shared" si="548"/>
        <v>120</v>
      </c>
    </row>
    <row r="2365" spans="1:26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 t="b">
        <v>0</v>
      </c>
      <c r="L2365">
        <v>0</v>
      </c>
      <c r="M2365" t="b">
        <v>0</v>
      </c>
      <c r="N2365" t="s">
        <v>8272</v>
      </c>
      <c r="O2365" s="15">
        <f t="shared" si="538"/>
        <v>0</v>
      </c>
      <c r="P2365" s="15">
        <f t="shared" si="544"/>
        <v>0</v>
      </c>
      <c r="Q2365" t="s">
        <v>8330</v>
      </c>
      <c r="R2365" t="s">
        <v>8331</v>
      </c>
      <c r="S2365" s="8">
        <f t="shared" si="539"/>
        <v>42321.803240740737</v>
      </c>
      <c r="T2365" s="11">
        <f t="shared" si="540"/>
        <v>42366.803240740737</v>
      </c>
      <c r="U2365" t="str">
        <f t="shared" si="541"/>
        <v>FALSE</v>
      </c>
      <c r="V2365" s="18">
        <f t="shared" si="542"/>
        <v>2</v>
      </c>
      <c r="W2365">
        <f t="shared" si="543"/>
        <v>3</v>
      </c>
      <c r="X2365">
        <v>1</v>
      </c>
      <c r="Y2365">
        <f>D2365*$X2365</f>
        <v>175000</v>
      </c>
      <c r="Z2365">
        <f t="shared" si="548"/>
        <v>0</v>
      </c>
    </row>
    <row r="2366" spans="1:26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 t="b">
        <v>0</v>
      </c>
      <c r="L2366">
        <v>0</v>
      </c>
      <c r="M2366" t="b">
        <v>0</v>
      </c>
      <c r="N2366" t="s">
        <v>8272</v>
      </c>
      <c r="O2366" s="15">
        <f t="shared" si="538"/>
        <v>0</v>
      </c>
      <c r="P2366" s="15">
        <f t="shared" si="544"/>
        <v>0</v>
      </c>
      <c r="Q2366" t="s">
        <v>8330</v>
      </c>
      <c r="R2366" t="s">
        <v>8331</v>
      </c>
      <c r="S2366" s="8">
        <f t="shared" si="539"/>
        <v>42248.726342592585</v>
      </c>
      <c r="T2366" s="11">
        <f t="shared" si="540"/>
        <v>42303.726342592585</v>
      </c>
      <c r="U2366" t="str">
        <f t="shared" si="541"/>
        <v>FALSE</v>
      </c>
      <c r="V2366" s="18">
        <f t="shared" si="542"/>
        <v>2</v>
      </c>
      <c r="W2366">
        <f t="shared" si="543"/>
        <v>3</v>
      </c>
      <c r="X2366">
        <v>1</v>
      </c>
      <c r="Y2366">
        <f>D2366*$X2366</f>
        <v>128</v>
      </c>
      <c r="Z2366">
        <f t="shared" si="548"/>
        <v>0</v>
      </c>
    </row>
    <row r="2367" spans="1:26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 t="b">
        <v>0</v>
      </c>
      <c r="L2367">
        <v>0</v>
      </c>
      <c r="M2367" t="b">
        <v>0</v>
      </c>
      <c r="N2367" t="s">
        <v>8272</v>
      </c>
      <c r="O2367" s="15">
        <f t="shared" si="538"/>
        <v>0</v>
      </c>
      <c r="P2367" s="15">
        <f t="shared" si="544"/>
        <v>0</v>
      </c>
      <c r="Q2367" t="s">
        <v>8330</v>
      </c>
      <c r="R2367" t="s">
        <v>8331</v>
      </c>
      <c r="S2367" s="8">
        <f t="shared" si="539"/>
        <v>42346.528067129628</v>
      </c>
      <c r="T2367" s="11">
        <f t="shared" si="540"/>
        <v>42386.749999999993</v>
      </c>
      <c r="U2367" t="str">
        <f t="shared" si="541"/>
        <v>FALSE</v>
      </c>
      <c r="V2367" s="18">
        <f t="shared" si="542"/>
        <v>2</v>
      </c>
      <c r="W2367">
        <f t="shared" si="543"/>
        <v>3</v>
      </c>
      <c r="X2367">
        <v>1.1299999999999999</v>
      </c>
      <c r="Y2367">
        <f>D2367*X2367</f>
        <v>1130</v>
      </c>
      <c r="Z2367">
        <f t="shared" si="548"/>
        <v>0</v>
      </c>
    </row>
    <row r="2368" spans="1:26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 t="b">
        <v>0</v>
      </c>
      <c r="L2368">
        <v>27</v>
      </c>
      <c r="M2368" t="b">
        <v>0</v>
      </c>
      <c r="N2368" t="s">
        <v>8272</v>
      </c>
      <c r="O2368" s="15">
        <f t="shared" si="538"/>
        <v>10.52</v>
      </c>
      <c r="P2368" s="15">
        <f t="shared" si="544"/>
        <v>97.407407407407405</v>
      </c>
      <c r="Q2368" t="s">
        <v>8330</v>
      </c>
      <c r="R2368" t="s">
        <v>8331</v>
      </c>
      <c r="S2368" s="8">
        <f t="shared" si="539"/>
        <v>42268.323298611103</v>
      </c>
      <c r="T2368" s="11">
        <f t="shared" si="540"/>
        <v>42298.323298611103</v>
      </c>
      <c r="U2368" t="str">
        <f t="shared" si="541"/>
        <v>FALSE</v>
      </c>
      <c r="V2368" s="18">
        <f t="shared" si="542"/>
        <v>2</v>
      </c>
      <c r="W2368">
        <f t="shared" si="543"/>
        <v>3</v>
      </c>
      <c r="X2368">
        <v>1.28</v>
      </c>
      <c r="Y2368">
        <f>D2368*X2368</f>
        <v>32000</v>
      </c>
      <c r="Z2368">
        <f t="shared" si="548"/>
        <v>3366.4</v>
      </c>
    </row>
    <row r="2369" spans="1:26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 t="b">
        <v>0</v>
      </c>
      <c r="L2369">
        <v>14</v>
      </c>
      <c r="M2369" t="b">
        <v>0</v>
      </c>
      <c r="N2369" t="s">
        <v>8272</v>
      </c>
      <c r="O2369" s="15">
        <f t="shared" si="538"/>
        <v>1.34</v>
      </c>
      <c r="P2369" s="15">
        <f t="shared" si="544"/>
        <v>47.857142857142854</v>
      </c>
      <c r="Q2369" t="s">
        <v>8330</v>
      </c>
      <c r="R2369" t="s">
        <v>8331</v>
      </c>
      <c r="S2369" s="8">
        <f t="shared" si="539"/>
        <v>42425.761759259258</v>
      </c>
      <c r="T2369" s="11">
        <f t="shared" si="540"/>
        <v>42485.720092592594</v>
      </c>
      <c r="U2369" t="str">
        <f t="shared" si="541"/>
        <v>FALSE</v>
      </c>
      <c r="V2369" s="18">
        <f t="shared" si="542"/>
        <v>2</v>
      </c>
      <c r="W2369">
        <f t="shared" si="543"/>
        <v>3</v>
      </c>
      <c r="X2369">
        <v>1</v>
      </c>
      <c r="Y2369">
        <f>D2369*$X2369</f>
        <v>50000</v>
      </c>
      <c r="Z2369">
        <f t="shared" si="548"/>
        <v>670</v>
      </c>
    </row>
    <row r="2370" spans="1:26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 t="b">
        <v>0</v>
      </c>
      <c r="L2370">
        <v>2</v>
      </c>
      <c r="M2370" t="b">
        <v>0</v>
      </c>
      <c r="N2370" t="s">
        <v>8272</v>
      </c>
      <c r="O2370" s="15">
        <f t="shared" si="538"/>
        <v>0.25</v>
      </c>
      <c r="P2370" s="15">
        <f t="shared" si="544"/>
        <v>50</v>
      </c>
      <c r="Q2370" t="s">
        <v>8330</v>
      </c>
      <c r="R2370" t="s">
        <v>8331</v>
      </c>
      <c r="S2370" s="8">
        <f t="shared" si="539"/>
        <v>42063.513483796291</v>
      </c>
      <c r="T2370" s="11">
        <f t="shared" si="540"/>
        <v>42108.471817129626</v>
      </c>
      <c r="U2370" t="str">
        <f t="shared" si="541"/>
        <v>FALSE</v>
      </c>
      <c r="V2370" s="18">
        <f t="shared" si="542"/>
        <v>2</v>
      </c>
      <c r="W2370">
        <f t="shared" si="543"/>
        <v>3</v>
      </c>
      <c r="X2370">
        <v>1</v>
      </c>
      <c r="Y2370">
        <f>D2370*$X2370</f>
        <v>40000</v>
      </c>
      <c r="Z2370">
        <f t="shared" si="548"/>
        <v>100</v>
      </c>
    </row>
    <row r="2371" spans="1:26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 t="b">
        <v>0</v>
      </c>
      <c r="L2371">
        <v>0</v>
      </c>
      <c r="M2371" t="b">
        <v>0</v>
      </c>
      <c r="N2371" t="s">
        <v>8272</v>
      </c>
      <c r="O2371" s="15">
        <f t="shared" ref="O2371:O2434" si="549">(E2371/D2371)*100</f>
        <v>0</v>
      </c>
      <c r="P2371" s="15">
        <f t="shared" si="544"/>
        <v>0</v>
      </c>
      <c r="Q2371" t="s">
        <v>8330</v>
      </c>
      <c r="R2371" t="s">
        <v>8331</v>
      </c>
      <c r="S2371" s="8">
        <f t="shared" ref="S2371:S2434" si="550">(((J2371/60)/60)/24)+DATE(1970,1,1)+(-5/24)</f>
        <v>42380.60429398148</v>
      </c>
      <c r="T2371" s="11">
        <f t="shared" ref="T2371:T2434" si="551">(I2371/86400)+25569+(-5/24)</f>
        <v>42410.60429398148</v>
      </c>
      <c r="U2371" t="str">
        <f t="shared" ref="U2371:U2434" si="552">TRIM(K2371)</f>
        <v>FALSE</v>
      </c>
      <c r="V2371" s="18">
        <f t="shared" ref="V2371:V2434" si="553">IF(U2371="TRUE", 1, 2)</f>
        <v>2</v>
      </c>
      <c r="W2371">
        <f t="shared" ref="W2371:W2434" si="554">IF(F2371="successful", 1,  IF(F2371= "failed", 2, IF(F2371="canceled", 3, 4)))</f>
        <v>3</v>
      </c>
      <c r="X2371">
        <v>1</v>
      </c>
      <c r="Y2371">
        <f>D2371*$X2371</f>
        <v>25000</v>
      </c>
      <c r="Z2371">
        <f t="shared" si="548"/>
        <v>0</v>
      </c>
    </row>
    <row r="2372" spans="1:26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 t="b">
        <v>0</v>
      </c>
      <c r="L2372">
        <v>4</v>
      </c>
      <c r="M2372" t="b">
        <v>0</v>
      </c>
      <c r="N2372" t="s">
        <v>8272</v>
      </c>
      <c r="O2372" s="15">
        <f t="shared" si="549"/>
        <v>0.32800000000000001</v>
      </c>
      <c r="P2372" s="15">
        <f t="shared" si="544"/>
        <v>20.5</v>
      </c>
      <c r="Q2372" t="s">
        <v>8330</v>
      </c>
      <c r="R2372" t="s">
        <v>8331</v>
      </c>
      <c r="S2372" s="8">
        <f t="shared" si="550"/>
        <v>41960.980798611105</v>
      </c>
      <c r="T2372" s="11">
        <f t="shared" si="551"/>
        <v>41990.980798611105</v>
      </c>
      <c r="U2372" t="str">
        <f t="shared" si="552"/>
        <v>FALSE</v>
      </c>
      <c r="V2372" s="18">
        <f t="shared" si="553"/>
        <v>2</v>
      </c>
      <c r="W2372">
        <f t="shared" si="554"/>
        <v>3</v>
      </c>
      <c r="X2372">
        <v>1</v>
      </c>
      <c r="Y2372">
        <f>D2372*$X2372</f>
        <v>25000</v>
      </c>
      <c r="Z2372">
        <f t="shared" si="548"/>
        <v>82</v>
      </c>
    </row>
    <row r="2373" spans="1:26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 t="b">
        <v>0</v>
      </c>
      <c r="L2373">
        <v>0</v>
      </c>
      <c r="M2373" t="b">
        <v>0</v>
      </c>
      <c r="N2373" t="s">
        <v>8272</v>
      </c>
      <c r="O2373" s="15">
        <f t="shared" si="549"/>
        <v>0</v>
      </c>
      <c r="P2373" s="15">
        <f t="shared" si="544"/>
        <v>0</v>
      </c>
      <c r="Q2373" t="s">
        <v>8330</v>
      </c>
      <c r="R2373" t="s">
        <v>8331</v>
      </c>
      <c r="S2373" s="8">
        <f t="shared" si="550"/>
        <v>42150.569398148145</v>
      </c>
      <c r="T2373" s="11">
        <f t="shared" si="551"/>
        <v>42180.569398148145</v>
      </c>
      <c r="U2373" t="str">
        <f t="shared" si="552"/>
        <v>FALSE</v>
      </c>
      <c r="V2373" s="18">
        <f t="shared" si="553"/>
        <v>2</v>
      </c>
      <c r="W2373">
        <f t="shared" si="554"/>
        <v>3</v>
      </c>
      <c r="X2373">
        <v>1</v>
      </c>
      <c r="Y2373">
        <f>D2373*$X2373</f>
        <v>2000</v>
      </c>
      <c r="Z2373">
        <f t="shared" si="548"/>
        <v>0</v>
      </c>
    </row>
    <row r="2374" spans="1:26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 t="b">
        <v>0</v>
      </c>
      <c r="L2374">
        <v>6</v>
      </c>
      <c r="M2374" t="b">
        <v>0</v>
      </c>
      <c r="N2374" t="s">
        <v>8272</v>
      </c>
      <c r="O2374" s="15">
        <f t="shared" si="549"/>
        <v>3.2727272727272729</v>
      </c>
      <c r="P2374" s="15">
        <f t="shared" ref="P2374:P2437" si="555">IFERROR(E2374/L2374,0)</f>
        <v>30</v>
      </c>
      <c r="Q2374" t="s">
        <v>8330</v>
      </c>
      <c r="R2374" t="s">
        <v>8331</v>
      </c>
      <c r="S2374" s="8">
        <f t="shared" si="550"/>
        <v>42087.860775462956</v>
      </c>
      <c r="T2374" s="11">
        <f t="shared" si="551"/>
        <v>42117.860775462956</v>
      </c>
      <c r="U2374" t="str">
        <f t="shared" si="552"/>
        <v>FALSE</v>
      </c>
      <c r="V2374" s="18">
        <f t="shared" si="553"/>
        <v>2</v>
      </c>
      <c r="W2374">
        <f t="shared" si="554"/>
        <v>3</v>
      </c>
      <c r="X2374">
        <v>0.72</v>
      </c>
      <c r="Y2374">
        <f>D2374*X2374</f>
        <v>3960</v>
      </c>
    </row>
    <row r="2375" spans="1:26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 t="b">
        <v>0</v>
      </c>
      <c r="L2375">
        <v>1</v>
      </c>
      <c r="M2375" t="b">
        <v>0</v>
      </c>
      <c r="N2375" t="s">
        <v>8272</v>
      </c>
      <c r="O2375" s="15">
        <f t="shared" si="549"/>
        <v>5.8823529411764705E-3</v>
      </c>
      <c r="P2375" s="15">
        <f t="shared" si="555"/>
        <v>50</v>
      </c>
      <c r="Q2375" t="s">
        <v>8330</v>
      </c>
      <c r="R2375" t="s">
        <v>8331</v>
      </c>
      <c r="S2375" s="8">
        <f t="shared" si="550"/>
        <v>42215.453981481485</v>
      </c>
      <c r="T2375" s="11">
        <f t="shared" si="551"/>
        <v>42245.453981481478</v>
      </c>
      <c r="U2375" t="str">
        <f t="shared" si="552"/>
        <v>FALSE</v>
      </c>
      <c r="V2375" s="18">
        <f t="shared" si="553"/>
        <v>2</v>
      </c>
      <c r="W2375">
        <f t="shared" si="554"/>
        <v>3</v>
      </c>
      <c r="X2375">
        <v>0.11</v>
      </c>
      <c r="Y2375">
        <f t="shared" ref="Y2375:Z2378" si="556">D2375*$X2375</f>
        <v>93500</v>
      </c>
      <c r="Z2375">
        <f t="shared" si="556"/>
        <v>5.5</v>
      </c>
    </row>
    <row r="2376" spans="1:26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 t="b">
        <v>0</v>
      </c>
      <c r="L2376">
        <v>1</v>
      </c>
      <c r="M2376" t="b">
        <v>0</v>
      </c>
      <c r="N2376" t="s">
        <v>8272</v>
      </c>
      <c r="O2376" s="15">
        <f t="shared" si="549"/>
        <v>4.5454545454545456E-2</v>
      </c>
      <c r="P2376" s="15">
        <f t="shared" si="555"/>
        <v>10</v>
      </c>
      <c r="Q2376" t="s">
        <v>8330</v>
      </c>
      <c r="R2376" t="s">
        <v>8331</v>
      </c>
      <c r="S2376" s="8">
        <f t="shared" si="550"/>
        <v>42017.634953703695</v>
      </c>
      <c r="T2376" s="11">
        <f t="shared" si="551"/>
        <v>42047.634953703702</v>
      </c>
      <c r="U2376" t="str">
        <f t="shared" si="552"/>
        <v>FALSE</v>
      </c>
      <c r="V2376" s="18">
        <f t="shared" si="553"/>
        <v>2</v>
      </c>
      <c r="W2376">
        <f t="shared" si="554"/>
        <v>3</v>
      </c>
      <c r="X2376">
        <v>1</v>
      </c>
      <c r="Y2376">
        <f t="shared" si="556"/>
        <v>22000</v>
      </c>
      <c r="Z2376">
        <f t="shared" si="556"/>
        <v>10</v>
      </c>
    </row>
    <row r="2377" spans="1:26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 t="b">
        <v>0</v>
      </c>
      <c r="L2377">
        <v>0</v>
      </c>
      <c r="M2377" t="b">
        <v>0</v>
      </c>
      <c r="N2377" t="s">
        <v>8272</v>
      </c>
      <c r="O2377" s="15">
        <f t="shared" si="549"/>
        <v>0</v>
      </c>
      <c r="P2377" s="15">
        <f t="shared" si="555"/>
        <v>0</v>
      </c>
      <c r="Q2377" t="s">
        <v>8330</v>
      </c>
      <c r="R2377" t="s">
        <v>8331</v>
      </c>
      <c r="S2377" s="8">
        <f t="shared" si="550"/>
        <v>42592.627743055556</v>
      </c>
      <c r="T2377" s="11">
        <f t="shared" si="551"/>
        <v>42622.627743055556</v>
      </c>
      <c r="U2377" t="str">
        <f t="shared" si="552"/>
        <v>FALSE</v>
      </c>
      <c r="V2377" s="18">
        <f t="shared" si="553"/>
        <v>2</v>
      </c>
      <c r="W2377">
        <f t="shared" si="554"/>
        <v>3</v>
      </c>
      <c r="X2377">
        <v>1</v>
      </c>
      <c r="Y2377">
        <f t="shared" si="556"/>
        <v>10000</v>
      </c>
      <c r="Z2377">
        <f t="shared" si="556"/>
        <v>0</v>
      </c>
    </row>
    <row r="2378" spans="1:26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 t="b">
        <v>0</v>
      </c>
      <c r="L2378">
        <v>4</v>
      </c>
      <c r="M2378" t="b">
        <v>0</v>
      </c>
      <c r="N2378" t="s">
        <v>8272</v>
      </c>
      <c r="O2378" s="15">
        <f t="shared" si="549"/>
        <v>10.877666666666666</v>
      </c>
      <c r="P2378" s="15">
        <f t="shared" si="555"/>
        <v>81.582499999999996</v>
      </c>
      <c r="Q2378" t="s">
        <v>8330</v>
      </c>
      <c r="R2378" t="s">
        <v>8331</v>
      </c>
      <c r="S2378" s="8">
        <f t="shared" si="550"/>
        <v>42318.717199074068</v>
      </c>
      <c r="T2378" s="11">
        <f t="shared" si="551"/>
        <v>42348.717199074068</v>
      </c>
      <c r="U2378" t="str">
        <f t="shared" si="552"/>
        <v>FALSE</v>
      </c>
      <c r="V2378" s="18">
        <f t="shared" si="553"/>
        <v>2</v>
      </c>
      <c r="W2378">
        <f t="shared" si="554"/>
        <v>3</v>
      </c>
      <c r="X2378">
        <v>1</v>
      </c>
      <c r="Y2378">
        <f t="shared" si="556"/>
        <v>3000</v>
      </c>
      <c r="Z2378">
        <f t="shared" si="556"/>
        <v>326.33</v>
      </c>
    </row>
    <row r="2379" spans="1:26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 t="b">
        <v>0</v>
      </c>
      <c r="L2379">
        <v>0</v>
      </c>
      <c r="M2379" t="b">
        <v>0</v>
      </c>
      <c r="N2379" t="s">
        <v>8272</v>
      </c>
      <c r="O2379" s="15">
        <f t="shared" si="549"/>
        <v>0</v>
      </c>
      <c r="P2379" s="15">
        <f t="shared" si="555"/>
        <v>0</v>
      </c>
      <c r="Q2379" t="s">
        <v>8330</v>
      </c>
      <c r="R2379" t="s">
        <v>8331</v>
      </c>
      <c r="S2379" s="8">
        <f t="shared" si="550"/>
        <v>42669.661840277775</v>
      </c>
      <c r="T2379" s="11">
        <f t="shared" si="551"/>
        <v>42699.703506944446</v>
      </c>
      <c r="U2379" t="str">
        <f t="shared" si="552"/>
        <v>FALSE</v>
      </c>
      <c r="V2379" s="18">
        <f t="shared" si="553"/>
        <v>2</v>
      </c>
      <c r="W2379">
        <f t="shared" si="554"/>
        <v>3</v>
      </c>
      <c r="X2379">
        <f>0.76</f>
        <v>0.76</v>
      </c>
      <c r="Y2379">
        <f>D2379*X2379</f>
        <v>1900</v>
      </c>
      <c r="Z2379">
        <f t="shared" ref="Z2379:Z2384" si="557">E2379*$X2379</f>
        <v>0</v>
      </c>
    </row>
    <row r="2380" spans="1:26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 t="b">
        <v>0</v>
      </c>
      <c r="L2380">
        <v>0</v>
      </c>
      <c r="M2380" t="b">
        <v>0</v>
      </c>
      <c r="N2380" t="s">
        <v>8272</v>
      </c>
      <c r="O2380" s="15">
        <f t="shared" si="549"/>
        <v>0</v>
      </c>
      <c r="P2380" s="15">
        <f t="shared" si="555"/>
        <v>0</v>
      </c>
      <c r="Q2380" t="s">
        <v>8330</v>
      </c>
      <c r="R2380" t="s">
        <v>8331</v>
      </c>
      <c r="S2380" s="8">
        <f t="shared" si="550"/>
        <v>42212.804745370369</v>
      </c>
      <c r="T2380" s="11">
        <f t="shared" si="551"/>
        <v>42241.804745370369</v>
      </c>
      <c r="U2380" t="str">
        <f t="shared" si="552"/>
        <v>FALSE</v>
      </c>
      <c r="V2380" s="18">
        <f t="shared" si="553"/>
        <v>2</v>
      </c>
      <c r="W2380">
        <f t="shared" si="554"/>
        <v>3</v>
      </c>
      <c r="X2380">
        <v>1</v>
      </c>
      <c r="Y2380">
        <f t="shared" ref="Y2380:Y2387" si="558">D2380*$X2380</f>
        <v>110000</v>
      </c>
      <c r="Z2380">
        <f t="shared" si="557"/>
        <v>0</v>
      </c>
    </row>
    <row r="2381" spans="1:26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 t="b">
        <v>0</v>
      </c>
      <c r="L2381">
        <v>0</v>
      </c>
      <c r="M2381" t="b">
        <v>0</v>
      </c>
      <c r="N2381" t="s">
        <v>8272</v>
      </c>
      <c r="O2381" s="15">
        <f t="shared" si="549"/>
        <v>0</v>
      </c>
      <c r="P2381" s="15">
        <f t="shared" si="555"/>
        <v>0</v>
      </c>
      <c r="Q2381" t="s">
        <v>8330</v>
      </c>
      <c r="R2381" t="s">
        <v>8331</v>
      </c>
      <c r="S2381" s="8">
        <f t="shared" si="550"/>
        <v>42236.808055555557</v>
      </c>
      <c r="T2381" s="11">
        <f t="shared" si="551"/>
        <v>42281.808055555557</v>
      </c>
      <c r="U2381" t="str">
        <f t="shared" si="552"/>
        <v>FALSE</v>
      </c>
      <c r="V2381" s="18">
        <f t="shared" si="553"/>
        <v>2</v>
      </c>
      <c r="W2381">
        <f t="shared" si="554"/>
        <v>3</v>
      </c>
      <c r="X2381">
        <v>1</v>
      </c>
      <c r="Y2381">
        <f t="shared" si="558"/>
        <v>30000</v>
      </c>
      <c r="Z2381">
        <f t="shared" si="557"/>
        <v>0</v>
      </c>
    </row>
    <row r="2382" spans="1:26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 t="b">
        <v>0</v>
      </c>
      <c r="L2382">
        <v>3</v>
      </c>
      <c r="M2382" t="b">
        <v>0</v>
      </c>
      <c r="N2382" t="s">
        <v>8272</v>
      </c>
      <c r="O2382" s="15">
        <f t="shared" si="549"/>
        <v>0.36666666666666664</v>
      </c>
      <c r="P2382" s="15">
        <f t="shared" si="555"/>
        <v>18.333333333333332</v>
      </c>
      <c r="Q2382" t="s">
        <v>8330</v>
      </c>
      <c r="R2382" t="s">
        <v>8331</v>
      </c>
      <c r="S2382" s="8">
        <f t="shared" si="550"/>
        <v>42248.584976851846</v>
      </c>
      <c r="T2382" s="11">
        <f t="shared" si="551"/>
        <v>42278.584976851846</v>
      </c>
      <c r="U2382" t="str">
        <f t="shared" si="552"/>
        <v>FALSE</v>
      </c>
      <c r="V2382" s="18">
        <f t="shared" si="553"/>
        <v>2</v>
      </c>
      <c r="W2382">
        <f t="shared" si="554"/>
        <v>3</v>
      </c>
      <c r="X2382">
        <v>1</v>
      </c>
      <c r="Y2382">
        <f t="shared" si="558"/>
        <v>15000</v>
      </c>
      <c r="Z2382">
        <f t="shared" si="557"/>
        <v>55</v>
      </c>
    </row>
    <row r="2383" spans="1:26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 t="b">
        <v>0</v>
      </c>
      <c r="L2383">
        <v>7</v>
      </c>
      <c r="M2383" t="b">
        <v>0</v>
      </c>
      <c r="N2383" t="s">
        <v>8272</v>
      </c>
      <c r="O2383" s="15">
        <f t="shared" si="549"/>
        <v>1.8193398957730169</v>
      </c>
      <c r="P2383" s="15">
        <f t="shared" si="555"/>
        <v>224.42857142857142</v>
      </c>
      <c r="Q2383" t="s">
        <v>8330</v>
      </c>
      <c r="R2383" t="s">
        <v>8331</v>
      </c>
      <c r="S2383" s="8">
        <f t="shared" si="550"/>
        <v>42074.727407407401</v>
      </c>
      <c r="T2383" s="11">
        <f t="shared" si="551"/>
        <v>42104.727407407401</v>
      </c>
      <c r="U2383" t="str">
        <f t="shared" si="552"/>
        <v>FALSE</v>
      </c>
      <c r="V2383" s="18">
        <f t="shared" si="553"/>
        <v>2</v>
      </c>
      <c r="W2383">
        <f t="shared" si="554"/>
        <v>3</v>
      </c>
      <c r="X2383">
        <v>1</v>
      </c>
      <c r="Y2383">
        <f t="shared" si="558"/>
        <v>86350</v>
      </c>
      <c r="Z2383">
        <f t="shared" si="557"/>
        <v>1571</v>
      </c>
    </row>
    <row r="2384" spans="1:26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 t="b">
        <v>0</v>
      </c>
      <c r="L2384">
        <v>2</v>
      </c>
      <c r="M2384" t="b">
        <v>0</v>
      </c>
      <c r="N2384" t="s">
        <v>8272</v>
      </c>
      <c r="O2384" s="15">
        <f t="shared" si="549"/>
        <v>2.5</v>
      </c>
      <c r="P2384" s="15">
        <f t="shared" si="555"/>
        <v>37.5</v>
      </c>
      <c r="Q2384" t="s">
        <v>8330</v>
      </c>
      <c r="R2384" t="s">
        <v>8331</v>
      </c>
      <c r="S2384" s="8">
        <f t="shared" si="550"/>
        <v>42194.979201388887</v>
      </c>
      <c r="T2384" s="11">
        <f t="shared" si="551"/>
        <v>42219.979201388887</v>
      </c>
      <c r="U2384" t="str">
        <f t="shared" si="552"/>
        <v>FALSE</v>
      </c>
      <c r="V2384" s="18">
        <f t="shared" si="553"/>
        <v>2</v>
      </c>
      <c r="W2384">
        <f t="shared" si="554"/>
        <v>3</v>
      </c>
      <c r="X2384">
        <v>1</v>
      </c>
      <c r="Y2384">
        <f t="shared" si="558"/>
        <v>3000</v>
      </c>
      <c r="Z2384">
        <f t="shared" si="557"/>
        <v>75</v>
      </c>
    </row>
    <row r="2385" spans="1:26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 t="b">
        <v>0</v>
      </c>
      <c r="L2385">
        <v>3</v>
      </c>
      <c r="M2385" t="b">
        <v>0</v>
      </c>
      <c r="N2385" t="s">
        <v>8272</v>
      </c>
      <c r="O2385" s="15">
        <f t="shared" si="549"/>
        <v>4.3499999999999996</v>
      </c>
      <c r="P2385" s="15">
        <f t="shared" si="555"/>
        <v>145</v>
      </c>
      <c r="Q2385" t="s">
        <v>8330</v>
      </c>
      <c r="R2385" t="s">
        <v>8331</v>
      </c>
      <c r="S2385" s="8">
        <f t="shared" si="550"/>
        <v>42026.848460648143</v>
      </c>
      <c r="T2385" s="11">
        <f t="shared" si="551"/>
        <v>42056.848460648143</v>
      </c>
      <c r="U2385" t="str">
        <f t="shared" si="552"/>
        <v>FALSE</v>
      </c>
      <c r="V2385" s="18">
        <f t="shared" si="553"/>
        <v>2</v>
      </c>
      <c r="W2385">
        <f t="shared" si="554"/>
        <v>3</v>
      </c>
      <c r="X2385">
        <v>0.68</v>
      </c>
      <c r="Y2385">
        <f t="shared" si="558"/>
        <v>6800.0000000000009</v>
      </c>
      <c r="Z2385">
        <f t="shared" ref="Z2385:Z2391" si="559">E2385*$X2385</f>
        <v>295.8</v>
      </c>
    </row>
    <row r="2386" spans="1:26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 t="b">
        <v>0</v>
      </c>
      <c r="L2386">
        <v>8</v>
      </c>
      <c r="M2386" t="b">
        <v>0</v>
      </c>
      <c r="N2386" t="s">
        <v>8272</v>
      </c>
      <c r="O2386" s="15">
        <f t="shared" si="549"/>
        <v>0.8</v>
      </c>
      <c r="P2386" s="15">
        <f t="shared" si="555"/>
        <v>1</v>
      </c>
      <c r="Q2386" t="s">
        <v>8330</v>
      </c>
      <c r="R2386" t="s">
        <v>8331</v>
      </c>
      <c r="S2386" s="8">
        <f t="shared" si="550"/>
        <v>41926.859293981477</v>
      </c>
      <c r="T2386" s="11">
        <f t="shared" si="551"/>
        <v>41956.900960648149</v>
      </c>
      <c r="U2386" t="str">
        <f t="shared" si="552"/>
        <v>FALSE</v>
      </c>
      <c r="V2386" s="18">
        <f t="shared" si="553"/>
        <v>2</v>
      </c>
      <c r="W2386">
        <f t="shared" si="554"/>
        <v>3</v>
      </c>
      <c r="X2386">
        <v>1</v>
      </c>
      <c r="Y2386">
        <f t="shared" si="558"/>
        <v>1000</v>
      </c>
      <c r="Z2386">
        <f t="shared" si="559"/>
        <v>8</v>
      </c>
    </row>
    <row r="2387" spans="1:26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 t="b">
        <v>0</v>
      </c>
      <c r="L2387">
        <v>7</v>
      </c>
      <c r="M2387" t="b">
        <v>0</v>
      </c>
      <c r="N2387" t="s">
        <v>8272</v>
      </c>
      <c r="O2387" s="15">
        <f t="shared" si="549"/>
        <v>1.2123076923076923</v>
      </c>
      <c r="P2387" s="15">
        <f t="shared" si="555"/>
        <v>112.57142857142857</v>
      </c>
      <c r="Q2387" t="s">
        <v>8330</v>
      </c>
      <c r="R2387" t="s">
        <v>8331</v>
      </c>
      <c r="S2387" s="8">
        <f t="shared" si="550"/>
        <v>42191.493425925924</v>
      </c>
      <c r="T2387" s="11">
        <f t="shared" si="551"/>
        <v>42221.493425925924</v>
      </c>
      <c r="U2387" t="str">
        <f t="shared" si="552"/>
        <v>FALSE</v>
      </c>
      <c r="V2387" s="18">
        <f t="shared" si="553"/>
        <v>2</v>
      </c>
      <c r="W2387">
        <f t="shared" si="554"/>
        <v>3</v>
      </c>
      <c r="X2387">
        <v>1</v>
      </c>
      <c r="Y2387">
        <f t="shared" si="558"/>
        <v>65000</v>
      </c>
      <c r="Z2387">
        <f t="shared" si="559"/>
        <v>788</v>
      </c>
    </row>
    <row r="2388" spans="1:26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 t="b">
        <v>0</v>
      </c>
      <c r="L2388">
        <v>0</v>
      </c>
      <c r="M2388" t="b">
        <v>0</v>
      </c>
      <c r="N2388" t="s">
        <v>8272</v>
      </c>
      <c r="O2388" s="15">
        <f t="shared" si="549"/>
        <v>0</v>
      </c>
      <c r="P2388" s="15">
        <f t="shared" si="555"/>
        <v>0</v>
      </c>
      <c r="Q2388" t="s">
        <v>8330</v>
      </c>
      <c r="R2388" t="s">
        <v>8331</v>
      </c>
      <c r="S2388" s="8">
        <f t="shared" si="550"/>
        <v>41954.629907407405</v>
      </c>
      <c r="T2388" s="11">
        <f t="shared" si="551"/>
        <v>42014.629907407405</v>
      </c>
      <c r="U2388" t="str">
        <f t="shared" si="552"/>
        <v>FALSE</v>
      </c>
      <c r="V2388" s="18">
        <f t="shared" si="553"/>
        <v>2</v>
      </c>
      <c r="W2388">
        <f t="shared" si="554"/>
        <v>3</v>
      </c>
      <c r="X2388">
        <f>0.76</f>
        <v>0.76</v>
      </c>
      <c r="Y2388">
        <f>D2388*X2388</f>
        <v>22800</v>
      </c>
      <c r="Z2388">
        <f t="shared" si="559"/>
        <v>0</v>
      </c>
    </row>
    <row r="2389" spans="1:26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 t="b">
        <v>0</v>
      </c>
      <c r="L2389">
        <v>3</v>
      </c>
      <c r="M2389" t="b">
        <v>0</v>
      </c>
      <c r="N2389" t="s">
        <v>8272</v>
      </c>
      <c r="O2389" s="15">
        <f t="shared" si="549"/>
        <v>0.68399999999999994</v>
      </c>
      <c r="P2389" s="15">
        <f t="shared" si="555"/>
        <v>342</v>
      </c>
      <c r="Q2389" t="s">
        <v>8330</v>
      </c>
      <c r="R2389" t="s">
        <v>8331</v>
      </c>
      <c r="S2389" s="8">
        <f t="shared" si="550"/>
        <v>42528.418287037035</v>
      </c>
      <c r="T2389" s="11">
        <f t="shared" si="551"/>
        <v>42573.418287037035</v>
      </c>
      <c r="U2389" t="str">
        <f t="shared" si="552"/>
        <v>FALSE</v>
      </c>
      <c r="V2389" s="18">
        <f t="shared" si="553"/>
        <v>2</v>
      </c>
      <c r="W2389">
        <f t="shared" si="554"/>
        <v>3</v>
      </c>
      <c r="X2389">
        <v>1</v>
      </c>
      <c r="Y2389">
        <f>D2389*$X2389</f>
        <v>150000</v>
      </c>
      <c r="Z2389">
        <f t="shared" si="559"/>
        <v>1026</v>
      </c>
    </row>
    <row r="2390" spans="1:26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 t="b">
        <v>0</v>
      </c>
      <c r="L2390">
        <v>8</v>
      </c>
      <c r="M2390" t="b">
        <v>0</v>
      </c>
      <c r="N2390" t="s">
        <v>8272</v>
      </c>
      <c r="O2390" s="15">
        <f t="shared" si="549"/>
        <v>1.2513513513513512</v>
      </c>
      <c r="P2390" s="15">
        <f t="shared" si="555"/>
        <v>57.875</v>
      </c>
      <c r="Q2390" t="s">
        <v>8330</v>
      </c>
      <c r="R2390" t="s">
        <v>8331</v>
      </c>
      <c r="S2390" s="8">
        <f t="shared" si="550"/>
        <v>41989.645358796297</v>
      </c>
      <c r="T2390" s="11">
        <f t="shared" si="551"/>
        <v>42019.603472222218</v>
      </c>
      <c r="U2390" t="str">
        <f t="shared" si="552"/>
        <v>FALSE</v>
      </c>
      <c r="V2390" s="18">
        <f t="shared" si="553"/>
        <v>2</v>
      </c>
      <c r="W2390">
        <f t="shared" si="554"/>
        <v>3</v>
      </c>
      <c r="X2390">
        <v>1</v>
      </c>
      <c r="Y2390">
        <f>D2390*$X2390</f>
        <v>37000</v>
      </c>
      <c r="Z2390">
        <f t="shared" si="559"/>
        <v>463</v>
      </c>
    </row>
    <row r="2391" spans="1:26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 t="b">
        <v>0</v>
      </c>
      <c r="L2391">
        <v>1</v>
      </c>
      <c r="M2391" t="b">
        <v>0</v>
      </c>
      <c r="N2391" t="s">
        <v>8272</v>
      </c>
      <c r="O2391" s="15">
        <f t="shared" si="549"/>
        <v>0.1875</v>
      </c>
      <c r="P2391" s="15">
        <f t="shared" si="555"/>
        <v>30</v>
      </c>
      <c r="Q2391" t="s">
        <v>8330</v>
      </c>
      <c r="R2391" t="s">
        <v>8331</v>
      </c>
      <c r="S2391" s="8">
        <f t="shared" si="550"/>
        <v>42179.445046296292</v>
      </c>
      <c r="T2391" s="11">
        <f t="shared" si="551"/>
        <v>42210.707638888889</v>
      </c>
      <c r="U2391" t="str">
        <f t="shared" si="552"/>
        <v>FALSE</v>
      </c>
      <c r="V2391" s="18">
        <f t="shared" si="553"/>
        <v>2</v>
      </c>
      <c r="W2391">
        <f t="shared" si="554"/>
        <v>3</v>
      </c>
      <c r="X2391">
        <v>1.1299999999999999</v>
      </c>
      <c r="Y2391">
        <f>D2391*X2391</f>
        <v>18080</v>
      </c>
      <c r="Z2391">
        <f t="shared" si="559"/>
        <v>33.9</v>
      </c>
    </row>
    <row r="2392" spans="1:26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 t="b">
        <v>0</v>
      </c>
      <c r="L2392">
        <v>0</v>
      </c>
      <c r="M2392" t="b">
        <v>0</v>
      </c>
      <c r="N2392" t="s">
        <v>8272</v>
      </c>
      <c r="O2392" s="15">
        <f t="shared" si="549"/>
        <v>0</v>
      </c>
      <c r="P2392" s="15">
        <f t="shared" si="555"/>
        <v>0</v>
      </c>
      <c r="Q2392" t="s">
        <v>8330</v>
      </c>
      <c r="R2392" t="s">
        <v>8331</v>
      </c>
      <c r="S2392" s="8">
        <f t="shared" si="550"/>
        <v>41968.053981481477</v>
      </c>
      <c r="T2392" s="11">
        <f t="shared" si="551"/>
        <v>42008.053981481477</v>
      </c>
      <c r="U2392" t="str">
        <f t="shared" si="552"/>
        <v>FALSE</v>
      </c>
      <c r="V2392" s="18">
        <f t="shared" si="553"/>
        <v>2</v>
      </c>
      <c r="W2392">
        <f t="shared" si="554"/>
        <v>3</v>
      </c>
      <c r="X2392">
        <v>0.72</v>
      </c>
      <c r="Y2392">
        <f>D2392*X2392</f>
        <v>367200</v>
      </c>
    </row>
    <row r="2393" spans="1:26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 t="b">
        <v>0</v>
      </c>
      <c r="L2393">
        <v>1</v>
      </c>
      <c r="M2393" t="b">
        <v>0</v>
      </c>
      <c r="N2393" t="s">
        <v>8272</v>
      </c>
      <c r="O2393" s="15">
        <f t="shared" si="549"/>
        <v>0.125</v>
      </c>
      <c r="P2393" s="15">
        <f t="shared" si="555"/>
        <v>25</v>
      </c>
      <c r="Q2393" t="s">
        <v>8330</v>
      </c>
      <c r="R2393" t="s">
        <v>8331</v>
      </c>
      <c r="S2393" s="8">
        <f t="shared" si="550"/>
        <v>42064.586157407401</v>
      </c>
      <c r="T2393" s="11">
        <f t="shared" si="551"/>
        <v>42094.544490740744</v>
      </c>
      <c r="U2393" t="str">
        <f t="shared" si="552"/>
        <v>FALSE</v>
      </c>
      <c r="V2393" s="18">
        <f t="shared" si="553"/>
        <v>2</v>
      </c>
      <c r="W2393">
        <f t="shared" si="554"/>
        <v>3</v>
      </c>
      <c r="X2393">
        <v>1</v>
      </c>
      <c r="Y2393">
        <f t="shared" ref="Y2393:Z2395" si="560">D2393*$X2393</f>
        <v>20000</v>
      </c>
      <c r="Z2393">
        <f t="shared" si="560"/>
        <v>25</v>
      </c>
    </row>
    <row r="2394" spans="1:26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 t="b">
        <v>0</v>
      </c>
      <c r="L2394">
        <v>0</v>
      </c>
      <c r="M2394" t="b">
        <v>0</v>
      </c>
      <c r="N2394" t="s">
        <v>8272</v>
      </c>
      <c r="O2394" s="15">
        <f t="shared" si="549"/>
        <v>0</v>
      </c>
      <c r="P2394" s="15">
        <f t="shared" si="555"/>
        <v>0</v>
      </c>
      <c r="Q2394" t="s">
        <v>8330</v>
      </c>
      <c r="R2394" t="s">
        <v>8331</v>
      </c>
      <c r="S2394" s="8">
        <f t="shared" si="550"/>
        <v>42275.912303240737</v>
      </c>
      <c r="T2394" s="11">
        <f t="shared" si="551"/>
        <v>42305.912303240737</v>
      </c>
      <c r="U2394" t="str">
        <f t="shared" si="552"/>
        <v>FALSE</v>
      </c>
      <c r="V2394" s="18">
        <f t="shared" si="553"/>
        <v>2</v>
      </c>
      <c r="W2394">
        <f t="shared" si="554"/>
        <v>3</v>
      </c>
      <c r="X2394">
        <v>1</v>
      </c>
      <c r="Y2394">
        <f t="shared" si="560"/>
        <v>4200</v>
      </c>
      <c r="Z2394">
        <f t="shared" si="560"/>
        <v>0</v>
      </c>
    </row>
    <row r="2395" spans="1:26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 t="b">
        <v>0</v>
      </c>
      <c r="L2395">
        <v>1</v>
      </c>
      <c r="M2395" t="b">
        <v>0</v>
      </c>
      <c r="N2395" t="s">
        <v>8272</v>
      </c>
      <c r="O2395" s="15">
        <f t="shared" si="549"/>
        <v>0.05</v>
      </c>
      <c r="P2395" s="15">
        <f t="shared" si="555"/>
        <v>50</v>
      </c>
      <c r="Q2395" t="s">
        <v>8330</v>
      </c>
      <c r="R2395" t="s">
        <v>8331</v>
      </c>
      <c r="S2395" s="8">
        <f t="shared" si="550"/>
        <v>42194.440011574072</v>
      </c>
      <c r="T2395" s="11">
        <f t="shared" si="551"/>
        <v>42224.440011574072</v>
      </c>
      <c r="U2395" t="str">
        <f t="shared" si="552"/>
        <v>FALSE</v>
      </c>
      <c r="V2395" s="18">
        <f t="shared" si="553"/>
        <v>2</v>
      </c>
      <c r="W2395">
        <f t="shared" si="554"/>
        <v>3</v>
      </c>
      <c r="X2395">
        <v>1</v>
      </c>
      <c r="Y2395">
        <f t="shared" si="560"/>
        <v>100000</v>
      </c>
      <c r="Z2395">
        <f t="shared" si="560"/>
        <v>50</v>
      </c>
    </row>
    <row r="2396" spans="1:26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 t="b">
        <v>0</v>
      </c>
      <c r="L2396">
        <v>2</v>
      </c>
      <c r="M2396" t="b">
        <v>0</v>
      </c>
      <c r="N2396" t="s">
        <v>8272</v>
      </c>
      <c r="O2396" s="15">
        <f t="shared" si="549"/>
        <v>0.06</v>
      </c>
      <c r="P2396" s="15">
        <f t="shared" si="555"/>
        <v>1.5</v>
      </c>
      <c r="Q2396" t="s">
        <v>8330</v>
      </c>
      <c r="R2396" t="s">
        <v>8331</v>
      </c>
      <c r="S2396" s="8">
        <f t="shared" si="550"/>
        <v>42031.15385416666</v>
      </c>
      <c r="T2396" s="11">
        <f t="shared" si="551"/>
        <v>42061.15385416666</v>
      </c>
      <c r="U2396" t="str">
        <f t="shared" si="552"/>
        <v>FALSE</v>
      </c>
      <c r="V2396" s="18">
        <f t="shared" si="553"/>
        <v>2</v>
      </c>
      <c r="W2396">
        <f t="shared" si="554"/>
        <v>3</v>
      </c>
      <c r="X2396">
        <v>1.1299999999999999</v>
      </c>
      <c r="Y2396">
        <f>D2396*X2396</f>
        <v>5649.9999999999991</v>
      </c>
      <c r="Z2396">
        <f t="shared" ref="Z2396:Z2401" si="561">E2396*$X2396</f>
        <v>3.3899999999999997</v>
      </c>
    </row>
    <row r="2397" spans="1:26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 t="b">
        <v>0</v>
      </c>
      <c r="L2397">
        <v>0</v>
      </c>
      <c r="M2397" t="b">
        <v>0</v>
      </c>
      <c r="N2397" t="s">
        <v>8272</v>
      </c>
      <c r="O2397" s="15">
        <f t="shared" si="549"/>
        <v>0</v>
      </c>
      <c r="P2397" s="15">
        <f t="shared" si="555"/>
        <v>0</v>
      </c>
      <c r="Q2397" t="s">
        <v>8330</v>
      </c>
      <c r="R2397" t="s">
        <v>8331</v>
      </c>
      <c r="S2397" s="8">
        <f t="shared" si="550"/>
        <v>42716.913043981483</v>
      </c>
      <c r="T2397" s="11">
        <f t="shared" si="551"/>
        <v>42745.164583333331</v>
      </c>
      <c r="U2397" t="str">
        <f t="shared" si="552"/>
        <v>FALSE</v>
      </c>
      <c r="V2397" s="18">
        <f t="shared" si="553"/>
        <v>2</v>
      </c>
      <c r="W2397">
        <f t="shared" si="554"/>
        <v>3</v>
      </c>
      <c r="X2397">
        <v>1</v>
      </c>
      <c r="Y2397">
        <f>D2397*$X2397</f>
        <v>33000</v>
      </c>
      <c r="Z2397">
        <f t="shared" si="561"/>
        <v>0</v>
      </c>
    </row>
    <row r="2398" spans="1:26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 t="b">
        <v>0</v>
      </c>
      <c r="L2398">
        <v>1</v>
      </c>
      <c r="M2398" t="b">
        <v>0</v>
      </c>
      <c r="N2398" t="s">
        <v>8272</v>
      </c>
      <c r="O2398" s="15">
        <f t="shared" si="549"/>
        <v>0.2</v>
      </c>
      <c r="P2398" s="15">
        <f t="shared" si="555"/>
        <v>10</v>
      </c>
      <c r="Q2398" t="s">
        <v>8330</v>
      </c>
      <c r="R2398" t="s">
        <v>8331</v>
      </c>
      <c r="S2398" s="8">
        <f t="shared" si="550"/>
        <v>42262.640717592592</v>
      </c>
      <c r="T2398" s="11">
        <f t="shared" si="551"/>
        <v>42292.640717592592</v>
      </c>
      <c r="U2398" t="str">
        <f t="shared" si="552"/>
        <v>FALSE</v>
      </c>
      <c r="V2398" s="18">
        <f t="shared" si="553"/>
        <v>2</v>
      </c>
      <c r="W2398">
        <f t="shared" si="554"/>
        <v>3</v>
      </c>
      <c r="X2398">
        <v>1</v>
      </c>
      <c r="Y2398">
        <f>D2398*X2398</f>
        <v>5000</v>
      </c>
      <c r="Z2398">
        <f t="shared" si="561"/>
        <v>10</v>
      </c>
    </row>
    <row r="2399" spans="1:26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 t="b">
        <v>0</v>
      </c>
      <c r="L2399">
        <v>0</v>
      </c>
      <c r="M2399" t="b">
        <v>0</v>
      </c>
      <c r="N2399" t="s">
        <v>8272</v>
      </c>
      <c r="O2399" s="15">
        <f t="shared" si="549"/>
        <v>0</v>
      </c>
      <c r="P2399" s="15">
        <f t="shared" si="555"/>
        <v>0</v>
      </c>
      <c r="Q2399" t="s">
        <v>8330</v>
      </c>
      <c r="R2399" t="s">
        <v>8331</v>
      </c>
      <c r="S2399" s="8">
        <f t="shared" si="550"/>
        <v>41976.676574074074</v>
      </c>
      <c r="T2399" s="11">
        <f t="shared" si="551"/>
        <v>42006.676574074074</v>
      </c>
      <c r="U2399" t="str">
        <f t="shared" si="552"/>
        <v>FALSE</v>
      </c>
      <c r="V2399" s="18">
        <f t="shared" si="553"/>
        <v>2</v>
      </c>
      <c r="W2399">
        <f t="shared" si="554"/>
        <v>3</v>
      </c>
      <c r="X2399">
        <v>1</v>
      </c>
      <c r="Y2399">
        <f>D2399*$X2399</f>
        <v>124000</v>
      </c>
      <c r="Z2399">
        <f t="shared" si="561"/>
        <v>0</v>
      </c>
    </row>
    <row r="2400" spans="1:26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 t="b">
        <v>0</v>
      </c>
      <c r="L2400">
        <v>0</v>
      </c>
      <c r="M2400" t="b">
        <v>0</v>
      </c>
      <c r="N2400" t="s">
        <v>8272</v>
      </c>
      <c r="O2400" s="15">
        <f t="shared" si="549"/>
        <v>0</v>
      </c>
      <c r="P2400" s="15">
        <f t="shared" si="555"/>
        <v>0</v>
      </c>
      <c r="Q2400" t="s">
        <v>8330</v>
      </c>
      <c r="R2400" t="s">
        <v>8331</v>
      </c>
      <c r="S2400" s="8">
        <f t="shared" si="550"/>
        <v>42157.708148148151</v>
      </c>
      <c r="T2400" s="11">
        <f t="shared" si="551"/>
        <v>42187.708148148151</v>
      </c>
      <c r="U2400" t="str">
        <f t="shared" si="552"/>
        <v>FALSE</v>
      </c>
      <c r="V2400" s="18">
        <f t="shared" si="553"/>
        <v>2</v>
      </c>
      <c r="W2400">
        <f t="shared" si="554"/>
        <v>3</v>
      </c>
      <c r="X2400">
        <v>1</v>
      </c>
      <c r="Y2400">
        <f>D2400*$X2400</f>
        <v>4000</v>
      </c>
      <c r="Z2400">
        <f t="shared" si="561"/>
        <v>0</v>
      </c>
    </row>
    <row r="2401" spans="1:26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 t="b">
        <v>0</v>
      </c>
      <c r="L2401">
        <v>0</v>
      </c>
      <c r="M2401" t="b">
        <v>0</v>
      </c>
      <c r="N2401" t="s">
        <v>8272</v>
      </c>
      <c r="O2401" s="15">
        <f t="shared" si="549"/>
        <v>0</v>
      </c>
      <c r="P2401" s="15">
        <f t="shared" si="555"/>
        <v>0</v>
      </c>
      <c r="Q2401" t="s">
        <v>8330</v>
      </c>
      <c r="R2401" t="s">
        <v>8331</v>
      </c>
      <c r="S2401" s="8">
        <f t="shared" si="550"/>
        <v>41956.644745370366</v>
      </c>
      <c r="T2401" s="11">
        <f t="shared" si="551"/>
        <v>41991.644745370366</v>
      </c>
      <c r="U2401" t="str">
        <f t="shared" si="552"/>
        <v>FALSE</v>
      </c>
      <c r="V2401" s="18">
        <f t="shared" si="553"/>
        <v>2</v>
      </c>
      <c r="W2401">
        <f t="shared" si="554"/>
        <v>3</v>
      </c>
      <c r="X2401">
        <v>0.11</v>
      </c>
      <c r="Y2401">
        <f>D2401*$X2401</f>
        <v>1430</v>
      </c>
      <c r="Z2401">
        <f t="shared" si="561"/>
        <v>0</v>
      </c>
    </row>
    <row r="2402" spans="1:26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 t="b">
        <v>0</v>
      </c>
      <c r="L2402">
        <v>0</v>
      </c>
      <c r="M2402" t="b">
        <v>0</v>
      </c>
      <c r="N2402" t="s">
        <v>8272</v>
      </c>
      <c r="O2402" s="15">
        <f t="shared" si="549"/>
        <v>0</v>
      </c>
      <c r="P2402" s="15">
        <f t="shared" si="555"/>
        <v>0</v>
      </c>
      <c r="Q2402" t="s">
        <v>8330</v>
      </c>
      <c r="R2402" t="s">
        <v>8331</v>
      </c>
      <c r="S2402" s="8">
        <f t="shared" si="550"/>
        <v>42444.059768518513</v>
      </c>
      <c r="T2402" s="11">
        <f t="shared" si="551"/>
        <v>42474.059768518513</v>
      </c>
      <c r="U2402" t="str">
        <f t="shared" si="552"/>
        <v>FALSE</v>
      </c>
      <c r="V2402" s="18">
        <f t="shared" si="553"/>
        <v>2</v>
      </c>
      <c r="W2402">
        <f t="shared" si="554"/>
        <v>3</v>
      </c>
      <c r="X2402">
        <v>0.72</v>
      </c>
      <c r="Y2402">
        <f>D2402*X2402</f>
        <v>36000</v>
      </c>
    </row>
    <row r="2403" spans="1:26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 t="b">
        <v>0</v>
      </c>
      <c r="L2403">
        <v>9</v>
      </c>
      <c r="M2403" t="b">
        <v>0</v>
      </c>
      <c r="N2403" t="s">
        <v>8284</v>
      </c>
      <c r="O2403" s="15">
        <f t="shared" si="549"/>
        <v>0.71785714285714286</v>
      </c>
      <c r="P2403" s="15">
        <f t="shared" si="555"/>
        <v>22.333333333333332</v>
      </c>
      <c r="Q2403" t="s">
        <v>8315</v>
      </c>
      <c r="R2403" t="s">
        <v>8317</v>
      </c>
      <c r="S2403" s="8">
        <f t="shared" si="550"/>
        <v>42374.614537037036</v>
      </c>
      <c r="T2403" s="11">
        <f t="shared" si="551"/>
        <v>42434.614537037036</v>
      </c>
      <c r="U2403" t="str">
        <f t="shared" si="552"/>
        <v>FALSE</v>
      </c>
      <c r="V2403" s="18">
        <f t="shared" si="553"/>
        <v>2</v>
      </c>
      <c r="W2403">
        <f t="shared" si="554"/>
        <v>2</v>
      </c>
      <c r="X2403">
        <v>1</v>
      </c>
      <c r="Y2403">
        <f>D2403*$X2403</f>
        <v>28000</v>
      </c>
      <c r="Z2403">
        <f>E2403*$X2403</f>
        <v>201</v>
      </c>
    </row>
    <row r="2404" spans="1:26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 t="b">
        <v>0</v>
      </c>
      <c r="L2404">
        <v>1</v>
      </c>
      <c r="M2404" t="b">
        <v>0</v>
      </c>
      <c r="N2404" t="s">
        <v>8284</v>
      </c>
      <c r="O2404" s="15">
        <f t="shared" si="549"/>
        <v>0.43333333333333329</v>
      </c>
      <c r="P2404" s="15">
        <f t="shared" si="555"/>
        <v>52</v>
      </c>
      <c r="Q2404" t="s">
        <v>8315</v>
      </c>
      <c r="R2404" t="s">
        <v>8317</v>
      </c>
      <c r="S2404" s="8">
        <f t="shared" si="550"/>
        <v>42107.47142361111</v>
      </c>
      <c r="T2404" s="11">
        <f t="shared" si="551"/>
        <v>42137.47142361111</v>
      </c>
      <c r="U2404" t="str">
        <f t="shared" si="552"/>
        <v>FALSE</v>
      </c>
      <c r="V2404" s="18">
        <f t="shared" si="553"/>
        <v>2</v>
      </c>
      <c r="W2404">
        <f t="shared" si="554"/>
        <v>2</v>
      </c>
      <c r="X2404">
        <v>1</v>
      </c>
      <c r="Y2404">
        <f>D2404*$X2404</f>
        <v>12000</v>
      </c>
      <c r="Z2404">
        <f>E2404*$X2404</f>
        <v>52</v>
      </c>
    </row>
    <row r="2405" spans="1:26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 t="b">
        <v>0</v>
      </c>
      <c r="L2405">
        <v>12</v>
      </c>
      <c r="M2405" t="b">
        <v>0</v>
      </c>
      <c r="N2405" t="s">
        <v>8284</v>
      </c>
      <c r="O2405" s="15">
        <f t="shared" si="549"/>
        <v>16.833333333333332</v>
      </c>
      <c r="P2405" s="15">
        <f t="shared" si="555"/>
        <v>16.833333333333332</v>
      </c>
      <c r="Q2405" t="s">
        <v>8315</v>
      </c>
      <c r="R2405" t="s">
        <v>8317</v>
      </c>
      <c r="S2405" s="8">
        <f t="shared" si="550"/>
        <v>42399.674282407403</v>
      </c>
      <c r="T2405" s="11">
        <f t="shared" si="551"/>
        <v>42459.632615740738</v>
      </c>
      <c r="U2405" t="str">
        <f t="shared" si="552"/>
        <v>FALSE</v>
      </c>
      <c r="V2405" s="18">
        <f t="shared" si="553"/>
        <v>2</v>
      </c>
      <c r="W2405">
        <f t="shared" si="554"/>
        <v>2</v>
      </c>
      <c r="X2405">
        <v>1.28</v>
      </c>
      <c r="Y2405">
        <f>D2405*X2405</f>
        <v>1536</v>
      </c>
      <c r="Z2405">
        <f>E2405*$X2405</f>
        <v>258.56</v>
      </c>
    </row>
    <row r="2406" spans="1:26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 t="b">
        <v>0</v>
      </c>
      <c r="L2406">
        <v>0</v>
      </c>
      <c r="M2406" t="b">
        <v>0</v>
      </c>
      <c r="N2406" t="s">
        <v>8284</v>
      </c>
      <c r="O2406" s="15">
        <f t="shared" si="549"/>
        <v>0</v>
      </c>
      <c r="P2406" s="15">
        <f t="shared" si="555"/>
        <v>0</v>
      </c>
      <c r="Q2406" t="s">
        <v>8315</v>
      </c>
      <c r="R2406" t="s">
        <v>8317</v>
      </c>
      <c r="S2406" s="8">
        <f t="shared" si="550"/>
        <v>42341.831099537034</v>
      </c>
      <c r="T2406" s="11">
        <f t="shared" si="551"/>
        <v>42371.831099537034</v>
      </c>
      <c r="U2406" t="str">
        <f t="shared" si="552"/>
        <v>FALSE</v>
      </c>
      <c r="V2406" s="18">
        <f t="shared" si="553"/>
        <v>2</v>
      </c>
      <c r="W2406">
        <f t="shared" si="554"/>
        <v>2</v>
      </c>
      <c r="X2406">
        <v>1</v>
      </c>
      <c r="Y2406">
        <f t="shared" ref="Y2406:Y2411" si="562">D2406*$X2406</f>
        <v>15000</v>
      </c>
      <c r="Z2406">
        <f t="shared" ref="Z2406:Z2411" si="563">E2406*$X2406</f>
        <v>0</v>
      </c>
    </row>
    <row r="2407" spans="1:26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 t="b">
        <v>0</v>
      </c>
      <c r="L2407">
        <v>20</v>
      </c>
      <c r="M2407" t="b">
        <v>0</v>
      </c>
      <c r="N2407" t="s">
        <v>8284</v>
      </c>
      <c r="O2407" s="15">
        <f t="shared" si="549"/>
        <v>22.52</v>
      </c>
      <c r="P2407" s="15">
        <f t="shared" si="555"/>
        <v>56.3</v>
      </c>
      <c r="Q2407" t="s">
        <v>8315</v>
      </c>
      <c r="R2407" t="s">
        <v>8317</v>
      </c>
      <c r="S2407" s="8">
        <f t="shared" si="550"/>
        <v>42595.377025462956</v>
      </c>
      <c r="T2407" s="11">
        <f t="shared" si="551"/>
        <v>42616.377025462956</v>
      </c>
      <c r="U2407" t="str">
        <f t="shared" si="552"/>
        <v>FALSE</v>
      </c>
      <c r="V2407" s="18">
        <f t="shared" si="553"/>
        <v>2</v>
      </c>
      <c r="W2407">
        <f t="shared" si="554"/>
        <v>2</v>
      </c>
      <c r="X2407">
        <v>1</v>
      </c>
      <c r="Y2407">
        <f t="shared" si="562"/>
        <v>5000</v>
      </c>
      <c r="Z2407">
        <f t="shared" si="563"/>
        <v>1126</v>
      </c>
    </row>
    <row r="2408" spans="1:26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 t="b">
        <v>0</v>
      </c>
      <c r="L2408">
        <v>16</v>
      </c>
      <c r="M2408" t="b">
        <v>0</v>
      </c>
      <c r="N2408" t="s">
        <v>8284</v>
      </c>
      <c r="O2408" s="15">
        <f t="shared" si="549"/>
        <v>41.384615384615387</v>
      </c>
      <c r="P2408" s="15">
        <f t="shared" si="555"/>
        <v>84.0625</v>
      </c>
      <c r="Q2408" t="s">
        <v>8315</v>
      </c>
      <c r="R2408" t="s">
        <v>8317</v>
      </c>
      <c r="S2408" s="8">
        <f t="shared" si="550"/>
        <v>41982.902662037035</v>
      </c>
      <c r="T2408" s="11">
        <f t="shared" si="551"/>
        <v>42022.902662037035</v>
      </c>
      <c r="U2408" t="str">
        <f t="shared" si="552"/>
        <v>FALSE</v>
      </c>
      <c r="V2408" s="18">
        <f t="shared" si="553"/>
        <v>2</v>
      </c>
      <c r="W2408">
        <f t="shared" si="554"/>
        <v>2</v>
      </c>
      <c r="X2408">
        <v>1</v>
      </c>
      <c r="Y2408">
        <f t="shared" si="562"/>
        <v>3250</v>
      </c>
      <c r="Z2408">
        <f t="shared" si="563"/>
        <v>1345</v>
      </c>
    </row>
    <row r="2409" spans="1:26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 t="b">
        <v>0</v>
      </c>
      <c r="L2409">
        <v>33</v>
      </c>
      <c r="M2409" t="b">
        <v>0</v>
      </c>
      <c r="N2409" t="s">
        <v>8284</v>
      </c>
      <c r="O2409" s="15">
        <f t="shared" si="549"/>
        <v>25.259090909090908</v>
      </c>
      <c r="P2409" s="15">
        <f t="shared" si="555"/>
        <v>168.39393939393941</v>
      </c>
      <c r="Q2409" t="s">
        <v>8315</v>
      </c>
      <c r="R2409" t="s">
        <v>8317</v>
      </c>
      <c r="S2409" s="8">
        <f t="shared" si="550"/>
        <v>42082.367222222216</v>
      </c>
      <c r="T2409" s="11">
        <f t="shared" si="551"/>
        <v>42105.041666666664</v>
      </c>
      <c r="U2409" t="str">
        <f t="shared" si="552"/>
        <v>FALSE</v>
      </c>
      <c r="V2409" s="18">
        <f t="shared" si="553"/>
        <v>2</v>
      </c>
      <c r="W2409">
        <f t="shared" si="554"/>
        <v>2</v>
      </c>
      <c r="X2409">
        <v>1</v>
      </c>
      <c r="Y2409">
        <f t="shared" si="562"/>
        <v>22000</v>
      </c>
      <c r="Z2409">
        <f t="shared" si="563"/>
        <v>5557</v>
      </c>
    </row>
    <row r="2410" spans="1:26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 t="b">
        <v>0</v>
      </c>
      <c r="L2410">
        <v>2</v>
      </c>
      <c r="M2410" t="b">
        <v>0</v>
      </c>
      <c r="N2410" t="s">
        <v>8284</v>
      </c>
      <c r="O2410" s="15">
        <f t="shared" si="549"/>
        <v>0.2</v>
      </c>
      <c r="P2410" s="15">
        <f t="shared" si="555"/>
        <v>15</v>
      </c>
      <c r="Q2410" t="s">
        <v>8315</v>
      </c>
      <c r="R2410" t="s">
        <v>8317</v>
      </c>
      <c r="S2410" s="8">
        <f t="shared" si="550"/>
        <v>41918.93237268518</v>
      </c>
      <c r="T2410" s="11">
        <f t="shared" si="551"/>
        <v>41948.974039351851</v>
      </c>
      <c r="U2410" t="str">
        <f t="shared" si="552"/>
        <v>FALSE</v>
      </c>
      <c r="V2410" s="18">
        <f t="shared" si="553"/>
        <v>2</v>
      </c>
      <c r="W2410">
        <f t="shared" si="554"/>
        <v>2</v>
      </c>
      <c r="X2410">
        <v>1</v>
      </c>
      <c r="Y2410">
        <f t="shared" si="562"/>
        <v>15000</v>
      </c>
      <c r="Z2410">
        <f t="shared" si="563"/>
        <v>30</v>
      </c>
    </row>
    <row r="2411" spans="1:26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 t="b">
        <v>0</v>
      </c>
      <c r="L2411">
        <v>6</v>
      </c>
      <c r="M2411" t="b">
        <v>0</v>
      </c>
      <c r="N2411" t="s">
        <v>8284</v>
      </c>
      <c r="O2411" s="15">
        <f t="shared" si="549"/>
        <v>1.8399999999999999</v>
      </c>
      <c r="P2411" s="15">
        <f t="shared" si="555"/>
        <v>76.666666666666671</v>
      </c>
      <c r="Q2411" t="s">
        <v>8315</v>
      </c>
      <c r="R2411" t="s">
        <v>8317</v>
      </c>
      <c r="S2411" s="8">
        <f t="shared" si="550"/>
        <v>42204.667534722219</v>
      </c>
      <c r="T2411" s="11">
        <f t="shared" si="551"/>
        <v>42234.667534722219</v>
      </c>
      <c r="U2411" t="str">
        <f t="shared" si="552"/>
        <v>FALSE</v>
      </c>
      <c r="V2411" s="18">
        <f t="shared" si="553"/>
        <v>2</v>
      </c>
      <c r="W2411">
        <f t="shared" si="554"/>
        <v>2</v>
      </c>
      <c r="X2411">
        <v>1</v>
      </c>
      <c r="Y2411">
        <f t="shared" si="562"/>
        <v>25000</v>
      </c>
      <c r="Z2411">
        <f t="shared" si="563"/>
        <v>460</v>
      </c>
    </row>
    <row r="2412" spans="1:26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 t="b">
        <v>0</v>
      </c>
      <c r="L2412">
        <v>0</v>
      </c>
      <c r="M2412" t="b">
        <v>0</v>
      </c>
      <c r="N2412" t="s">
        <v>8284</v>
      </c>
      <c r="O2412" s="15">
        <f t="shared" si="549"/>
        <v>0</v>
      </c>
      <c r="P2412" s="15">
        <f t="shared" si="555"/>
        <v>0</v>
      </c>
      <c r="Q2412" t="s">
        <v>8315</v>
      </c>
      <c r="R2412" t="s">
        <v>8317</v>
      </c>
      <c r="S2412" s="8">
        <f t="shared" si="550"/>
        <v>42224.199942129628</v>
      </c>
      <c r="T2412" s="11">
        <f t="shared" si="551"/>
        <v>42254.199942129628</v>
      </c>
      <c r="U2412" t="str">
        <f t="shared" si="552"/>
        <v>FALSE</v>
      </c>
      <c r="V2412" s="18">
        <f t="shared" si="553"/>
        <v>2</v>
      </c>
      <c r="W2412">
        <f t="shared" si="554"/>
        <v>2</v>
      </c>
      <c r="X2412">
        <v>0.72</v>
      </c>
      <c r="Y2412">
        <f>D2412*X2412</f>
        <v>10800</v>
      </c>
    </row>
    <row r="2413" spans="1:26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 t="b">
        <v>0</v>
      </c>
      <c r="L2413">
        <v>3</v>
      </c>
      <c r="M2413" t="b">
        <v>0</v>
      </c>
      <c r="N2413" t="s">
        <v>8284</v>
      </c>
      <c r="O2413" s="15">
        <f t="shared" si="549"/>
        <v>0.60399999999999998</v>
      </c>
      <c r="P2413" s="15">
        <f t="shared" si="555"/>
        <v>50.333333333333336</v>
      </c>
      <c r="Q2413" t="s">
        <v>8315</v>
      </c>
      <c r="R2413" t="s">
        <v>8317</v>
      </c>
      <c r="S2413" s="8">
        <f t="shared" si="550"/>
        <v>42211.524097222216</v>
      </c>
      <c r="T2413" s="11">
        <f t="shared" si="551"/>
        <v>42241.524097222216</v>
      </c>
      <c r="U2413" t="str">
        <f t="shared" si="552"/>
        <v>FALSE</v>
      </c>
      <c r="V2413" s="18">
        <f t="shared" si="553"/>
        <v>2</v>
      </c>
      <c r="W2413">
        <f t="shared" si="554"/>
        <v>2</v>
      </c>
      <c r="X2413">
        <v>1</v>
      </c>
      <c r="Y2413">
        <f>D2413*$X2413</f>
        <v>25000</v>
      </c>
      <c r="Z2413">
        <f>E2413*$X2413</f>
        <v>151</v>
      </c>
    </row>
    <row r="2414" spans="1:26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 t="b">
        <v>0</v>
      </c>
      <c r="L2414">
        <v>0</v>
      </c>
      <c r="M2414" t="b">
        <v>0</v>
      </c>
      <c r="N2414" t="s">
        <v>8284</v>
      </c>
      <c r="O2414" s="15">
        <f t="shared" si="549"/>
        <v>0</v>
      </c>
      <c r="P2414" s="15">
        <f t="shared" si="555"/>
        <v>0</v>
      </c>
      <c r="Q2414" t="s">
        <v>8315</v>
      </c>
      <c r="R2414" t="s">
        <v>8317</v>
      </c>
      <c r="S2414" s="8">
        <f t="shared" si="550"/>
        <v>42655.528622685182</v>
      </c>
      <c r="T2414" s="11">
        <f t="shared" si="551"/>
        <v>42700.570289351854</v>
      </c>
      <c r="U2414" t="str">
        <f t="shared" si="552"/>
        <v>FALSE</v>
      </c>
      <c r="V2414" s="18">
        <f t="shared" si="553"/>
        <v>2</v>
      </c>
      <c r="W2414">
        <f t="shared" si="554"/>
        <v>2</v>
      </c>
      <c r="X2414">
        <v>1.1299999999999999</v>
      </c>
      <c r="Y2414">
        <f>D2414*X2414</f>
        <v>9040</v>
      </c>
      <c r="Z2414">
        <f>E2414*$X2414</f>
        <v>0</v>
      </c>
    </row>
    <row r="2415" spans="1:26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 t="b">
        <v>0</v>
      </c>
      <c r="L2415">
        <v>3</v>
      </c>
      <c r="M2415" t="b">
        <v>0</v>
      </c>
      <c r="N2415" t="s">
        <v>8284</v>
      </c>
      <c r="O2415" s="15">
        <f t="shared" si="549"/>
        <v>0.83333333333333337</v>
      </c>
      <c r="P2415" s="15">
        <f t="shared" si="555"/>
        <v>8.3333333333333339</v>
      </c>
      <c r="Q2415" t="s">
        <v>8315</v>
      </c>
      <c r="R2415" t="s">
        <v>8317</v>
      </c>
      <c r="S2415" s="8">
        <f t="shared" si="550"/>
        <v>41759.901412037034</v>
      </c>
      <c r="T2415" s="11">
        <f t="shared" si="551"/>
        <v>41790.770833333328</v>
      </c>
      <c r="U2415" t="str">
        <f t="shared" si="552"/>
        <v>FALSE</v>
      </c>
      <c r="V2415" s="18">
        <f t="shared" si="553"/>
        <v>2</v>
      </c>
      <c r="W2415">
        <f t="shared" si="554"/>
        <v>2</v>
      </c>
      <c r="X2415">
        <v>1</v>
      </c>
      <c r="Y2415">
        <f t="shared" ref="Y2415:Y2430" si="564">D2415*$X2415</f>
        <v>3000</v>
      </c>
      <c r="Z2415">
        <f t="shared" ref="Z2415:Z2430" si="565">E2415*$X2415</f>
        <v>25</v>
      </c>
    </row>
    <row r="2416" spans="1:26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 t="b">
        <v>0</v>
      </c>
      <c r="L2416">
        <v>13</v>
      </c>
      <c r="M2416" t="b">
        <v>0</v>
      </c>
      <c r="N2416" t="s">
        <v>8284</v>
      </c>
      <c r="O2416" s="15">
        <f t="shared" si="549"/>
        <v>3.0666666666666664</v>
      </c>
      <c r="P2416" s="15">
        <f t="shared" si="555"/>
        <v>35.384615384615387</v>
      </c>
      <c r="Q2416" t="s">
        <v>8315</v>
      </c>
      <c r="R2416" t="s">
        <v>8317</v>
      </c>
      <c r="S2416" s="8">
        <f t="shared" si="550"/>
        <v>42198.486805555549</v>
      </c>
      <c r="T2416" s="11">
        <f t="shared" si="551"/>
        <v>42237.957638888889</v>
      </c>
      <c r="U2416" t="str">
        <f t="shared" si="552"/>
        <v>FALSE</v>
      </c>
      <c r="V2416" s="18">
        <f t="shared" si="553"/>
        <v>2</v>
      </c>
      <c r="W2416">
        <f t="shared" si="554"/>
        <v>2</v>
      </c>
      <c r="X2416">
        <v>1</v>
      </c>
      <c r="Y2416">
        <f t="shared" si="564"/>
        <v>15000</v>
      </c>
      <c r="Z2416">
        <f t="shared" si="565"/>
        <v>460</v>
      </c>
    </row>
    <row r="2417" spans="1:26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 t="b">
        <v>0</v>
      </c>
      <c r="L2417">
        <v>6</v>
      </c>
      <c r="M2417" t="b">
        <v>0</v>
      </c>
      <c r="N2417" t="s">
        <v>8284</v>
      </c>
      <c r="O2417" s="15">
        <f t="shared" si="549"/>
        <v>0.55833333333333335</v>
      </c>
      <c r="P2417" s="15">
        <f t="shared" si="555"/>
        <v>55.833333333333336</v>
      </c>
      <c r="Q2417" t="s">
        <v>8315</v>
      </c>
      <c r="R2417" t="s">
        <v>8317</v>
      </c>
      <c r="S2417" s="8">
        <f t="shared" si="550"/>
        <v>42536.654467592591</v>
      </c>
      <c r="T2417" s="11">
        <f t="shared" si="551"/>
        <v>42566.654467592591</v>
      </c>
      <c r="U2417" t="str">
        <f t="shared" si="552"/>
        <v>FALSE</v>
      </c>
      <c r="V2417" s="18">
        <f t="shared" si="553"/>
        <v>2</v>
      </c>
      <c r="W2417">
        <f t="shared" si="554"/>
        <v>2</v>
      </c>
      <c r="X2417">
        <v>1</v>
      </c>
      <c r="Y2417">
        <f t="shared" si="564"/>
        <v>60000</v>
      </c>
      <c r="Z2417">
        <f t="shared" si="565"/>
        <v>335</v>
      </c>
    </row>
    <row r="2418" spans="1:26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 t="b">
        <v>0</v>
      </c>
      <c r="L2418">
        <v>1</v>
      </c>
      <c r="M2418" t="b">
        <v>0</v>
      </c>
      <c r="N2418" t="s">
        <v>8284</v>
      </c>
      <c r="O2418" s="15">
        <f t="shared" si="549"/>
        <v>2.5000000000000001E-2</v>
      </c>
      <c r="P2418" s="15">
        <f t="shared" si="555"/>
        <v>5</v>
      </c>
      <c r="Q2418" t="s">
        <v>8315</v>
      </c>
      <c r="R2418" t="s">
        <v>8317</v>
      </c>
      <c r="S2418" s="8">
        <f t="shared" si="550"/>
        <v>42019.529432870368</v>
      </c>
      <c r="T2418" s="11">
        <f t="shared" si="551"/>
        <v>42077.416666666664</v>
      </c>
      <c r="U2418" t="str">
        <f t="shared" si="552"/>
        <v>FALSE</v>
      </c>
      <c r="V2418" s="18">
        <f t="shared" si="553"/>
        <v>2</v>
      </c>
      <c r="W2418">
        <f t="shared" si="554"/>
        <v>2</v>
      </c>
      <c r="X2418">
        <v>1</v>
      </c>
      <c r="Y2418">
        <f t="shared" si="564"/>
        <v>20000</v>
      </c>
      <c r="Z2418">
        <f t="shared" si="565"/>
        <v>5</v>
      </c>
    </row>
    <row r="2419" spans="1:26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 t="b">
        <v>0</v>
      </c>
      <c r="L2419">
        <v>0</v>
      </c>
      <c r="M2419" t="b">
        <v>0</v>
      </c>
      <c r="N2419" t="s">
        <v>8284</v>
      </c>
      <c r="O2419" s="15">
        <f t="shared" si="549"/>
        <v>0</v>
      </c>
      <c r="P2419" s="15">
        <f t="shared" si="555"/>
        <v>0</v>
      </c>
      <c r="Q2419" t="s">
        <v>8315</v>
      </c>
      <c r="R2419" t="s">
        <v>8317</v>
      </c>
      <c r="S2419" s="8">
        <f t="shared" si="550"/>
        <v>41831.675775462958</v>
      </c>
      <c r="T2419" s="11">
        <f t="shared" si="551"/>
        <v>41861.675775462958</v>
      </c>
      <c r="U2419" t="str">
        <f t="shared" si="552"/>
        <v>FALSE</v>
      </c>
      <c r="V2419" s="18">
        <f t="shared" si="553"/>
        <v>2</v>
      </c>
      <c r="W2419">
        <f t="shared" si="554"/>
        <v>2</v>
      </c>
      <c r="X2419">
        <v>1</v>
      </c>
      <c r="Y2419">
        <f t="shared" si="564"/>
        <v>1000</v>
      </c>
      <c r="Z2419">
        <f t="shared" si="565"/>
        <v>0</v>
      </c>
    </row>
    <row r="2420" spans="1:26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 t="b">
        <v>0</v>
      </c>
      <c r="L2420">
        <v>5</v>
      </c>
      <c r="M2420" t="b">
        <v>0</v>
      </c>
      <c r="N2420" t="s">
        <v>8284</v>
      </c>
      <c r="O2420" s="15">
        <f t="shared" si="549"/>
        <v>0.02</v>
      </c>
      <c r="P2420" s="15">
        <f t="shared" si="555"/>
        <v>1</v>
      </c>
      <c r="Q2420" t="s">
        <v>8315</v>
      </c>
      <c r="R2420" t="s">
        <v>8317</v>
      </c>
      <c r="S2420" s="8">
        <f t="shared" si="550"/>
        <v>42027.648657407401</v>
      </c>
      <c r="T2420" s="11">
        <f t="shared" si="551"/>
        <v>42087.606990740744</v>
      </c>
      <c r="U2420" t="str">
        <f t="shared" si="552"/>
        <v>FALSE</v>
      </c>
      <c r="V2420" s="18">
        <f t="shared" si="553"/>
        <v>2</v>
      </c>
      <c r="W2420">
        <f t="shared" si="554"/>
        <v>2</v>
      </c>
      <c r="X2420">
        <v>1</v>
      </c>
      <c r="Y2420">
        <f t="shared" si="564"/>
        <v>25000</v>
      </c>
      <c r="Z2420">
        <f t="shared" si="565"/>
        <v>5</v>
      </c>
    </row>
    <row r="2421" spans="1:26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 t="b">
        <v>0</v>
      </c>
      <c r="L2421">
        <v>0</v>
      </c>
      <c r="M2421" t="b">
        <v>0</v>
      </c>
      <c r="N2421" t="s">
        <v>8284</v>
      </c>
      <c r="O2421" s="15">
        <f t="shared" si="549"/>
        <v>0</v>
      </c>
      <c r="P2421" s="15">
        <f t="shared" si="555"/>
        <v>0</v>
      </c>
      <c r="Q2421" t="s">
        <v>8315</v>
      </c>
      <c r="R2421" t="s">
        <v>8317</v>
      </c>
      <c r="S2421" s="8">
        <f t="shared" si="550"/>
        <v>41993.529965277768</v>
      </c>
      <c r="T2421" s="11">
        <f t="shared" si="551"/>
        <v>42053.529965277776</v>
      </c>
      <c r="U2421" t="str">
        <f t="shared" si="552"/>
        <v>FALSE</v>
      </c>
      <c r="V2421" s="18">
        <f t="shared" si="553"/>
        <v>2</v>
      </c>
      <c r="W2421">
        <f t="shared" si="554"/>
        <v>2</v>
      </c>
      <c r="X2421">
        <v>1</v>
      </c>
      <c r="Y2421">
        <f t="shared" si="564"/>
        <v>3000</v>
      </c>
      <c r="Z2421">
        <f t="shared" si="565"/>
        <v>0</v>
      </c>
    </row>
    <row r="2422" spans="1:26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 t="b">
        <v>0</v>
      </c>
      <c r="L2422">
        <v>36</v>
      </c>
      <c r="M2422" t="b">
        <v>0</v>
      </c>
      <c r="N2422" t="s">
        <v>8284</v>
      </c>
      <c r="O2422" s="15">
        <f t="shared" si="549"/>
        <v>14.825133372851216</v>
      </c>
      <c r="P2422" s="15">
        <f t="shared" si="555"/>
        <v>69.472222222222229</v>
      </c>
      <c r="Q2422" t="s">
        <v>8315</v>
      </c>
      <c r="R2422" t="s">
        <v>8317</v>
      </c>
      <c r="S2422" s="8">
        <f t="shared" si="550"/>
        <v>41892.820543981477</v>
      </c>
      <c r="T2422" s="11">
        <f t="shared" si="551"/>
        <v>41952.862210648142</v>
      </c>
      <c r="U2422" t="str">
        <f t="shared" si="552"/>
        <v>FALSE</v>
      </c>
      <c r="V2422" s="18">
        <f t="shared" si="553"/>
        <v>2</v>
      </c>
      <c r="W2422">
        <f t="shared" si="554"/>
        <v>2</v>
      </c>
      <c r="X2422">
        <v>1</v>
      </c>
      <c r="Y2422">
        <f t="shared" si="564"/>
        <v>16870</v>
      </c>
      <c r="Z2422">
        <f t="shared" si="565"/>
        <v>2501</v>
      </c>
    </row>
    <row r="2423" spans="1:26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 t="b">
        <v>0</v>
      </c>
      <c r="L2423">
        <v>1</v>
      </c>
      <c r="M2423" t="b">
        <v>0</v>
      </c>
      <c r="N2423" t="s">
        <v>8284</v>
      </c>
      <c r="O2423" s="15">
        <f t="shared" si="549"/>
        <v>1.6666666666666666E-2</v>
      </c>
      <c r="P2423" s="15">
        <f t="shared" si="555"/>
        <v>1</v>
      </c>
      <c r="Q2423" t="s">
        <v>8315</v>
      </c>
      <c r="R2423" t="s">
        <v>8317</v>
      </c>
      <c r="S2423" s="8">
        <f t="shared" si="550"/>
        <v>42026.479120370372</v>
      </c>
      <c r="T2423" s="11">
        <f t="shared" si="551"/>
        <v>42056.479120370372</v>
      </c>
      <c r="U2423" t="str">
        <f t="shared" si="552"/>
        <v>FALSE</v>
      </c>
      <c r="V2423" s="18">
        <f t="shared" si="553"/>
        <v>2</v>
      </c>
      <c r="W2423">
        <f t="shared" si="554"/>
        <v>2</v>
      </c>
      <c r="X2423">
        <v>1</v>
      </c>
      <c r="Y2423">
        <f t="shared" si="564"/>
        <v>6000</v>
      </c>
      <c r="Z2423">
        <f t="shared" si="565"/>
        <v>1</v>
      </c>
    </row>
    <row r="2424" spans="1:26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 t="b">
        <v>0</v>
      </c>
      <c r="L2424">
        <v>1</v>
      </c>
      <c r="M2424" t="b">
        <v>0</v>
      </c>
      <c r="N2424" t="s">
        <v>8284</v>
      </c>
      <c r="O2424" s="15">
        <f t="shared" si="549"/>
        <v>0.2</v>
      </c>
      <c r="P2424" s="15">
        <f t="shared" si="555"/>
        <v>1</v>
      </c>
      <c r="Q2424" t="s">
        <v>8315</v>
      </c>
      <c r="R2424" t="s">
        <v>8317</v>
      </c>
      <c r="S2424" s="8">
        <f t="shared" si="550"/>
        <v>42044.516620370363</v>
      </c>
      <c r="T2424" s="11">
        <f t="shared" si="551"/>
        <v>42074.474953703706</v>
      </c>
      <c r="U2424" t="str">
        <f t="shared" si="552"/>
        <v>FALSE</v>
      </c>
      <c r="V2424" s="18">
        <f t="shared" si="553"/>
        <v>2</v>
      </c>
      <c r="W2424">
        <f t="shared" si="554"/>
        <v>2</v>
      </c>
      <c r="X2424">
        <v>1</v>
      </c>
      <c r="Y2424">
        <f t="shared" si="564"/>
        <v>500</v>
      </c>
      <c r="Z2424">
        <f t="shared" si="565"/>
        <v>1</v>
      </c>
    </row>
    <row r="2425" spans="1:26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 t="b">
        <v>0</v>
      </c>
      <c r="L2425">
        <v>1</v>
      </c>
      <c r="M2425" t="b">
        <v>0</v>
      </c>
      <c r="N2425" t="s">
        <v>8284</v>
      </c>
      <c r="O2425" s="15">
        <f t="shared" si="549"/>
        <v>1.3333333333333334E-2</v>
      </c>
      <c r="P2425" s="15">
        <f t="shared" si="555"/>
        <v>8</v>
      </c>
      <c r="Q2425" t="s">
        <v>8315</v>
      </c>
      <c r="R2425" t="s">
        <v>8317</v>
      </c>
      <c r="S2425" s="8">
        <f t="shared" si="550"/>
        <v>41974.496412037035</v>
      </c>
      <c r="T2425" s="11">
        <f t="shared" si="551"/>
        <v>42004.496412037035</v>
      </c>
      <c r="U2425" t="str">
        <f t="shared" si="552"/>
        <v>FALSE</v>
      </c>
      <c r="V2425" s="18">
        <f t="shared" si="553"/>
        <v>2</v>
      </c>
      <c r="W2425">
        <f t="shared" si="554"/>
        <v>2</v>
      </c>
      <c r="X2425">
        <v>1</v>
      </c>
      <c r="Y2425">
        <f t="shared" si="564"/>
        <v>60000</v>
      </c>
      <c r="Z2425">
        <f t="shared" si="565"/>
        <v>8</v>
      </c>
    </row>
    <row r="2426" spans="1:26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 t="b">
        <v>0</v>
      </c>
      <c r="L2426">
        <v>9</v>
      </c>
      <c r="M2426" t="b">
        <v>0</v>
      </c>
      <c r="N2426" t="s">
        <v>8284</v>
      </c>
      <c r="O2426" s="15">
        <f t="shared" si="549"/>
        <v>1.24</v>
      </c>
      <c r="P2426" s="15">
        <f t="shared" si="555"/>
        <v>34.444444444444443</v>
      </c>
      <c r="Q2426" t="s">
        <v>8315</v>
      </c>
      <c r="R2426" t="s">
        <v>8317</v>
      </c>
      <c r="S2426" s="8">
        <f t="shared" si="550"/>
        <v>41909.684120370366</v>
      </c>
      <c r="T2426" s="11">
        <f t="shared" si="551"/>
        <v>41939.684120370366</v>
      </c>
      <c r="U2426" t="str">
        <f t="shared" si="552"/>
        <v>FALSE</v>
      </c>
      <c r="V2426" s="18">
        <f t="shared" si="553"/>
        <v>2</v>
      </c>
      <c r="W2426">
        <f t="shared" si="554"/>
        <v>2</v>
      </c>
      <c r="X2426">
        <v>1</v>
      </c>
      <c r="Y2426">
        <f t="shared" si="564"/>
        <v>25000</v>
      </c>
      <c r="Z2426">
        <f t="shared" si="565"/>
        <v>310</v>
      </c>
    </row>
    <row r="2427" spans="1:26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 t="b">
        <v>0</v>
      </c>
      <c r="L2427">
        <v>1</v>
      </c>
      <c r="M2427" t="b">
        <v>0</v>
      </c>
      <c r="N2427" t="s">
        <v>8284</v>
      </c>
      <c r="O2427" s="15">
        <f t="shared" si="549"/>
        <v>2.8571428571428574E-2</v>
      </c>
      <c r="P2427" s="15">
        <f t="shared" si="555"/>
        <v>1</v>
      </c>
      <c r="Q2427" t="s">
        <v>8315</v>
      </c>
      <c r="R2427" t="s">
        <v>8317</v>
      </c>
      <c r="S2427" s="8">
        <f t="shared" si="550"/>
        <v>42502.705428240741</v>
      </c>
      <c r="T2427" s="11">
        <f t="shared" si="551"/>
        <v>42517.711111111108</v>
      </c>
      <c r="U2427" t="str">
        <f t="shared" si="552"/>
        <v>FALSE</v>
      </c>
      <c r="V2427" s="18">
        <f t="shared" si="553"/>
        <v>2</v>
      </c>
      <c r="W2427">
        <f t="shared" si="554"/>
        <v>2</v>
      </c>
      <c r="X2427">
        <v>1</v>
      </c>
      <c r="Y2427">
        <f t="shared" si="564"/>
        <v>3500</v>
      </c>
      <c r="Z2427">
        <f t="shared" si="565"/>
        <v>1</v>
      </c>
    </row>
    <row r="2428" spans="1:26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 t="b">
        <v>0</v>
      </c>
      <c r="L2428">
        <v>0</v>
      </c>
      <c r="M2428" t="b">
        <v>0</v>
      </c>
      <c r="N2428" t="s">
        <v>8284</v>
      </c>
      <c r="O2428" s="15">
        <f t="shared" si="549"/>
        <v>0</v>
      </c>
      <c r="P2428" s="15">
        <f t="shared" si="555"/>
        <v>0</v>
      </c>
      <c r="Q2428" t="s">
        <v>8315</v>
      </c>
      <c r="R2428" t="s">
        <v>8317</v>
      </c>
      <c r="S2428" s="8">
        <f t="shared" si="550"/>
        <v>42163.961712962955</v>
      </c>
      <c r="T2428" s="11">
        <f t="shared" si="551"/>
        <v>42223.961712962962</v>
      </c>
      <c r="U2428" t="str">
        <f t="shared" si="552"/>
        <v>FALSE</v>
      </c>
      <c r="V2428" s="18">
        <f t="shared" si="553"/>
        <v>2</v>
      </c>
      <c r="W2428">
        <f t="shared" si="554"/>
        <v>2</v>
      </c>
      <c r="X2428">
        <v>1</v>
      </c>
      <c r="Y2428">
        <f t="shared" si="564"/>
        <v>20000</v>
      </c>
      <c r="Z2428">
        <f t="shared" si="565"/>
        <v>0</v>
      </c>
    </row>
    <row r="2429" spans="1:26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 t="b">
        <v>0</v>
      </c>
      <c r="L2429">
        <v>1</v>
      </c>
      <c r="M2429" t="b">
        <v>0</v>
      </c>
      <c r="N2429" t="s">
        <v>8284</v>
      </c>
      <c r="O2429" s="15">
        <f t="shared" si="549"/>
        <v>2E-3</v>
      </c>
      <c r="P2429" s="15">
        <f t="shared" si="555"/>
        <v>1</v>
      </c>
      <c r="Q2429" t="s">
        <v>8315</v>
      </c>
      <c r="R2429" t="s">
        <v>8317</v>
      </c>
      <c r="S2429" s="8">
        <f t="shared" si="550"/>
        <v>42412.11033564814</v>
      </c>
      <c r="T2429" s="11">
        <f t="shared" si="551"/>
        <v>42452.068668981483</v>
      </c>
      <c r="U2429" t="str">
        <f t="shared" si="552"/>
        <v>FALSE</v>
      </c>
      <c r="V2429" s="18">
        <f t="shared" si="553"/>
        <v>2</v>
      </c>
      <c r="W2429">
        <f t="shared" si="554"/>
        <v>2</v>
      </c>
      <c r="X2429">
        <v>1</v>
      </c>
      <c r="Y2429">
        <f t="shared" si="564"/>
        <v>50000</v>
      </c>
      <c r="Z2429">
        <f t="shared" si="565"/>
        <v>1</v>
      </c>
    </row>
    <row r="2430" spans="1:26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 t="b">
        <v>0</v>
      </c>
      <c r="L2430">
        <v>1</v>
      </c>
      <c r="M2430" t="b">
        <v>0</v>
      </c>
      <c r="N2430" t="s">
        <v>8284</v>
      </c>
      <c r="O2430" s="15">
        <f t="shared" si="549"/>
        <v>2.8571428571428571E-3</v>
      </c>
      <c r="P2430" s="15">
        <f t="shared" si="555"/>
        <v>1</v>
      </c>
      <c r="Q2430" t="s">
        <v>8315</v>
      </c>
      <c r="R2430" t="s">
        <v>8317</v>
      </c>
      <c r="S2430" s="8">
        <f t="shared" si="550"/>
        <v>42045.575821759259</v>
      </c>
      <c r="T2430" s="11">
        <f t="shared" si="551"/>
        <v>42075.534155092588</v>
      </c>
      <c r="U2430" t="str">
        <f t="shared" si="552"/>
        <v>FALSE</v>
      </c>
      <c r="V2430" s="18">
        <f t="shared" si="553"/>
        <v>2</v>
      </c>
      <c r="W2430">
        <f t="shared" si="554"/>
        <v>2</v>
      </c>
      <c r="X2430">
        <v>1</v>
      </c>
      <c r="Y2430">
        <f t="shared" si="564"/>
        <v>35000</v>
      </c>
      <c r="Z2430">
        <f t="shared" si="565"/>
        <v>1</v>
      </c>
    </row>
    <row r="2431" spans="1:26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 t="b">
        <v>0</v>
      </c>
      <c r="L2431">
        <v>4</v>
      </c>
      <c r="M2431" t="b">
        <v>0</v>
      </c>
      <c r="N2431" t="s">
        <v>8284</v>
      </c>
      <c r="O2431" s="15">
        <f t="shared" si="549"/>
        <v>1.4321428571428572</v>
      </c>
      <c r="P2431" s="15">
        <f t="shared" si="555"/>
        <v>501.25</v>
      </c>
      <c r="Q2431" t="s">
        <v>8315</v>
      </c>
      <c r="R2431" t="s">
        <v>8317</v>
      </c>
      <c r="S2431" s="8">
        <f t="shared" si="550"/>
        <v>42734.670902777776</v>
      </c>
      <c r="T2431" s="11">
        <f t="shared" si="551"/>
        <v>42771.488888888889</v>
      </c>
      <c r="U2431" t="str">
        <f t="shared" si="552"/>
        <v>FALSE</v>
      </c>
      <c r="V2431" s="18">
        <f t="shared" si="553"/>
        <v>2</v>
      </c>
      <c r="W2431">
        <f t="shared" si="554"/>
        <v>2</v>
      </c>
      <c r="X2431">
        <v>0.12</v>
      </c>
      <c r="Y2431">
        <f t="shared" ref="Y2431:Z2437" si="566">D2431*$X2431</f>
        <v>16800</v>
      </c>
      <c r="Z2431">
        <f t="shared" si="566"/>
        <v>240.6</v>
      </c>
    </row>
    <row r="2432" spans="1:26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 t="b">
        <v>0</v>
      </c>
      <c r="L2432">
        <v>2</v>
      </c>
      <c r="M2432" t="b">
        <v>0</v>
      </c>
      <c r="N2432" t="s">
        <v>8284</v>
      </c>
      <c r="O2432" s="15">
        <f t="shared" si="549"/>
        <v>0.70000000000000007</v>
      </c>
      <c r="P2432" s="15">
        <f t="shared" si="555"/>
        <v>10.5</v>
      </c>
      <c r="Q2432" t="s">
        <v>8315</v>
      </c>
      <c r="R2432" t="s">
        <v>8317</v>
      </c>
      <c r="S2432" s="8">
        <f t="shared" si="550"/>
        <v>42381.922499999993</v>
      </c>
      <c r="T2432" s="11">
        <f t="shared" si="551"/>
        <v>42411.922499999993</v>
      </c>
      <c r="U2432" t="str">
        <f t="shared" si="552"/>
        <v>FALSE</v>
      </c>
      <c r="V2432" s="18">
        <f t="shared" si="553"/>
        <v>2</v>
      </c>
      <c r="W2432">
        <f t="shared" si="554"/>
        <v>2</v>
      </c>
      <c r="X2432">
        <v>1</v>
      </c>
      <c r="Y2432">
        <f t="shared" si="566"/>
        <v>3000</v>
      </c>
      <c r="Z2432">
        <f t="shared" si="566"/>
        <v>21</v>
      </c>
    </row>
    <row r="2433" spans="1:26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 t="b">
        <v>0</v>
      </c>
      <c r="L2433">
        <v>2</v>
      </c>
      <c r="M2433" t="b">
        <v>0</v>
      </c>
      <c r="N2433" t="s">
        <v>8284</v>
      </c>
      <c r="O2433" s="15">
        <f t="shared" si="549"/>
        <v>2E-3</v>
      </c>
      <c r="P2433" s="15">
        <f t="shared" si="555"/>
        <v>1</v>
      </c>
      <c r="Q2433" t="s">
        <v>8315</v>
      </c>
      <c r="R2433" t="s">
        <v>8317</v>
      </c>
      <c r="S2433" s="8">
        <f t="shared" si="550"/>
        <v>42488.891354166662</v>
      </c>
      <c r="T2433" s="11">
        <f t="shared" si="551"/>
        <v>42548.891354166662</v>
      </c>
      <c r="U2433" t="str">
        <f t="shared" si="552"/>
        <v>FALSE</v>
      </c>
      <c r="V2433" s="18">
        <f t="shared" si="553"/>
        <v>2</v>
      </c>
      <c r="W2433">
        <f t="shared" si="554"/>
        <v>2</v>
      </c>
      <c r="X2433">
        <v>1</v>
      </c>
      <c r="Y2433">
        <f t="shared" si="566"/>
        <v>100000</v>
      </c>
      <c r="Z2433">
        <f t="shared" si="566"/>
        <v>2</v>
      </c>
    </row>
    <row r="2434" spans="1:26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 t="b">
        <v>0</v>
      </c>
      <c r="L2434">
        <v>2</v>
      </c>
      <c r="M2434" t="b">
        <v>0</v>
      </c>
      <c r="N2434" t="s">
        <v>8284</v>
      </c>
      <c r="O2434" s="15">
        <f t="shared" si="549"/>
        <v>1.4285714285714287E-2</v>
      </c>
      <c r="P2434" s="15">
        <f t="shared" si="555"/>
        <v>1</v>
      </c>
      <c r="Q2434" t="s">
        <v>8315</v>
      </c>
      <c r="R2434" t="s">
        <v>8317</v>
      </c>
      <c r="S2434" s="8">
        <f t="shared" si="550"/>
        <v>42041.010381944441</v>
      </c>
      <c r="T2434" s="11">
        <f t="shared" si="551"/>
        <v>42071.010381944441</v>
      </c>
      <c r="U2434" t="str">
        <f t="shared" si="552"/>
        <v>FALSE</v>
      </c>
      <c r="V2434" s="18">
        <f t="shared" si="553"/>
        <v>2</v>
      </c>
      <c r="W2434">
        <f t="shared" si="554"/>
        <v>2</v>
      </c>
      <c r="X2434">
        <v>1</v>
      </c>
      <c r="Y2434">
        <f t="shared" si="566"/>
        <v>14000</v>
      </c>
      <c r="Z2434">
        <f t="shared" si="566"/>
        <v>2</v>
      </c>
    </row>
    <row r="2435" spans="1:26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 t="b">
        <v>0</v>
      </c>
      <c r="L2435">
        <v>0</v>
      </c>
      <c r="M2435" t="b">
        <v>0</v>
      </c>
      <c r="N2435" t="s">
        <v>8284</v>
      </c>
      <c r="O2435" s="15">
        <f t="shared" ref="O2435:O2498" si="567">(E2435/D2435)*100</f>
        <v>0</v>
      </c>
      <c r="P2435" s="15">
        <f t="shared" si="555"/>
        <v>0</v>
      </c>
      <c r="Q2435" t="s">
        <v>8315</v>
      </c>
      <c r="R2435" t="s">
        <v>8317</v>
      </c>
      <c r="S2435" s="8">
        <f t="shared" ref="S2435:S2498" si="568">(((J2435/60)/60)/24)+DATE(1970,1,1)+(-5/24)</f>
        <v>42397.691469907404</v>
      </c>
      <c r="T2435" s="11">
        <f t="shared" ref="T2435:T2498" si="569">(I2435/86400)+25569+(-5/24)</f>
        <v>42427.691469907404</v>
      </c>
      <c r="U2435" t="str">
        <f t="shared" ref="U2435:U2498" si="570">TRIM(K2435)</f>
        <v>FALSE</v>
      </c>
      <c r="V2435" s="18">
        <f t="shared" ref="V2435:V2498" si="571">IF(U2435="TRUE", 1, 2)</f>
        <v>2</v>
      </c>
      <c r="W2435">
        <f t="shared" ref="W2435:W2498" si="572">IF(F2435="successful", 1,  IF(F2435= "failed", 2, IF(F2435="canceled", 3, 4)))</f>
        <v>2</v>
      </c>
      <c r="X2435">
        <v>1</v>
      </c>
      <c r="Y2435">
        <f t="shared" si="566"/>
        <v>10000</v>
      </c>
      <c r="Z2435">
        <f t="shared" si="566"/>
        <v>0</v>
      </c>
    </row>
    <row r="2436" spans="1:26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 t="b">
        <v>0</v>
      </c>
      <c r="L2436">
        <v>2</v>
      </c>
      <c r="M2436" t="b">
        <v>0</v>
      </c>
      <c r="N2436" t="s">
        <v>8284</v>
      </c>
      <c r="O2436" s="15">
        <f t="shared" si="567"/>
        <v>0.13</v>
      </c>
      <c r="P2436" s="15">
        <f t="shared" si="555"/>
        <v>13</v>
      </c>
      <c r="Q2436" t="s">
        <v>8315</v>
      </c>
      <c r="R2436" t="s">
        <v>8317</v>
      </c>
      <c r="S2436" s="8">
        <f t="shared" si="568"/>
        <v>42179.977708333325</v>
      </c>
      <c r="T2436" s="11">
        <f t="shared" si="569"/>
        <v>42219.977708333332</v>
      </c>
      <c r="U2436" t="str">
        <f t="shared" si="570"/>
        <v>FALSE</v>
      </c>
      <c r="V2436" s="18">
        <f t="shared" si="571"/>
        <v>2</v>
      </c>
      <c r="W2436">
        <f t="shared" si="572"/>
        <v>2</v>
      </c>
      <c r="X2436">
        <v>1</v>
      </c>
      <c r="Y2436">
        <f t="shared" si="566"/>
        <v>20000</v>
      </c>
      <c r="Z2436">
        <f t="shared" si="566"/>
        <v>26</v>
      </c>
    </row>
    <row r="2437" spans="1:26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 t="b">
        <v>0</v>
      </c>
      <c r="L2437">
        <v>4</v>
      </c>
      <c r="M2437" t="b">
        <v>0</v>
      </c>
      <c r="N2437" t="s">
        <v>8284</v>
      </c>
      <c r="O2437" s="15">
        <f t="shared" si="567"/>
        <v>0.48960000000000004</v>
      </c>
      <c r="P2437" s="15">
        <f t="shared" si="555"/>
        <v>306</v>
      </c>
      <c r="Q2437" t="s">
        <v>8315</v>
      </c>
      <c r="R2437" t="s">
        <v>8317</v>
      </c>
      <c r="S2437" s="8">
        <f t="shared" si="568"/>
        <v>42252.069282407399</v>
      </c>
      <c r="T2437" s="11">
        <f t="shared" si="569"/>
        <v>42282.069282407407</v>
      </c>
      <c r="U2437" t="str">
        <f t="shared" si="570"/>
        <v>FALSE</v>
      </c>
      <c r="V2437" s="18">
        <f t="shared" si="571"/>
        <v>2</v>
      </c>
      <c r="W2437">
        <f t="shared" si="572"/>
        <v>2</v>
      </c>
      <c r="X2437">
        <v>0.11</v>
      </c>
      <c r="Y2437">
        <f t="shared" si="566"/>
        <v>27500</v>
      </c>
      <c r="Z2437">
        <f t="shared" si="566"/>
        <v>134.64000000000001</v>
      </c>
    </row>
    <row r="2438" spans="1:26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 t="b">
        <v>0</v>
      </c>
      <c r="L2438">
        <v>2</v>
      </c>
      <c r="M2438" t="b">
        <v>0</v>
      </c>
      <c r="N2438" t="s">
        <v>8284</v>
      </c>
      <c r="O2438" s="15">
        <f t="shared" si="567"/>
        <v>3.8461538461538464E-2</v>
      </c>
      <c r="P2438" s="15">
        <f t="shared" ref="P2438:P2501" si="573">IFERROR(E2438/L2438,0)</f>
        <v>22.5</v>
      </c>
      <c r="Q2438" t="s">
        <v>8315</v>
      </c>
      <c r="R2438" t="s">
        <v>8317</v>
      </c>
      <c r="S2438" s="8">
        <f t="shared" si="568"/>
        <v>42338.407060185178</v>
      </c>
      <c r="T2438" s="11">
        <f t="shared" si="569"/>
        <v>42398.407060185178</v>
      </c>
      <c r="U2438" t="str">
        <f t="shared" si="570"/>
        <v>FALSE</v>
      </c>
      <c r="V2438" s="18">
        <f t="shared" si="571"/>
        <v>2</v>
      </c>
      <c r="W2438">
        <f t="shared" si="572"/>
        <v>2</v>
      </c>
      <c r="X2438">
        <f>0.76</f>
        <v>0.76</v>
      </c>
      <c r="Y2438">
        <f>D2438*X2438</f>
        <v>88920</v>
      </c>
      <c r="Z2438">
        <f>E2438*$X2438</f>
        <v>34.200000000000003</v>
      </c>
    </row>
    <row r="2439" spans="1:26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 t="b">
        <v>0</v>
      </c>
      <c r="L2439">
        <v>0</v>
      </c>
      <c r="M2439" t="b">
        <v>0</v>
      </c>
      <c r="N2439" t="s">
        <v>8284</v>
      </c>
      <c r="O2439" s="15">
        <f t="shared" si="567"/>
        <v>0</v>
      </c>
      <c r="P2439" s="15">
        <f t="shared" si="573"/>
        <v>0</v>
      </c>
      <c r="Q2439" t="s">
        <v>8315</v>
      </c>
      <c r="R2439" t="s">
        <v>8317</v>
      </c>
      <c r="S2439" s="8">
        <f t="shared" si="568"/>
        <v>42031.756805555553</v>
      </c>
      <c r="T2439" s="11">
        <f t="shared" si="569"/>
        <v>42080.541666666664</v>
      </c>
      <c r="U2439" t="str">
        <f t="shared" si="570"/>
        <v>FALSE</v>
      </c>
      <c r="V2439" s="18">
        <f t="shared" si="571"/>
        <v>2</v>
      </c>
      <c r="W2439">
        <f t="shared" si="572"/>
        <v>2</v>
      </c>
      <c r="X2439">
        <v>1</v>
      </c>
      <c r="Y2439">
        <f>D2439*$X2439</f>
        <v>8000</v>
      </c>
      <c r="Z2439">
        <f>E2439*$X2439</f>
        <v>0</v>
      </c>
    </row>
    <row r="2440" spans="1:26" ht="100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 t="b">
        <v>0</v>
      </c>
      <c r="L2440">
        <v>1</v>
      </c>
      <c r="M2440" t="b">
        <v>0</v>
      </c>
      <c r="N2440" t="s">
        <v>8284</v>
      </c>
      <c r="O2440" s="15">
        <f t="shared" si="567"/>
        <v>0.33333333333333337</v>
      </c>
      <c r="P2440" s="15">
        <f t="shared" si="573"/>
        <v>50</v>
      </c>
      <c r="Q2440" t="s">
        <v>8315</v>
      </c>
      <c r="R2440" t="s">
        <v>8317</v>
      </c>
      <c r="S2440" s="8">
        <f t="shared" si="568"/>
        <v>42285.706736111104</v>
      </c>
      <c r="T2440" s="11">
        <f t="shared" si="569"/>
        <v>42345.748402777775</v>
      </c>
      <c r="U2440" t="str">
        <f t="shared" si="570"/>
        <v>FALSE</v>
      </c>
      <c r="V2440" s="18">
        <f t="shared" si="571"/>
        <v>2</v>
      </c>
      <c r="W2440">
        <f t="shared" si="572"/>
        <v>2</v>
      </c>
      <c r="X2440">
        <v>1</v>
      </c>
      <c r="Y2440">
        <f>D2440*$X2440</f>
        <v>15000</v>
      </c>
      <c r="Z2440">
        <f>E2440*$X2440</f>
        <v>50</v>
      </c>
    </row>
    <row r="2441" spans="1:26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 t="b">
        <v>0</v>
      </c>
      <c r="L2441">
        <v>0</v>
      </c>
      <c r="M2441" t="b">
        <v>0</v>
      </c>
      <c r="N2441" t="s">
        <v>8284</v>
      </c>
      <c r="O2441" s="15">
        <f t="shared" si="567"/>
        <v>0</v>
      </c>
      <c r="P2441" s="15">
        <f t="shared" si="573"/>
        <v>0</v>
      </c>
      <c r="Q2441" t="s">
        <v>8315</v>
      </c>
      <c r="R2441" t="s">
        <v>8317</v>
      </c>
      <c r="S2441" s="8">
        <f t="shared" si="568"/>
        <v>42265.610289351847</v>
      </c>
      <c r="T2441" s="11">
        <f t="shared" si="569"/>
        <v>42295.610289351847</v>
      </c>
      <c r="U2441" t="str">
        <f t="shared" si="570"/>
        <v>FALSE</v>
      </c>
      <c r="V2441" s="18">
        <f t="shared" si="571"/>
        <v>2</v>
      </c>
      <c r="W2441">
        <f t="shared" si="572"/>
        <v>2</v>
      </c>
      <c r="X2441">
        <v>1</v>
      </c>
      <c r="Y2441">
        <f>D2441*$X2441</f>
        <v>10000</v>
      </c>
      <c r="Z2441">
        <f>E2441*$X2441</f>
        <v>0</v>
      </c>
    </row>
    <row r="2442" spans="1:26" ht="1.2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 t="b">
        <v>0</v>
      </c>
      <c r="L2442">
        <v>2</v>
      </c>
      <c r="M2442" t="b">
        <v>0</v>
      </c>
      <c r="N2442" t="s">
        <v>8284</v>
      </c>
      <c r="O2442" s="15">
        <f t="shared" si="567"/>
        <v>0.2</v>
      </c>
      <c r="P2442" s="15">
        <f t="shared" si="573"/>
        <v>5</v>
      </c>
      <c r="Q2442" t="s">
        <v>8315</v>
      </c>
      <c r="R2442" t="s">
        <v>8317</v>
      </c>
      <c r="S2442" s="8">
        <f t="shared" si="568"/>
        <v>42383.691122685181</v>
      </c>
      <c r="T2442" s="11">
        <f t="shared" si="569"/>
        <v>42413.691122685188</v>
      </c>
      <c r="U2442" t="str">
        <f t="shared" si="570"/>
        <v>FALSE</v>
      </c>
      <c r="V2442" s="18">
        <f t="shared" si="571"/>
        <v>2</v>
      </c>
      <c r="W2442">
        <f t="shared" si="572"/>
        <v>2</v>
      </c>
      <c r="X2442">
        <v>1.1299999999999999</v>
      </c>
      <c r="Y2442">
        <f>D2442*X2442</f>
        <v>5649.9999999999991</v>
      </c>
      <c r="Z2442">
        <f>E2442*$X2442</f>
        <v>11.299999999999999</v>
      </c>
    </row>
    <row r="2443" spans="1:26" ht="28.2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 t="b">
        <v>0</v>
      </c>
      <c r="L2443">
        <v>109</v>
      </c>
      <c r="M2443" t="b">
        <v>1</v>
      </c>
      <c r="N2443" t="s">
        <v>8298</v>
      </c>
      <c r="O2443" s="15">
        <f t="shared" si="567"/>
        <v>107.88</v>
      </c>
      <c r="P2443" s="15">
        <f t="shared" si="573"/>
        <v>74.22935779816514</v>
      </c>
      <c r="Q2443" t="s">
        <v>8315</v>
      </c>
      <c r="R2443" t="s">
        <v>8318</v>
      </c>
      <c r="S2443" s="8">
        <f t="shared" si="568"/>
        <v>42186.917291666665</v>
      </c>
      <c r="T2443" s="11">
        <f t="shared" si="569"/>
        <v>42207.999305555553</v>
      </c>
      <c r="U2443" t="str">
        <f t="shared" si="570"/>
        <v>FALSE</v>
      </c>
      <c r="V2443" s="18">
        <f t="shared" si="571"/>
        <v>2</v>
      </c>
      <c r="W2443">
        <f t="shared" si="572"/>
        <v>1</v>
      </c>
      <c r="X2443">
        <v>1</v>
      </c>
      <c r="Y2443">
        <f t="shared" ref="Y2443:Y2465" si="574">D2443*$X2443</f>
        <v>7500</v>
      </c>
      <c r="Z2443">
        <f t="shared" ref="Z2443:Z2465" si="575">E2443*$X2443</f>
        <v>8091</v>
      </c>
    </row>
    <row r="2444" spans="1:26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 t="b">
        <v>0</v>
      </c>
      <c r="L2444">
        <v>372</v>
      </c>
      <c r="M2444" t="b">
        <v>1</v>
      </c>
      <c r="N2444" t="s">
        <v>8298</v>
      </c>
      <c r="O2444" s="15">
        <f t="shared" si="567"/>
        <v>125.94166666666666</v>
      </c>
      <c r="P2444" s="15">
        <f t="shared" si="573"/>
        <v>81.252688172043008</v>
      </c>
      <c r="Q2444" t="s">
        <v>8315</v>
      </c>
      <c r="R2444" t="s">
        <v>8318</v>
      </c>
      <c r="S2444" s="8">
        <f t="shared" si="568"/>
        <v>42052.458657407398</v>
      </c>
      <c r="T2444" s="11">
        <f t="shared" si="569"/>
        <v>42082.416990740741</v>
      </c>
      <c r="U2444" t="str">
        <f t="shared" si="570"/>
        <v>FALSE</v>
      </c>
      <c r="V2444" s="18">
        <f t="shared" si="571"/>
        <v>2</v>
      </c>
      <c r="W2444">
        <f t="shared" si="572"/>
        <v>1</v>
      </c>
      <c r="X2444">
        <v>1</v>
      </c>
      <c r="Y2444">
        <f t="shared" si="574"/>
        <v>24000</v>
      </c>
      <c r="Z2444">
        <f t="shared" si="575"/>
        <v>30226</v>
      </c>
    </row>
    <row r="2445" spans="1:26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 t="b">
        <v>0</v>
      </c>
      <c r="L2445">
        <v>311</v>
      </c>
      <c r="M2445" t="b">
        <v>1</v>
      </c>
      <c r="N2445" t="s">
        <v>8298</v>
      </c>
      <c r="O2445" s="15">
        <f t="shared" si="567"/>
        <v>202.51495</v>
      </c>
      <c r="P2445" s="15">
        <f t="shared" si="573"/>
        <v>130.23469453376205</v>
      </c>
      <c r="Q2445" t="s">
        <v>8315</v>
      </c>
      <c r="R2445" t="s">
        <v>8318</v>
      </c>
      <c r="S2445" s="8">
        <f t="shared" si="568"/>
        <v>41836.416921296295</v>
      </c>
      <c r="T2445" s="11">
        <f t="shared" si="569"/>
        <v>41866.416921296295</v>
      </c>
      <c r="U2445" t="str">
        <f t="shared" si="570"/>
        <v>FALSE</v>
      </c>
      <c r="V2445" s="18">
        <f t="shared" si="571"/>
        <v>2</v>
      </c>
      <c r="W2445">
        <f t="shared" si="572"/>
        <v>1</v>
      </c>
      <c r="X2445">
        <v>1</v>
      </c>
      <c r="Y2445">
        <f t="shared" si="574"/>
        <v>20000</v>
      </c>
      <c r="Z2445">
        <f t="shared" si="575"/>
        <v>40502.99</v>
      </c>
    </row>
    <row r="2446" spans="1:26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 t="b">
        <v>0</v>
      </c>
      <c r="L2446">
        <v>61</v>
      </c>
      <c r="M2446" t="b">
        <v>1</v>
      </c>
      <c r="N2446" t="s">
        <v>8298</v>
      </c>
      <c r="O2446" s="15">
        <f t="shared" si="567"/>
        <v>108.60000000000001</v>
      </c>
      <c r="P2446" s="15">
        <f t="shared" si="573"/>
        <v>53.409836065573771</v>
      </c>
      <c r="Q2446" t="s">
        <v>8315</v>
      </c>
      <c r="R2446" t="s">
        <v>8318</v>
      </c>
      <c r="S2446" s="8">
        <f t="shared" si="568"/>
        <v>42485.54619212963</v>
      </c>
      <c r="T2446" s="11">
        <f t="shared" si="569"/>
        <v>42515.54619212963</v>
      </c>
      <c r="U2446" t="str">
        <f t="shared" si="570"/>
        <v>FALSE</v>
      </c>
      <c r="V2446" s="18">
        <f t="shared" si="571"/>
        <v>2</v>
      </c>
      <c r="W2446">
        <f t="shared" si="572"/>
        <v>1</v>
      </c>
      <c r="X2446">
        <v>1</v>
      </c>
      <c r="Y2446">
        <f t="shared" si="574"/>
        <v>3000</v>
      </c>
      <c r="Z2446">
        <f t="shared" si="575"/>
        <v>3258</v>
      </c>
    </row>
    <row r="2447" spans="1:26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 t="b">
        <v>0</v>
      </c>
      <c r="L2447">
        <v>115</v>
      </c>
      <c r="M2447" t="b">
        <v>1</v>
      </c>
      <c r="N2447" t="s">
        <v>8298</v>
      </c>
      <c r="O2447" s="15">
        <f t="shared" si="567"/>
        <v>172.8</v>
      </c>
      <c r="P2447" s="15">
        <f t="shared" si="573"/>
        <v>75.130434782608702</v>
      </c>
      <c r="Q2447" t="s">
        <v>8315</v>
      </c>
      <c r="R2447" t="s">
        <v>8318</v>
      </c>
      <c r="S2447" s="8">
        <f t="shared" si="568"/>
        <v>42242.981724537036</v>
      </c>
      <c r="T2447" s="11">
        <f t="shared" si="569"/>
        <v>42272.981724537036</v>
      </c>
      <c r="U2447" t="str">
        <f t="shared" si="570"/>
        <v>FALSE</v>
      </c>
      <c r="V2447" s="18">
        <f t="shared" si="571"/>
        <v>2</v>
      </c>
      <c r="W2447">
        <f t="shared" si="572"/>
        <v>1</v>
      </c>
      <c r="X2447">
        <v>1</v>
      </c>
      <c r="Y2447">
        <f t="shared" si="574"/>
        <v>5000</v>
      </c>
      <c r="Z2447">
        <f t="shared" si="575"/>
        <v>8640</v>
      </c>
    </row>
    <row r="2448" spans="1:26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 t="b">
        <v>0</v>
      </c>
      <c r="L2448">
        <v>111</v>
      </c>
      <c r="M2448" t="b">
        <v>1</v>
      </c>
      <c r="N2448" t="s">
        <v>8298</v>
      </c>
      <c r="O2448" s="15">
        <f t="shared" si="567"/>
        <v>167.98</v>
      </c>
      <c r="P2448" s="15">
        <f t="shared" si="573"/>
        <v>75.666666666666671</v>
      </c>
      <c r="Q2448" t="s">
        <v>8315</v>
      </c>
      <c r="R2448" t="s">
        <v>8318</v>
      </c>
      <c r="S2448" s="8">
        <f t="shared" si="568"/>
        <v>42670.394340277773</v>
      </c>
      <c r="T2448" s="11">
        <f t="shared" si="569"/>
        <v>42700.436006944445</v>
      </c>
      <c r="U2448" t="str">
        <f t="shared" si="570"/>
        <v>FALSE</v>
      </c>
      <c r="V2448" s="18">
        <f t="shared" si="571"/>
        <v>2</v>
      </c>
      <c r="W2448">
        <f t="shared" si="572"/>
        <v>1</v>
      </c>
      <c r="X2448">
        <v>1</v>
      </c>
      <c r="Y2448">
        <f t="shared" si="574"/>
        <v>5000</v>
      </c>
      <c r="Z2448">
        <f t="shared" si="575"/>
        <v>8399</v>
      </c>
    </row>
    <row r="2449" spans="1:26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 t="b">
        <v>0</v>
      </c>
      <c r="L2449">
        <v>337</v>
      </c>
      <c r="M2449" t="b">
        <v>1</v>
      </c>
      <c r="N2449" t="s">
        <v>8298</v>
      </c>
      <c r="O2449" s="15">
        <f t="shared" si="567"/>
        <v>427.20000000000005</v>
      </c>
      <c r="P2449" s="15">
        <f t="shared" si="573"/>
        <v>31.691394658753708</v>
      </c>
      <c r="Q2449" t="s">
        <v>8315</v>
      </c>
      <c r="R2449" t="s">
        <v>8318</v>
      </c>
      <c r="S2449" s="8">
        <f t="shared" si="568"/>
        <v>42654.26149305555</v>
      </c>
      <c r="T2449" s="11">
        <f t="shared" si="569"/>
        <v>42685.958333333336</v>
      </c>
      <c r="U2449" t="str">
        <f t="shared" si="570"/>
        <v>FALSE</v>
      </c>
      <c r="V2449" s="18">
        <f t="shared" si="571"/>
        <v>2</v>
      </c>
      <c r="W2449">
        <f t="shared" si="572"/>
        <v>1</v>
      </c>
      <c r="X2449">
        <v>1</v>
      </c>
      <c r="Y2449">
        <f t="shared" si="574"/>
        <v>2500</v>
      </c>
      <c r="Z2449">
        <f t="shared" si="575"/>
        <v>10680</v>
      </c>
    </row>
    <row r="2450" spans="1:26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 t="b">
        <v>0</v>
      </c>
      <c r="L2450">
        <v>9</v>
      </c>
      <c r="M2450" t="b">
        <v>1</v>
      </c>
      <c r="N2450" t="s">
        <v>8298</v>
      </c>
      <c r="O2450" s="15">
        <f t="shared" si="567"/>
        <v>107.5</v>
      </c>
      <c r="P2450" s="15">
        <f t="shared" si="573"/>
        <v>47.777777777777779</v>
      </c>
      <c r="Q2450" t="s">
        <v>8315</v>
      </c>
      <c r="R2450" t="s">
        <v>8318</v>
      </c>
      <c r="S2450" s="8">
        <f t="shared" si="568"/>
        <v>42607.107789351845</v>
      </c>
      <c r="T2450" s="11">
        <f t="shared" si="569"/>
        <v>42613.025000000001</v>
      </c>
      <c r="U2450" t="str">
        <f t="shared" si="570"/>
        <v>FALSE</v>
      </c>
      <c r="V2450" s="18">
        <f t="shared" si="571"/>
        <v>2</v>
      </c>
      <c r="W2450">
        <f t="shared" si="572"/>
        <v>1</v>
      </c>
      <c r="X2450">
        <v>1</v>
      </c>
      <c r="Y2450">
        <f t="shared" si="574"/>
        <v>400</v>
      </c>
      <c r="Z2450">
        <f t="shared" si="575"/>
        <v>430</v>
      </c>
    </row>
    <row r="2451" spans="1:26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 t="b">
        <v>0</v>
      </c>
      <c r="L2451">
        <v>120</v>
      </c>
      <c r="M2451" t="b">
        <v>1</v>
      </c>
      <c r="N2451" t="s">
        <v>8298</v>
      </c>
      <c r="O2451" s="15">
        <f t="shared" si="567"/>
        <v>108</v>
      </c>
      <c r="P2451" s="15">
        <f t="shared" si="573"/>
        <v>90</v>
      </c>
      <c r="Q2451" t="s">
        <v>8315</v>
      </c>
      <c r="R2451" t="s">
        <v>8318</v>
      </c>
      <c r="S2451" s="8">
        <f t="shared" si="568"/>
        <v>41942.934201388889</v>
      </c>
      <c r="T2451" s="11">
        <f t="shared" si="569"/>
        <v>41972.975868055553</v>
      </c>
      <c r="U2451" t="str">
        <f t="shared" si="570"/>
        <v>FALSE</v>
      </c>
      <c r="V2451" s="18">
        <f t="shared" si="571"/>
        <v>2</v>
      </c>
      <c r="W2451">
        <f t="shared" si="572"/>
        <v>1</v>
      </c>
      <c r="X2451">
        <v>1</v>
      </c>
      <c r="Y2451">
        <f t="shared" si="574"/>
        <v>10000</v>
      </c>
      <c r="Z2451">
        <f t="shared" si="575"/>
        <v>10800</v>
      </c>
    </row>
    <row r="2452" spans="1:26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 t="b">
        <v>0</v>
      </c>
      <c r="L2452">
        <v>102</v>
      </c>
      <c r="M2452" t="b">
        <v>1</v>
      </c>
      <c r="N2452" t="s">
        <v>8298</v>
      </c>
      <c r="O2452" s="15">
        <f t="shared" si="567"/>
        <v>101.53353333333335</v>
      </c>
      <c r="P2452" s="15">
        <f t="shared" si="573"/>
        <v>149.31401960784314</v>
      </c>
      <c r="Q2452" t="s">
        <v>8315</v>
      </c>
      <c r="R2452" t="s">
        <v>8318</v>
      </c>
      <c r="S2452" s="8">
        <f t="shared" si="568"/>
        <v>41901.864074074074</v>
      </c>
      <c r="T2452" s="11">
        <f t="shared" si="569"/>
        <v>41939.924305555549</v>
      </c>
      <c r="U2452" t="str">
        <f t="shared" si="570"/>
        <v>FALSE</v>
      </c>
      <c r="V2452" s="18">
        <f t="shared" si="571"/>
        <v>2</v>
      </c>
      <c r="W2452">
        <f t="shared" si="572"/>
        <v>1</v>
      </c>
      <c r="X2452">
        <v>1</v>
      </c>
      <c r="Y2452">
        <f t="shared" si="574"/>
        <v>15000</v>
      </c>
      <c r="Z2452">
        <f t="shared" si="575"/>
        <v>15230.03</v>
      </c>
    </row>
    <row r="2453" spans="1:26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 t="b">
        <v>0</v>
      </c>
      <c r="L2453">
        <v>186</v>
      </c>
      <c r="M2453" t="b">
        <v>1</v>
      </c>
      <c r="N2453" t="s">
        <v>8298</v>
      </c>
      <c r="O2453" s="15">
        <f t="shared" si="567"/>
        <v>115.45</v>
      </c>
      <c r="P2453" s="15">
        <f t="shared" si="573"/>
        <v>62.06989247311828</v>
      </c>
      <c r="Q2453" t="s">
        <v>8315</v>
      </c>
      <c r="R2453" t="s">
        <v>8318</v>
      </c>
      <c r="S2453" s="8">
        <f t="shared" si="568"/>
        <v>42779.700115740743</v>
      </c>
      <c r="T2453" s="11">
        <f t="shared" si="569"/>
        <v>42799.700115740743</v>
      </c>
      <c r="U2453" t="str">
        <f t="shared" si="570"/>
        <v>FALSE</v>
      </c>
      <c r="V2453" s="18">
        <f t="shared" si="571"/>
        <v>2</v>
      </c>
      <c r="W2453">
        <f t="shared" si="572"/>
        <v>1</v>
      </c>
      <c r="X2453">
        <v>1</v>
      </c>
      <c r="Y2453">
        <f t="shared" si="574"/>
        <v>10000</v>
      </c>
      <c r="Z2453">
        <f t="shared" si="575"/>
        <v>11545</v>
      </c>
    </row>
    <row r="2454" spans="1:26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 t="b">
        <v>0</v>
      </c>
      <c r="L2454">
        <v>15</v>
      </c>
      <c r="M2454" t="b">
        <v>1</v>
      </c>
      <c r="N2454" t="s">
        <v>8298</v>
      </c>
      <c r="O2454" s="15">
        <f t="shared" si="567"/>
        <v>133.5</v>
      </c>
      <c r="P2454" s="15">
        <f t="shared" si="573"/>
        <v>53.4</v>
      </c>
      <c r="Q2454" t="s">
        <v>8315</v>
      </c>
      <c r="R2454" t="s">
        <v>8318</v>
      </c>
      <c r="S2454" s="8">
        <f t="shared" si="568"/>
        <v>42338.635416666664</v>
      </c>
      <c r="T2454" s="11">
        <f t="shared" si="569"/>
        <v>42367.749999999993</v>
      </c>
      <c r="U2454" t="str">
        <f t="shared" si="570"/>
        <v>FALSE</v>
      </c>
      <c r="V2454" s="18">
        <f t="shared" si="571"/>
        <v>2</v>
      </c>
      <c r="W2454">
        <f t="shared" si="572"/>
        <v>1</v>
      </c>
      <c r="X2454">
        <v>1</v>
      </c>
      <c r="Y2454">
        <f t="shared" si="574"/>
        <v>600</v>
      </c>
      <c r="Z2454">
        <f t="shared" si="575"/>
        <v>801</v>
      </c>
    </row>
    <row r="2455" spans="1:26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 t="b">
        <v>0</v>
      </c>
      <c r="L2455">
        <v>67</v>
      </c>
      <c r="M2455" t="b">
        <v>1</v>
      </c>
      <c r="N2455" t="s">
        <v>8298</v>
      </c>
      <c r="O2455" s="15">
        <f t="shared" si="567"/>
        <v>154.69999999999999</v>
      </c>
      <c r="P2455" s="15">
        <f t="shared" si="573"/>
        <v>69.268656716417908</v>
      </c>
      <c r="Q2455" t="s">
        <v>8315</v>
      </c>
      <c r="R2455" t="s">
        <v>8318</v>
      </c>
      <c r="S2455" s="8">
        <f t="shared" si="568"/>
        <v>42738.483900462961</v>
      </c>
      <c r="T2455" s="11">
        <f t="shared" si="569"/>
        <v>42768.483900462961</v>
      </c>
      <c r="U2455" t="str">
        <f t="shared" si="570"/>
        <v>FALSE</v>
      </c>
      <c r="V2455" s="18">
        <f t="shared" si="571"/>
        <v>2</v>
      </c>
      <c r="W2455">
        <f t="shared" si="572"/>
        <v>1</v>
      </c>
      <c r="X2455">
        <v>1</v>
      </c>
      <c r="Y2455">
        <f t="shared" si="574"/>
        <v>3000</v>
      </c>
      <c r="Z2455">
        <f t="shared" si="575"/>
        <v>4641</v>
      </c>
    </row>
    <row r="2456" spans="1:26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 t="b">
        <v>0</v>
      </c>
      <c r="L2456">
        <v>130</v>
      </c>
      <c r="M2456" t="b">
        <v>1</v>
      </c>
      <c r="N2456" t="s">
        <v>8298</v>
      </c>
      <c r="O2456" s="15">
        <f t="shared" si="567"/>
        <v>100.84571428571429</v>
      </c>
      <c r="P2456" s="15">
        <f t="shared" si="573"/>
        <v>271.50769230769231</v>
      </c>
      <c r="Q2456" t="s">
        <v>8315</v>
      </c>
      <c r="R2456" t="s">
        <v>8318</v>
      </c>
      <c r="S2456" s="8">
        <f t="shared" si="568"/>
        <v>42769.99314814814</v>
      </c>
      <c r="T2456" s="11">
        <f t="shared" si="569"/>
        <v>42804.993148148147</v>
      </c>
      <c r="U2456" t="str">
        <f t="shared" si="570"/>
        <v>FALSE</v>
      </c>
      <c r="V2456" s="18">
        <f t="shared" si="571"/>
        <v>2</v>
      </c>
      <c r="W2456">
        <f t="shared" si="572"/>
        <v>1</v>
      </c>
      <c r="X2456">
        <v>1</v>
      </c>
      <c r="Y2456">
        <f t="shared" si="574"/>
        <v>35000</v>
      </c>
      <c r="Z2456">
        <f t="shared" si="575"/>
        <v>35296</v>
      </c>
    </row>
    <row r="2457" spans="1:26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 t="b">
        <v>0</v>
      </c>
      <c r="L2457">
        <v>16</v>
      </c>
      <c r="M2457" t="b">
        <v>1</v>
      </c>
      <c r="N2457" t="s">
        <v>8298</v>
      </c>
      <c r="O2457" s="15">
        <f t="shared" si="567"/>
        <v>182</v>
      </c>
      <c r="P2457" s="15">
        <f t="shared" si="573"/>
        <v>34.125</v>
      </c>
      <c r="Q2457" t="s">
        <v>8315</v>
      </c>
      <c r="R2457" t="s">
        <v>8318</v>
      </c>
      <c r="S2457" s="8">
        <f t="shared" si="568"/>
        <v>42452.573495370372</v>
      </c>
      <c r="T2457" s="11">
        <f t="shared" si="569"/>
        <v>42480.573495370372</v>
      </c>
      <c r="U2457" t="str">
        <f t="shared" si="570"/>
        <v>FALSE</v>
      </c>
      <c r="V2457" s="18">
        <f t="shared" si="571"/>
        <v>2</v>
      </c>
      <c r="W2457">
        <f t="shared" si="572"/>
        <v>1</v>
      </c>
      <c r="X2457">
        <v>1</v>
      </c>
      <c r="Y2457">
        <f t="shared" si="574"/>
        <v>300</v>
      </c>
      <c r="Z2457">
        <f t="shared" si="575"/>
        <v>546</v>
      </c>
    </row>
    <row r="2458" spans="1:26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 t="b">
        <v>0</v>
      </c>
      <c r="L2458">
        <v>67</v>
      </c>
      <c r="M2458" t="b">
        <v>1</v>
      </c>
      <c r="N2458" t="s">
        <v>8298</v>
      </c>
      <c r="O2458" s="15">
        <f t="shared" si="567"/>
        <v>180.86666666666667</v>
      </c>
      <c r="P2458" s="15">
        <f t="shared" si="573"/>
        <v>40.492537313432834</v>
      </c>
      <c r="Q2458" t="s">
        <v>8315</v>
      </c>
      <c r="R2458" t="s">
        <v>8318</v>
      </c>
      <c r="S2458" s="8">
        <f t="shared" si="568"/>
        <v>42761.752766203703</v>
      </c>
      <c r="T2458" s="11">
        <f t="shared" si="569"/>
        <v>42791.752766203703</v>
      </c>
      <c r="U2458" t="str">
        <f t="shared" si="570"/>
        <v>FALSE</v>
      </c>
      <c r="V2458" s="18">
        <f t="shared" si="571"/>
        <v>2</v>
      </c>
      <c r="W2458">
        <f t="shared" si="572"/>
        <v>1</v>
      </c>
      <c r="X2458">
        <v>1</v>
      </c>
      <c r="Y2458">
        <f t="shared" si="574"/>
        <v>1500</v>
      </c>
      <c r="Z2458">
        <f t="shared" si="575"/>
        <v>2713</v>
      </c>
    </row>
    <row r="2459" spans="1:26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 t="b">
        <v>0</v>
      </c>
      <c r="L2459">
        <v>124</v>
      </c>
      <c r="M2459" t="b">
        <v>1</v>
      </c>
      <c r="N2459" t="s">
        <v>8298</v>
      </c>
      <c r="O2459" s="15">
        <f t="shared" si="567"/>
        <v>102.30434782608695</v>
      </c>
      <c r="P2459" s="15">
        <f t="shared" si="573"/>
        <v>189.75806451612902</v>
      </c>
      <c r="Q2459" t="s">
        <v>8315</v>
      </c>
      <c r="R2459" t="s">
        <v>8318</v>
      </c>
      <c r="S2459" s="8">
        <f t="shared" si="568"/>
        <v>42423.394166666665</v>
      </c>
      <c r="T2459" s="11">
        <f t="shared" si="569"/>
        <v>42453.352500000001</v>
      </c>
      <c r="U2459" t="str">
        <f t="shared" si="570"/>
        <v>FALSE</v>
      </c>
      <c r="V2459" s="18">
        <f t="shared" si="571"/>
        <v>2</v>
      </c>
      <c r="W2459">
        <f t="shared" si="572"/>
        <v>1</v>
      </c>
      <c r="X2459">
        <v>1</v>
      </c>
      <c r="Y2459">
        <f t="shared" si="574"/>
        <v>23000</v>
      </c>
      <c r="Z2459">
        <f t="shared" si="575"/>
        <v>23530</v>
      </c>
    </row>
    <row r="2460" spans="1:26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 t="b">
        <v>0</v>
      </c>
      <c r="L2460">
        <v>80</v>
      </c>
      <c r="M2460" t="b">
        <v>1</v>
      </c>
      <c r="N2460" t="s">
        <v>8298</v>
      </c>
      <c r="O2460" s="15">
        <f t="shared" si="567"/>
        <v>110.17999999999999</v>
      </c>
      <c r="P2460" s="15">
        <f t="shared" si="573"/>
        <v>68.862499999999997</v>
      </c>
      <c r="Q2460" t="s">
        <v>8315</v>
      </c>
      <c r="R2460" t="s">
        <v>8318</v>
      </c>
      <c r="S2460" s="8">
        <f t="shared" si="568"/>
        <v>42495.663402777776</v>
      </c>
      <c r="T2460" s="11">
        <f t="shared" si="569"/>
        <v>42530.583333333336</v>
      </c>
      <c r="U2460" t="str">
        <f t="shared" si="570"/>
        <v>FALSE</v>
      </c>
      <c r="V2460" s="18">
        <f t="shared" si="571"/>
        <v>2</v>
      </c>
      <c r="W2460">
        <f t="shared" si="572"/>
        <v>1</v>
      </c>
      <c r="X2460">
        <v>1</v>
      </c>
      <c r="Y2460">
        <f t="shared" si="574"/>
        <v>5000</v>
      </c>
      <c r="Z2460">
        <f t="shared" si="575"/>
        <v>5509</v>
      </c>
    </row>
    <row r="2461" spans="1:26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 t="b">
        <v>0</v>
      </c>
      <c r="L2461">
        <v>282</v>
      </c>
      <c r="M2461" t="b">
        <v>1</v>
      </c>
      <c r="N2461" t="s">
        <v>8298</v>
      </c>
      <c r="O2461" s="15">
        <f t="shared" si="567"/>
        <v>102.25</v>
      </c>
      <c r="P2461" s="15">
        <f t="shared" si="573"/>
        <v>108.77659574468085</v>
      </c>
      <c r="Q2461" t="s">
        <v>8315</v>
      </c>
      <c r="R2461" t="s">
        <v>8318</v>
      </c>
      <c r="S2461" s="8">
        <f t="shared" si="568"/>
        <v>42407.429224537038</v>
      </c>
      <c r="T2461" s="11">
        <f t="shared" si="569"/>
        <v>42452.387557870366</v>
      </c>
      <c r="U2461" t="str">
        <f t="shared" si="570"/>
        <v>FALSE</v>
      </c>
      <c r="V2461" s="18">
        <f t="shared" si="571"/>
        <v>2</v>
      </c>
      <c r="W2461">
        <f t="shared" si="572"/>
        <v>1</v>
      </c>
      <c r="X2461">
        <v>1</v>
      </c>
      <c r="Y2461">
        <f t="shared" si="574"/>
        <v>30000</v>
      </c>
      <c r="Z2461">
        <f t="shared" si="575"/>
        <v>30675</v>
      </c>
    </row>
    <row r="2462" spans="1:26" ht="115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 t="b">
        <v>0</v>
      </c>
      <c r="L2462">
        <v>68</v>
      </c>
      <c r="M2462" t="b">
        <v>1</v>
      </c>
      <c r="N2462" t="s">
        <v>8298</v>
      </c>
      <c r="O2462" s="15">
        <f t="shared" si="567"/>
        <v>100.78823529411764</v>
      </c>
      <c r="P2462" s="15">
        <f t="shared" si="573"/>
        <v>125.98529411764706</v>
      </c>
      <c r="Q2462" t="s">
        <v>8315</v>
      </c>
      <c r="R2462" t="s">
        <v>8318</v>
      </c>
      <c r="S2462" s="8">
        <f t="shared" si="568"/>
        <v>42703.978784722225</v>
      </c>
      <c r="T2462" s="11">
        <f t="shared" si="569"/>
        <v>42737.970138888886</v>
      </c>
      <c r="U2462" t="str">
        <f t="shared" si="570"/>
        <v>FALSE</v>
      </c>
      <c r="V2462" s="18">
        <f t="shared" si="571"/>
        <v>2</v>
      </c>
      <c r="W2462">
        <f t="shared" si="572"/>
        <v>1</v>
      </c>
      <c r="X2462">
        <v>1</v>
      </c>
      <c r="Y2462">
        <f t="shared" si="574"/>
        <v>8500</v>
      </c>
      <c r="Z2462">
        <f t="shared" si="575"/>
        <v>8567</v>
      </c>
    </row>
    <row r="2463" spans="1:26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 t="b">
        <v>0</v>
      </c>
      <c r="L2463">
        <v>86</v>
      </c>
      <c r="M2463" t="b">
        <v>1</v>
      </c>
      <c r="N2463" t="s">
        <v>8279</v>
      </c>
      <c r="O2463" s="15">
        <f t="shared" si="567"/>
        <v>103.8</v>
      </c>
      <c r="P2463" s="15">
        <f t="shared" si="573"/>
        <v>90.523255813953483</v>
      </c>
      <c r="Q2463" t="s">
        <v>8325</v>
      </c>
      <c r="R2463" t="s">
        <v>8339</v>
      </c>
      <c r="S2463" s="8">
        <f t="shared" si="568"/>
        <v>40783.804363425923</v>
      </c>
      <c r="T2463" s="11">
        <f t="shared" si="569"/>
        <v>40816.916666666664</v>
      </c>
      <c r="U2463" t="str">
        <f t="shared" si="570"/>
        <v>FALSE</v>
      </c>
      <c r="V2463" s="18">
        <f t="shared" si="571"/>
        <v>2</v>
      </c>
      <c r="W2463">
        <f t="shared" si="572"/>
        <v>1</v>
      </c>
      <c r="X2463">
        <v>1</v>
      </c>
      <c r="Y2463">
        <f t="shared" si="574"/>
        <v>7500</v>
      </c>
      <c r="Z2463">
        <f t="shared" si="575"/>
        <v>7785</v>
      </c>
    </row>
    <row r="2464" spans="1:26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 t="b">
        <v>0</v>
      </c>
      <c r="L2464">
        <v>115</v>
      </c>
      <c r="M2464" t="b">
        <v>1</v>
      </c>
      <c r="N2464" t="s">
        <v>8279</v>
      </c>
      <c r="O2464" s="15">
        <f t="shared" si="567"/>
        <v>110.70833333333334</v>
      </c>
      <c r="P2464" s="15">
        <f t="shared" si="573"/>
        <v>28.880434782608695</v>
      </c>
      <c r="Q2464" t="s">
        <v>8325</v>
      </c>
      <c r="R2464" t="s">
        <v>8339</v>
      </c>
      <c r="S2464" s="8">
        <f t="shared" si="568"/>
        <v>41088.977962962963</v>
      </c>
      <c r="T2464" s="11">
        <f t="shared" si="569"/>
        <v>41108.977962962963</v>
      </c>
      <c r="U2464" t="str">
        <f t="shared" si="570"/>
        <v>FALSE</v>
      </c>
      <c r="V2464" s="18">
        <f t="shared" si="571"/>
        <v>2</v>
      </c>
      <c r="W2464">
        <f t="shared" si="572"/>
        <v>1</v>
      </c>
      <c r="X2464">
        <v>1</v>
      </c>
      <c r="Y2464">
        <f t="shared" si="574"/>
        <v>3000</v>
      </c>
      <c r="Z2464">
        <f t="shared" si="575"/>
        <v>3321.25</v>
      </c>
    </row>
    <row r="2465" spans="1:26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 t="b">
        <v>0</v>
      </c>
      <c r="L2465">
        <v>75</v>
      </c>
      <c r="M2465" t="b">
        <v>1</v>
      </c>
      <c r="N2465" t="s">
        <v>8279</v>
      </c>
      <c r="O2465" s="15">
        <f t="shared" si="567"/>
        <v>116.25000000000001</v>
      </c>
      <c r="P2465" s="15">
        <f t="shared" si="573"/>
        <v>31</v>
      </c>
      <c r="Q2465" t="s">
        <v>8325</v>
      </c>
      <c r="R2465" t="s">
        <v>8339</v>
      </c>
      <c r="S2465" s="8">
        <f t="shared" si="568"/>
        <v>41340.903067129628</v>
      </c>
      <c r="T2465" s="11">
        <f t="shared" si="569"/>
        <v>41380.583333333328</v>
      </c>
      <c r="U2465" t="str">
        <f t="shared" si="570"/>
        <v>FALSE</v>
      </c>
      <c r="V2465" s="18">
        <f t="shared" si="571"/>
        <v>2</v>
      </c>
      <c r="W2465">
        <f t="shared" si="572"/>
        <v>1</v>
      </c>
      <c r="X2465">
        <v>1</v>
      </c>
      <c r="Y2465">
        <f t="shared" si="574"/>
        <v>2000</v>
      </c>
      <c r="Z2465">
        <f t="shared" si="575"/>
        <v>2325</v>
      </c>
    </row>
    <row r="2466" spans="1:26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 t="b">
        <v>0</v>
      </c>
      <c r="L2466">
        <v>43</v>
      </c>
      <c r="M2466" t="b">
        <v>1</v>
      </c>
      <c r="N2466" t="s">
        <v>8279</v>
      </c>
      <c r="O2466" s="15">
        <f t="shared" si="567"/>
        <v>111.1</v>
      </c>
      <c r="P2466" s="15">
        <f t="shared" si="573"/>
        <v>51.674418604651166</v>
      </c>
      <c r="Q2466" t="s">
        <v>8325</v>
      </c>
      <c r="R2466" t="s">
        <v>8339</v>
      </c>
      <c r="S2466" s="8">
        <f t="shared" si="568"/>
        <v>42248.692094907405</v>
      </c>
      <c r="T2466" s="11">
        <f t="shared" si="569"/>
        <v>42277.603472222218</v>
      </c>
      <c r="U2466" t="str">
        <f t="shared" si="570"/>
        <v>FALSE</v>
      </c>
      <c r="V2466" s="18">
        <f t="shared" si="571"/>
        <v>2</v>
      </c>
      <c r="W2466">
        <f t="shared" si="572"/>
        <v>1</v>
      </c>
      <c r="X2466">
        <f>0.76</f>
        <v>0.76</v>
      </c>
      <c r="Y2466">
        <f>D2466*X2466</f>
        <v>1520</v>
      </c>
      <c r="Z2466">
        <f t="shared" ref="Z2466:Z2502" si="576">E2466*$X2466</f>
        <v>1688.72</v>
      </c>
    </row>
    <row r="2467" spans="1:26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 t="b">
        <v>0</v>
      </c>
      <c r="L2467">
        <v>48</v>
      </c>
      <c r="M2467" t="b">
        <v>1</v>
      </c>
      <c r="N2467" t="s">
        <v>8279</v>
      </c>
      <c r="O2467" s="15">
        <f t="shared" si="567"/>
        <v>180.14285714285714</v>
      </c>
      <c r="P2467" s="15">
        <f t="shared" si="573"/>
        <v>26.270833333333332</v>
      </c>
      <c r="Q2467" t="s">
        <v>8325</v>
      </c>
      <c r="R2467" t="s">
        <v>8339</v>
      </c>
      <c r="S2467" s="8">
        <f t="shared" si="568"/>
        <v>41145.510972222219</v>
      </c>
      <c r="T2467" s="11">
        <f t="shared" si="569"/>
        <v>41175.510972222219</v>
      </c>
      <c r="U2467" t="str">
        <f t="shared" si="570"/>
        <v>FALSE</v>
      </c>
      <c r="V2467" s="18">
        <f t="shared" si="571"/>
        <v>2</v>
      </c>
      <c r="W2467">
        <f t="shared" si="572"/>
        <v>1</v>
      </c>
      <c r="X2467">
        <v>1</v>
      </c>
      <c r="Y2467">
        <f t="shared" ref="Y2467:Y2502" si="577">D2467*$X2467</f>
        <v>700</v>
      </c>
      <c r="Z2467">
        <f t="shared" si="576"/>
        <v>1261</v>
      </c>
    </row>
    <row r="2468" spans="1:26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 t="b">
        <v>0</v>
      </c>
      <c r="L2468">
        <v>52</v>
      </c>
      <c r="M2468" t="b">
        <v>1</v>
      </c>
      <c r="N2468" t="s">
        <v>8279</v>
      </c>
      <c r="O2468" s="15">
        <f t="shared" si="567"/>
        <v>100</v>
      </c>
      <c r="P2468" s="15">
        <f t="shared" si="573"/>
        <v>48.07692307692308</v>
      </c>
      <c r="Q2468" t="s">
        <v>8325</v>
      </c>
      <c r="R2468" t="s">
        <v>8339</v>
      </c>
      <c r="S2468" s="8">
        <f t="shared" si="568"/>
        <v>41372.894131944442</v>
      </c>
      <c r="T2468" s="11">
        <f t="shared" si="569"/>
        <v>41402.894131944442</v>
      </c>
      <c r="U2468" t="str">
        <f t="shared" si="570"/>
        <v>FALSE</v>
      </c>
      <c r="V2468" s="18">
        <f t="shared" si="571"/>
        <v>2</v>
      </c>
      <c r="W2468">
        <f t="shared" si="572"/>
        <v>1</v>
      </c>
      <c r="X2468">
        <v>1</v>
      </c>
      <c r="Y2468">
        <f t="shared" si="577"/>
        <v>2500</v>
      </c>
      <c r="Z2468">
        <f t="shared" si="576"/>
        <v>2500</v>
      </c>
    </row>
    <row r="2469" spans="1:26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 t="b">
        <v>0</v>
      </c>
      <c r="L2469">
        <v>43</v>
      </c>
      <c r="M2469" t="b">
        <v>1</v>
      </c>
      <c r="N2469" t="s">
        <v>8279</v>
      </c>
      <c r="O2469" s="15">
        <f t="shared" si="567"/>
        <v>118.5</v>
      </c>
      <c r="P2469" s="15">
        <f t="shared" si="573"/>
        <v>27.558139534883722</v>
      </c>
      <c r="Q2469" t="s">
        <v>8325</v>
      </c>
      <c r="R2469" t="s">
        <v>8339</v>
      </c>
      <c r="S2469" s="8">
        <f t="shared" si="568"/>
        <v>41025.665868055556</v>
      </c>
      <c r="T2469" s="11">
        <f t="shared" si="569"/>
        <v>41039.5</v>
      </c>
      <c r="U2469" t="str">
        <f t="shared" si="570"/>
        <v>FALSE</v>
      </c>
      <c r="V2469" s="18">
        <f t="shared" si="571"/>
        <v>2</v>
      </c>
      <c r="W2469">
        <f t="shared" si="572"/>
        <v>1</v>
      </c>
      <c r="X2469">
        <v>1</v>
      </c>
      <c r="Y2469">
        <f t="shared" si="577"/>
        <v>1000</v>
      </c>
      <c r="Z2469">
        <f t="shared" si="576"/>
        <v>1185</v>
      </c>
    </row>
    <row r="2470" spans="1:26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 t="b">
        <v>0</v>
      </c>
      <c r="L2470">
        <v>58</v>
      </c>
      <c r="M2470" t="b">
        <v>1</v>
      </c>
      <c r="N2470" t="s">
        <v>8279</v>
      </c>
      <c r="O2470" s="15">
        <f t="shared" si="567"/>
        <v>107.21700000000001</v>
      </c>
      <c r="P2470" s="15">
        <f t="shared" si="573"/>
        <v>36.97137931034483</v>
      </c>
      <c r="Q2470" t="s">
        <v>8325</v>
      </c>
      <c r="R2470" t="s">
        <v>8339</v>
      </c>
      <c r="S2470" s="8">
        <f t="shared" si="568"/>
        <v>41173.945844907401</v>
      </c>
      <c r="T2470" s="11">
        <f t="shared" si="569"/>
        <v>41210</v>
      </c>
      <c r="U2470" t="str">
        <f t="shared" si="570"/>
        <v>FALSE</v>
      </c>
      <c r="V2470" s="18">
        <f t="shared" si="571"/>
        <v>2</v>
      </c>
      <c r="W2470">
        <f t="shared" si="572"/>
        <v>1</v>
      </c>
      <c r="X2470">
        <v>1</v>
      </c>
      <c r="Y2470">
        <f t="shared" si="577"/>
        <v>2000</v>
      </c>
      <c r="Z2470">
        <f t="shared" si="576"/>
        <v>2144.34</v>
      </c>
    </row>
    <row r="2471" spans="1:26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 t="b">
        <v>0</v>
      </c>
      <c r="L2471">
        <v>47</v>
      </c>
      <c r="M2471" t="b">
        <v>1</v>
      </c>
      <c r="N2471" t="s">
        <v>8279</v>
      </c>
      <c r="O2471" s="15">
        <f t="shared" si="567"/>
        <v>113.66666666666667</v>
      </c>
      <c r="P2471" s="15">
        <f t="shared" si="573"/>
        <v>29.021276595744681</v>
      </c>
      <c r="Q2471" t="s">
        <v>8325</v>
      </c>
      <c r="R2471" t="s">
        <v>8339</v>
      </c>
      <c r="S2471" s="8">
        <f t="shared" si="568"/>
        <v>40557.221400462957</v>
      </c>
      <c r="T2471" s="11">
        <f t="shared" si="569"/>
        <v>40582.221400462957</v>
      </c>
      <c r="U2471" t="str">
        <f t="shared" si="570"/>
        <v>FALSE</v>
      </c>
      <c r="V2471" s="18">
        <f t="shared" si="571"/>
        <v>2</v>
      </c>
      <c r="W2471">
        <f t="shared" si="572"/>
        <v>1</v>
      </c>
      <c r="X2471">
        <v>1</v>
      </c>
      <c r="Y2471">
        <f t="shared" si="577"/>
        <v>1200</v>
      </c>
      <c r="Z2471">
        <f t="shared" si="576"/>
        <v>1364</v>
      </c>
    </row>
    <row r="2472" spans="1:26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 t="b">
        <v>0</v>
      </c>
      <c r="L2472">
        <v>36</v>
      </c>
      <c r="M2472" t="b">
        <v>1</v>
      </c>
      <c r="N2472" t="s">
        <v>8279</v>
      </c>
      <c r="O2472" s="15">
        <f t="shared" si="567"/>
        <v>103.16400000000002</v>
      </c>
      <c r="P2472" s="15">
        <f t="shared" si="573"/>
        <v>28.65666666666667</v>
      </c>
      <c r="Q2472" t="s">
        <v>8325</v>
      </c>
      <c r="R2472" t="s">
        <v>8339</v>
      </c>
      <c r="S2472" s="8">
        <f t="shared" si="568"/>
        <v>41022.866377314815</v>
      </c>
      <c r="T2472" s="11">
        <f t="shared" si="569"/>
        <v>41052.866377314815</v>
      </c>
      <c r="U2472" t="str">
        <f t="shared" si="570"/>
        <v>FALSE</v>
      </c>
      <c r="V2472" s="18">
        <f t="shared" si="571"/>
        <v>2</v>
      </c>
      <c r="W2472">
        <f t="shared" si="572"/>
        <v>1</v>
      </c>
      <c r="X2472">
        <v>1</v>
      </c>
      <c r="Y2472">
        <f t="shared" si="577"/>
        <v>1000</v>
      </c>
      <c r="Z2472">
        <f t="shared" si="576"/>
        <v>1031.6400000000001</v>
      </c>
    </row>
    <row r="2473" spans="1:26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 t="b">
        <v>0</v>
      </c>
      <c r="L2473">
        <v>17</v>
      </c>
      <c r="M2473" t="b">
        <v>1</v>
      </c>
      <c r="N2473" t="s">
        <v>8279</v>
      </c>
      <c r="O2473" s="15">
        <f t="shared" si="567"/>
        <v>128</v>
      </c>
      <c r="P2473" s="15">
        <f t="shared" si="573"/>
        <v>37.647058823529413</v>
      </c>
      <c r="Q2473" t="s">
        <v>8325</v>
      </c>
      <c r="R2473" t="s">
        <v>8339</v>
      </c>
      <c r="S2473" s="8">
        <f t="shared" si="568"/>
        <v>40893.784629629627</v>
      </c>
      <c r="T2473" s="11">
        <f t="shared" si="569"/>
        <v>40933.784629629627</v>
      </c>
      <c r="U2473" t="str">
        <f t="shared" si="570"/>
        <v>FALSE</v>
      </c>
      <c r="V2473" s="18">
        <f t="shared" si="571"/>
        <v>2</v>
      </c>
      <c r="W2473">
        <f t="shared" si="572"/>
        <v>1</v>
      </c>
      <c r="X2473">
        <v>1</v>
      </c>
      <c r="Y2473">
        <f t="shared" si="577"/>
        <v>500</v>
      </c>
      <c r="Z2473">
        <f t="shared" si="576"/>
        <v>640</v>
      </c>
    </row>
    <row r="2474" spans="1:26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 t="b">
        <v>0</v>
      </c>
      <c r="L2474">
        <v>104</v>
      </c>
      <c r="M2474" t="b">
        <v>1</v>
      </c>
      <c r="N2474" t="s">
        <v>8279</v>
      </c>
      <c r="O2474" s="15">
        <f t="shared" si="567"/>
        <v>135.76026666666667</v>
      </c>
      <c r="P2474" s="15">
        <f t="shared" si="573"/>
        <v>97.904038461538462</v>
      </c>
      <c r="Q2474" t="s">
        <v>8325</v>
      </c>
      <c r="R2474" t="s">
        <v>8339</v>
      </c>
      <c r="S2474" s="8">
        <f t="shared" si="568"/>
        <v>40353.907175925924</v>
      </c>
      <c r="T2474" s="11">
        <f t="shared" si="569"/>
        <v>40424.835416666661</v>
      </c>
      <c r="U2474" t="str">
        <f t="shared" si="570"/>
        <v>FALSE</v>
      </c>
      <c r="V2474" s="18">
        <f t="shared" si="571"/>
        <v>2</v>
      </c>
      <c r="W2474">
        <f t="shared" si="572"/>
        <v>1</v>
      </c>
      <c r="X2474">
        <v>1</v>
      </c>
      <c r="Y2474">
        <f t="shared" si="577"/>
        <v>7500</v>
      </c>
      <c r="Z2474">
        <f t="shared" si="576"/>
        <v>10182.02</v>
      </c>
    </row>
    <row r="2475" spans="1:26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 t="b">
        <v>0</v>
      </c>
      <c r="L2475">
        <v>47</v>
      </c>
      <c r="M2475" t="b">
        <v>1</v>
      </c>
      <c r="N2475" t="s">
        <v>8279</v>
      </c>
      <c r="O2475" s="15">
        <f t="shared" si="567"/>
        <v>100</v>
      </c>
      <c r="P2475" s="15">
        <f t="shared" si="573"/>
        <v>42.553191489361701</v>
      </c>
      <c r="Q2475" t="s">
        <v>8325</v>
      </c>
      <c r="R2475" t="s">
        <v>8339</v>
      </c>
      <c r="S2475" s="8">
        <f t="shared" si="568"/>
        <v>41193.540150462963</v>
      </c>
      <c r="T2475" s="11">
        <f t="shared" si="569"/>
        <v>41223.581817129627</v>
      </c>
      <c r="U2475" t="str">
        <f t="shared" si="570"/>
        <v>FALSE</v>
      </c>
      <c r="V2475" s="18">
        <f t="shared" si="571"/>
        <v>2</v>
      </c>
      <c r="W2475">
        <f t="shared" si="572"/>
        <v>1</v>
      </c>
      <c r="X2475">
        <v>1</v>
      </c>
      <c r="Y2475">
        <f t="shared" si="577"/>
        <v>2000</v>
      </c>
      <c r="Z2475">
        <f t="shared" si="576"/>
        <v>2000</v>
      </c>
    </row>
    <row r="2476" spans="1:26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 t="b">
        <v>0</v>
      </c>
      <c r="L2476">
        <v>38</v>
      </c>
      <c r="M2476" t="b">
        <v>1</v>
      </c>
      <c r="N2476" t="s">
        <v>8279</v>
      </c>
      <c r="O2476" s="15">
        <f t="shared" si="567"/>
        <v>100.00360000000002</v>
      </c>
      <c r="P2476" s="15">
        <f t="shared" si="573"/>
        <v>131.58368421052631</v>
      </c>
      <c r="Q2476" t="s">
        <v>8325</v>
      </c>
      <c r="R2476" t="s">
        <v>8339</v>
      </c>
      <c r="S2476" s="8">
        <f t="shared" si="568"/>
        <v>40416.80296296296</v>
      </c>
      <c r="T2476" s="11">
        <f t="shared" si="569"/>
        <v>40461.80296296296</v>
      </c>
      <c r="U2476" t="str">
        <f t="shared" si="570"/>
        <v>FALSE</v>
      </c>
      <c r="V2476" s="18">
        <f t="shared" si="571"/>
        <v>2</v>
      </c>
      <c r="W2476">
        <f t="shared" si="572"/>
        <v>1</v>
      </c>
      <c r="X2476">
        <v>1</v>
      </c>
      <c r="Y2476">
        <f t="shared" si="577"/>
        <v>5000</v>
      </c>
      <c r="Z2476">
        <f t="shared" si="576"/>
        <v>5000.18</v>
      </c>
    </row>
    <row r="2477" spans="1:26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 t="b">
        <v>0</v>
      </c>
      <c r="L2477">
        <v>81</v>
      </c>
      <c r="M2477" t="b">
        <v>1</v>
      </c>
      <c r="N2477" t="s">
        <v>8279</v>
      </c>
      <c r="O2477" s="15">
        <f t="shared" si="567"/>
        <v>104.71999999999998</v>
      </c>
      <c r="P2477" s="15">
        <f t="shared" si="573"/>
        <v>32.320987654320987</v>
      </c>
      <c r="Q2477" t="s">
        <v>8325</v>
      </c>
      <c r="R2477" t="s">
        <v>8339</v>
      </c>
      <c r="S2477" s="8">
        <f t="shared" si="568"/>
        <v>40310.079340277778</v>
      </c>
      <c r="T2477" s="11">
        <f t="shared" si="569"/>
        <v>40369.708333333328</v>
      </c>
      <c r="U2477" t="str">
        <f t="shared" si="570"/>
        <v>FALSE</v>
      </c>
      <c r="V2477" s="18">
        <f t="shared" si="571"/>
        <v>2</v>
      </c>
      <c r="W2477">
        <f t="shared" si="572"/>
        <v>1</v>
      </c>
      <c r="X2477">
        <v>1</v>
      </c>
      <c r="Y2477">
        <f t="shared" si="577"/>
        <v>2500</v>
      </c>
      <c r="Z2477">
        <f t="shared" si="576"/>
        <v>2618</v>
      </c>
    </row>
    <row r="2478" spans="1:26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 t="b">
        <v>0</v>
      </c>
      <c r="L2478">
        <v>55</v>
      </c>
      <c r="M2478" t="b">
        <v>1</v>
      </c>
      <c r="N2478" t="s">
        <v>8279</v>
      </c>
      <c r="O2478" s="15">
        <f t="shared" si="567"/>
        <v>105.02249999999999</v>
      </c>
      <c r="P2478" s="15">
        <f t="shared" si="573"/>
        <v>61.103999999999999</v>
      </c>
      <c r="Q2478" t="s">
        <v>8325</v>
      </c>
      <c r="R2478" t="s">
        <v>8339</v>
      </c>
      <c r="S2478" s="8">
        <f t="shared" si="568"/>
        <v>41913.120023148142</v>
      </c>
      <c r="T2478" s="11">
        <f t="shared" si="569"/>
        <v>41946.161689814813</v>
      </c>
      <c r="U2478" t="str">
        <f t="shared" si="570"/>
        <v>FALSE</v>
      </c>
      <c r="V2478" s="18">
        <f t="shared" si="571"/>
        <v>2</v>
      </c>
      <c r="W2478">
        <f t="shared" si="572"/>
        <v>1</v>
      </c>
      <c r="X2478">
        <v>1</v>
      </c>
      <c r="Y2478">
        <f t="shared" si="577"/>
        <v>3200</v>
      </c>
      <c r="Z2478">
        <f t="shared" si="576"/>
        <v>3360.72</v>
      </c>
    </row>
    <row r="2479" spans="1:26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 t="b">
        <v>0</v>
      </c>
      <c r="L2479">
        <v>41</v>
      </c>
      <c r="M2479" t="b">
        <v>1</v>
      </c>
      <c r="N2479" t="s">
        <v>8279</v>
      </c>
      <c r="O2479" s="15">
        <f t="shared" si="567"/>
        <v>171.33333333333334</v>
      </c>
      <c r="P2479" s="15">
        <f t="shared" si="573"/>
        <v>31.341463414634145</v>
      </c>
      <c r="Q2479" t="s">
        <v>8325</v>
      </c>
      <c r="R2479" t="s">
        <v>8339</v>
      </c>
      <c r="S2479" s="8">
        <f t="shared" si="568"/>
        <v>41088.483159722222</v>
      </c>
      <c r="T2479" s="11">
        <f t="shared" si="569"/>
        <v>41133.483159722222</v>
      </c>
      <c r="U2479" t="str">
        <f t="shared" si="570"/>
        <v>FALSE</v>
      </c>
      <c r="V2479" s="18">
        <f t="shared" si="571"/>
        <v>2</v>
      </c>
      <c r="W2479">
        <f t="shared" si="572"/>
        <v>1</v>
      </c>
      <c r="X2479">
        <v>1</v>
      </c>
      <c r="Y2479">
        <f t="shared" si="577"/>
        <v>750</v>
      </c>
      <c r="Z2479">
        <f t="shared" si="576"/>
        <v>1285</v>
      </c>
    </row>
    <row r="2480" spans="1:26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 t="b">
        <v>0</v>
      </c>
      <c r="L2480">
        <v>79</v>
      </c>
      <c r="M2480" t="b">
        <v>1</v>
      </c>
      <c r="N2480" t="s">
        <v>8279</v>
      </c>
      <c r="O2480" s="15">
        <f t="shared" si="567"/>
        <v>127.49999999999999</v>
      </c>
      <c r="P2480" s="15">
        <f t="shared" si="573"/>
        <v>129.1139240506329</v>
      </c>
      <c r="Q2480" t="s">
        <v>8325</v>
      </c>
      <c r="R2480" t="s">
        <v>8339</v>
      </c>
      <c r="S2480" s="8">
        <f t="shared" si="568"/>
        <v>41257.742048611108</v>
      </c>
      <c r="T2480" s="11">
        <f t="shared" si="569"/>
        <v>41287.742048611108</v>
      </c>
      <c r="U2480" t="str">
        <f t="shared" si="570"/>
        <v>FALSE</v>
      </c>
      <c r="V2480" s="18">
        <f t="shared" si="571"/>
        <v>2</v>
      </c>
      <c r="W2480">
        <f t="shared" si="572"/>
        <v>1</v>
      </c>
      <c r="X2480">
        <v>1</v>
      </c>
      <c r="Y2480">
        <f t="shared" si="577"/>
        <v>8000</v>
      </c>
      <c r="Z2480">
        <f t="shared" si="576"/>
        <v>10200</v>
      </c>
    </row>
    <row r="2481" spans="1:26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 t="b">
        <v>0</v>
      </c>
      <c r="L2481">
        <v>16</v>
      </c>
      <c r="M2481" t="b">
        <v>1</v>
      </c>
      <c r="N2481" t="s">
        <v>8279</v>
      </c>
      <c r="O2481" s="15">
        <f t="shared" si="567"/>
        <v>133.44333333333333</v>
      </c>
      <c r="P2481" s="15">
        <f t="shared" si="573"/>
        <v>25.020624999999999</v>
      </c>
      <c r="Q2481" t="s">
        <v>8325</v>
      </c>
      <c r="R2481" t="s">
        <v>8339</v>
      </c>
      <c r="S2481" s="8">
        <f t="shared" si="568"/>
        <v>41107.518449074072</v>
      </c>
      <c r="T2481" s="11">
        <f t="shared" si="569"/>
        <v>41117.875</v>
      </c>
      <c r="U2481" t="str">
        <f t="shared" si="570"/>
        <v>FALSE</v>
      </c>
      <c r="V2481" s="18">
        <f t="shared" si="571"/>
        <v>2</v>
      </c>
      <c r="W2481">
        <f t="shared" si="572"/>
        <v>1</v>
      </c>
      <c r="X2481">
        <v>1</v>
      </c>
      <c r="Y2481">
        <f t="shared" si="577"/>
        <v>300</v>
      </c>
      <c r="Z2481">
        <f t="shared" si="576"/>
        <v>400.33</v>
      </c>
    </row>
    <row r="2482" spans="1:26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 t="b">
        <v>0</v>
      </c>
      <c r="L2482">
        <v>8</v>
      </c>
      <c r="M2482" t="b">
        <v>1</v>
      </c>
      <c r="N2482" t="s">
        <v>8279</v>
      </c>
      <c r="O2482" s="15">
        <f t="shared" si="567"/>
        <v>100</v>
      </c>
      <c r="P2482" s="15">
        <f t="shared" si="573"/>
        <v>250</v>
      </c>
      <c r="Q2482" t="s">
        <v>8325</v>
      </c>
      <c r="R2482" t="s">
        <v>8339</v>
      </c>
      <c r="S2482" s="8">
        <f t="shared" si="568"/>
        <v>42227.727824074071</v>
      </c>
      <c r="T2482" s="11">
        <f t="shared" si="569"/>
        <v>42287.727824074071</v>
      </c>
      <c r="U2482" t="str">
        <f t="shared" si="570"/>
        <v>FALSE</v>
      </c>
      <c r="V2482" s="18">
        <f t="shared" si="571"/>
        <v>2</v>
      </c>
      <c r="W2482">
        <f t="shared" si="572"/>
        <v>1</v>
      </c>
      <c r="X2482">
        <v>1</v>
      </c>
      <c r="Y2482">
        <f t="shared" si="577"/>
        <v>2000</v>
      </c>
      <c r="Z2482">
        <f t="shared" si="576"/>
        <v>2000</v>
      </c>
    </row>
    <row r="2483" spans="1:26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 t="b">
        <v>0</v>
      </c>
      <c r="L2483">
        <v>95</v>
      </c>
      <c r="M2483" t="b">
        <v>1</v>
      </c>
      <c r="N2483" t="s">
        <v>8279</v>
      </c>
      <c r="O2483" s="15">
        <f t="shared" si="567"/>
        <v>112.91099999999999</v>
      </c>
      <c r="P2483" s="15">
        <f t="shared" si="573"/>
        <v>47.541473684210523</v>
      </c>
      <c r="Q2483" t="s">
        <v>8325</v>
      </c>
      <c r="R2483" t="s">
        <v>8339</v>
      </c>
      <c r="S2483" s="8">
        <f t="shared" si="568"/>
        <v>40999.437592592592</v>
      </c>
      <c r="T2483" s="11">
        <f t="shared" si="569"/>
        <v>41029.437592592592</v>
      </c>
      <c r="U2483" t="str">
        <f t="shared" si="570"/>
        <v>FALSE</v>
      </c>
      <c r="V2483" s="18">
        <f t="shared" si="571"/>
        <v>2</v>
      </c>
      <c r="W2483">
        <f t="shared" si="572"/>
        <v>1</v>
      </c>
      <c r="X2483">
        <v>1</v>
      </c>
      <c r="Y2483">
        <f t="shared" si="577"/>
        <v>4000</v>
      </c>
      <c r="Z2483">
        <f t="shared" si="576"/>
        <v>4516.4399999999996</v>
      </c>
    </row>
    <row r="2484" spans="1:26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 t="b">
        <v>0</v>
      </c>
      <c r="L2484">
        <v>25</v>
      </c>
      <c r="M2484" t="b">
        <v>1</v>
      </c>
      <c r="N2484" t="s">
        <v>8279</v>
      </c>
      <c r="O2484" s="15">
        <f t="shared" si="567"/>
        <v>100.1</v>
      </c>
      <c r="P2484" s="15">
        <f t="shared" si="573"/>
        <v>40.04</v>
      </c>
      <c r="Q2484" t="s">
        <v>8325</v>
      </c>
      <c r="R2484" t="s">
        <v>8339</v>
      </c>
      <c r="S2484" s="8">
        <f t="shared" si="568"/>
        <v>40711.573877314811</v>
      </c>
      <c r="T2484" s="11">
        <f t="shared" si="569"/>
        <v>40756.573877314811</v>
      </c>
      <c r="U2484" t="str">
        <f t="shared" si="570"/>
        <v>FALSE</v>
      </c>
      <c r="V2484" s="18">
        <f t="shared" si="571"/>
        <v>2</v>
      </c>
      <c r="W2484">
        <f t="shared" si="572"/>
        <v>1</v>
      </c>
      <c r="X2484">
        <v>1</v>
      </c>
      <c r="Y2484">
        <f t="shared" si="577"/>
        <v>1000</v>
      </c>
      <c r="Z2484">
        <f t="shared" si="576"/>
        <v>1001</v>
      </c>
    </row>
    <row r="2485" spans="1:26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 t="b">
        <v>0</v>
      </c>
      <c r="L2485">
        <v>19</v>
      </c>
      <c r="M2485" t="b">
        <v>1</v>
      </c>
      <c r="N2485" t="s">
        <v>8279</v>
      </c>
      <c r="O2485" s="15">
        <f t="shared" si="567"/>
        <v>113.72727272727272</v>
      </c>
      <c r="P2485" s="15">
        <f t="shared" si="573"/>
        <v>65.84210526315789</v>
      </c>
      <c r="Q2485" t="s">
        <v>8325</v>
      </c>
      <c r="R2485" t="s">
        <v>8339</v>
      </c>
      <c r="S2485" s="8">
        <f t="shared" si="568"/>
        <v>40970.541701388887</v>
      </c>
      <c r="T2485" s="11">
        <f t="shared" si="569"/>
        <v>41030.500034722216</v>
      </c>
      <c r="U2485" t="str">
        <f t="shared" si="570"/>
        <v>FALSE</v>
      </c>
      <c r="V2485" s="18">
        <f t="shared" si="571"/>
        <v>2</v>
      </c>
      <c r="W2485">
        <f t="shared" si="572"/>
        <v>1</v>
      </c>
      <c r="X2485">
        <v>1</v>
      </c>
      <c r="Y2485">
        <f t="shared" si="577"/>
        <v>1100</v>
      </c>
      <c r="Z2485">
        <f t="shared" si="576"/>
        <v>1251</v>
      </c>
    </row>
    <row r="2486" spans="1:26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 t="b">
        <v>0</v>
      </c>
      <c r="L2486">
        <v>90</v>
      </c>
      <c r="M2486" t="b">
        <v>1</v>
      </c>
      <c r="N2486" t="s">
        <v>8279</v>
      </c>
      <c r="O2486" s="15">
        <f t="shared" si="567"/>
        <v>119.31742857142855</v>
      </c>
      <c r="P2486" s="15">
        <f t="shared" si="573"/>
        <v>46.401222222222216</v>
      </c>
      <c r="Q2486" t="s">
        <v>8325</v>
      </c>
      <c r="R2486" t="s">
        <v>8339</v>
      </c>
      <c r="S2486" s="8">
        <f t="shared" si="568"/>
        <v>40771.708368055552</v>
      </c>
      <c r="T2486" s="11">
        <f t="shared" si="569"/>
        <v>40801.708368055552</v>
      </c>
      <c r="U2486" t="str">
        <f t="shared" si="570"/>
        <v>FALSE</v>
      </c>
      <c r="V2486" s="18">
        <f t="shared" si="571"/>
        <v>2</v>
      </c>
      <c r="W2486">
        <f t="shared" si="572"/>
        <v>1</v>
      </c>
      <c r="X2486">
        <v>1</v>
      </c>
      <c r="Y2486">
        <f t="shared" si="577"/>
        <v>3500</v>
      </c>
      <c r="Z2486">
        <f t="shared" si="576"/>
        <v>4176.1099999999997</v>
      </c>
    </row>
    <row r="2487" spans="1:26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 t="b">
        <v>0</v>
      </c>
      <c r="L2487">
        <v>41</v>
      </c>
      <c r="M2487" t="b">
        <v>1</v>
      </c>
      <c r="N2487" t="s">
        <v>8279</v>
      </c>
      <c r="O2487" s="15">
        <f t="shared" si="567"/>
        <v>103.25</v>
      </c>
      <c r="P2487" s="15">
        <f t="shared" si="573"/>
        <v>50.365853658536587</v>
      </c>
      <c r="Q2487" t="s">
        <v>8325</v>
      </c>
      <c r="R2487" t="s">
        <v>8339</v>
      </c>
      <c r="S2487" s="8">
        <f t="shared" si="568"/>
        <v>40793.790266203701</v>
      </c>
      <c r="T2487" s="11">
        <f t="shared" si="569"/>
        <v>40828.790266203701</v>
      </c>
      <c r="U2487" t="str">
        <f t="shared" si="570"/>
        <v>FALSE</v>
      </c>
      <c r="V2487" s="18">
        <f t="shared" si="571"/>
        <v>2</v>
      </c>
      <c r="W2487">
        <f t="shared" si="572"/>
        <v>1</v>
      </c>
      <c r="X2487">
        <v>1</v>
      </c>
      <c r="Y2487">
        <f t="shared" si="577"/>
        <v>2000</v>
      </c>
      <c r="Z2487">
        <f t="shared" si="576"/>
        <v>2065</v>
      </c>
    </row>
    <row r="2488" spans="1:26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 t="b">
        <v>0</v>
      </c>
      <c r="L2488">
        <v>30</v>
      </c>
      <c r="M2488" t="b">
        <v>1</v>
      </c>
      <c r="N2488" t="s">
        <v>8279</v>
      </c>
      <c r="O2488" s="15">
        <f t="shared" si="567"/>
        <v>265.66666666666669</v>
      </c>
      <c r="P2488" s="15">
        <f t="shared" si="573"/>
        <v>26.566666666666666</v>
      </c>
      <c r="Q2488" t="s">
        <v>8325</v>
      </c>
      <c r="R2488" t="s">
        <v>8339</v>
      </c>
      <c r="S2488" s="8">
        <f t="shared" si="568"/>
        <v>40991.499722222223</v>
      </c>
      <c r="T2488" s="11">
        <f t="shared" si="569"/>
        <v>41021.499722222223</v>
      </c>
      <c r="U2488" t="str">
        <f t="shared" si="570"/>
        <v>FALSE</v>
      </c>
      <c r="V2488" s="18">
        <f t="shared" si="571"/>
        <v>2</v>
      </c>
      <c r="W2488">
        <f t="shared" si="572"/>
        <v>1</v>
      </c>
      <c r="X2488">
        <v>1</v>
      </c>
      <c r="Y2488">
        <f t="shared" si="577"/>
        <v>300</v>
      </c>
      <c r="Z2488">
        <f t="shared" si="576"/>
        <v>797</v>
      </c>
    </row>
    <row r="2489" spans="1:26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 t="b">
        <v>0</v>
      </c>
      <c r="L2489">
        <v>38</v>
      </c>
      <c r="M2489" t="b">
        <v>1</v>
      </c>
      <c r="N2489" t="s">
        <v>8279</v>
      </c>
      <c r="O2489" s="15">
        <f t="shared" si="567"/>
        <v>100.05066666666667</v>
      </c>
      <c r="P2489" s="15">
        <f t="shared" si="573"/>
        <v>39.493684210526318</v>
      </c>
      <c r="Q2489" t="s">
        <v>8325</v>
      </c>
      <c r="R2489" t="s">
        <v>8339</v>
      </c>
      <c r="S2489" s="8">
        <f t="shared" si="568"/>
        <v>41025.874965277777</v>
      </c>
      <c r="T2489" s="11">
        <f t="shared" si="569"/>
        <v>41055.874965277777</v>
      </c>
      <c r="U2489" t="str">
        <f t="shared" si="570"/>
        <v>FALSE</v>
      </c>
      <c r="V2489" s="18">
        <f t="shared" si="571"/>
        <v>2</v>
      </c>
      <c r="W2489">
        <f t="shared" si="572"/>
        <v>1</v>
      </c>
      <c r="X2489">
        <v>1</v>
      </c>
      <c r="Y2489">
        <f t="shared" si="577"/>
        <v>1500</v>
      </c>
      <c r="Z2489">
        <f t="shared" si="576"/>
        <v>1500.76</v>
      </c>
    </row>
    <row r="2490" spans="1:26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 t="b">
        <v>0</v>
      </c>
      <c r="L2490">
        <v>65</v>
      </c>
      <c r="M2490" t="b">
        <v>1</v>
      </c>
      <c r="N2490" t="s">
        <v>8279</v>
      </c>
      <c r="O2490" s="15">
        <f t="shared" si="567"/>
        <v>106.69999999999999</v>
      </c>
      <c r="P2490" s="15">
        <f t="shared" si="573"/>
        <v>49.246153846153845</v>
      </c>
      <c r="Q2490" t="s">
        <v>8325</v>
      </c>
      <c r="R2490" t="s">
        <v>8339</v>
      </c>
      <c r="S2490" s="8">
        <f t="shared" si="568"/>
        <v>40833.424861111111</v>
      </c>
      <c r="T2490" s="11">
        <f t="shared" si="569"/>
        <v>40863.466527777775</v>
      </c>
      <c r="U2490" t="str">
        <f t="shared" si="570"/>
        <v>FALSE</v>
      </c>
      <c r="V2490" s="18">
        <f t="shared" si="571"/>
        <v>2</v>
      </c>
      <c r="W2490">
        <f t="shared" si="572"/>
        <v>1</v>
      </c>
      <c r="X2490">
        <v>1</v>
      </c>
      <c r="Y2490">
        <f t="shared" si="577"/>
        <v>3000</v>
      </c>
      <c r="Z2490">
        <f t="shared" si="576"/>
        <v>3201</v>
      </c>
    </row>
    <row r="2491" spans="1:26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 t="b">
        <v>0</v>
      </c>
      <c r="L2491">
        <v>75</v>
      </c>
      <c r="M2491" t="b">
        <v>1</v>
      </c>
      <c r="N2491" t="s">
        <v>8279</v>
      </c>
      <c r="O2491" s="15">
        <f t="shared" si="567"/>
        <v>133.67142857142858</v>
      </c>
      <c r="P2491" s="15">
        <f t="shared" si="573"/>
        <v>62.38</v>
      </c>
      <c r="Q2491" t="s">
        <v>8325</v>
      </c>
      <c r="R2491" t="s">
        <v>8339</v>
      </c>
      <c r="S2491" s="8">
        <f t="shared" si="568"/>
        <v>41373.481932870367</v>
      </c>
      <c r="T2491" s="11">
        <f t="shared" si="569"/>
        <v>41403.481932870367</v>
      </c>
      <c r="U2491" t="str">
        <f t="shared" si="570"/>
        <v>FALSE</v>
      </c>
      <c r="V2491" s="18">
        <f t="shared" si="571"/>
        <v>2</v>
      </c>
      <c r="W2491">
        <f t="shared" si="572"/>
        <v>1</v>
      </c>
      <c r="X2491">
        <v>1</v>
      </c>
      <c r="Y2491">
        <f t="shared" si="577"/>
        <v>3500</v>
      </c>
      <c r="Z2491">
        <f t="shared" si="576"/>
        <v>4678.5</v>
      </c>
    </row>
    <row r="2492" spans="1:26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 t="b">
        <v>0</v>
      </c>
      <c r="L2492">
        <v>16</v>
      </c>
      <c r="M2492" t="b">
        <v>1</v>
      </c>
      <c r="N2492" t="s">
        <v>8279</v>
      </c>
      <c r="O2492" s="15">
        <f t="shared" si="567"/>
        <v>121.39999999999999</v>
      </c>
      <c r="P2492" s="15">
        <f t="shared" si="573"/>
        <v>37.9375</v>
      </c>
      <c r="Q2492" t="s">
        <v>8325</v>
      </c>
      <c r="R2492" t="s">
        <v>8339</v>
      </c>
      <c r="S2492" s="8">
        <f t="shared" si="568"/>
        <v>41023.019398148142</v>
      </c>
      <c r="T2492" s="11">
        <f t="shared" si="569"/>
        <v>41083.01939814815</v>
      </c>
      <c r="U2492" t="str">
        <f t="shared" si="570"/>
        <v>FALSE</v>
      </c>
      <c r="V2492" s="18">
        <f t="shared" si="571"/>
        <v>2</v>
      </c>
      <c r="W2492">
        <f t="shared" si="572"/>
        <v>1</v>
      </c>
      <c r="X2492">
        <v>1</v>
      </c>
      <c r="Y2492">
        <f t="shared" si="577"/>
        <v>500</v>
      </c>
      <c r="Z2492">
        <f t="shared" si="576"/>
        <v>607</v>
      </c>
    </row>
    <row r="2493" spans="1:26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 t="b">
        <v>0</v>
      </c>
      <c r="L2493">
        <v>10</v>
      </c>
      <c r="M2493" t="b">
        <v>1</v>
      </c>
      <c r="N2493" t="s">
        <v>8279</v>
      </c>
      <c r="O2493" s="15">
        <f t="shared" si="567"/>
        <v>103.2</v>
      </c>
      <c r="P2493" s="15">
        <f t="shared" si="573"/>
        <v>51.6</v>
      </c>
      <c r="Q2493" t="s">
        <v>8325</v>
      </c>
      <c r="R2493" t="s">
        <v>8339</v>
      </c>
      <c r="S2493" s="8">
        <f t="shared" si="568"/>
        <v>40542.630949074075</v>
      </c>
      <c r="T2493" s="11">
        <f t="shared" si="569"/>
        <v>40558.868750000001</v>
      </c>
      <c r="U2493" t="str">
        <f t="shared" si="570"/>
        <v>FALSE</v>
      </c>
      <c r="V2493" s="18">
        <f t="shared" si="571"/>
        <v>2</v>
      </c>
      <c r="W2493">
        <f t="shared" si="572"/>
        <v>1</v>
      </c>
      <c r="X2493">
        <v>1</v>
      </c>
      <c r="Y2493">
        <f t="shared" si="577"/>
        <v>500</v>
      </c>
      <c r="Z2493">
        <f t="shared" si="576"/>
        <v>516</v>
      </c>
    </row>
    <row r="2494" spans="1:26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 t="b">
        <v>0</v>
      </c>
      <c r="L2494">
        <v>27</v>
      </c>
      <c r="M2494" t="b">
        <v>1</v>
      </c>
      <c r="N2494" t="s">
        <v>8279</v>
      </c>
      <c r="O2494" s="15">
        <f t="shared" si="567"/>
        <v>125</v>
      </c>
      <c r="P2494" s="15">
        <f t="shared" si="573"/>
        <v>27.777777777777779</v>
      </c>
      <c r="Q2494" t="s">
        <v>8325</v>
      </c>
      <c r="R2494" t="s">
        <v>8339</v>
      </c>
      <c r="S2494" s="8">
        <f t="shared" si="568"/>
        <v>41024.777638888889</v>
      </c>
      <c r="T2494" s="11">
        <f t="shared" si="569"/>
        <v>41076.207638888889</v>
      </c>
      <c r="U2494" t="str">
        <f t="shared" si="570"/>
        <v>FALSE</v>
      </c>
      <c r="V2494" s="18">
        <f t="shared" si="571"/>
        <v>2</v>
      </c>
      <c r="W2494">
        <f t="shared" si="572"/>
        <v>1</v>
      </c>
      <c r="X2494">
        <v>1</v>
      </c>
      <c r="Y2494">
        <f t="shared" si="577"/>
        <v>600</v>
      </c>
      <c r="Z2494">
        <f t="shared" si="576"/>
        <v>750</v>
      </c>
    </row>
    <row r="2495" spans="1:26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 t="b">
        <v>0</v>
      </c>
      <c r="L2495">
        <v>259</v>
      </c>
      <c r="M2495" t="b">
        <v>1</v>
      </c>
      <c r="N2495" t="s">
        <v>8279</v>
      </c>
      <c r="O2495" s="15">
        <f t="shared" si="567"/>
        <v>128.69999999999999</v>
      </c>
      <c r="P2495" s="15">
        <f t="shared" si="573"/>
        <v>99.382239382239376</v>
      </c>
      <c r="Q2495" t="s">
        <v>8325</v>
      </c>
      <c r="R2495" t="s">
        <v>8339</v>
      </c>
      <c r="S2495" s="8">
        <f t="shared" si="568"/>
        <v>41347.959953703699</v>
      </c>
      <c r="T2495" s="11">
        <f t="shared" si="569"/>
        <v>41392.959953703699</v>
      </c>
      <c r="U2495" t="str">
        <f t="shared" si="570"/>
        <v>FALSE</v>
      </c>
      <c r="V2495" s="18">
        <f t="shared" si="571"/>
        <v>2</v>
      </c>
      <c r="W2495">
        <f t="shared" si="572"/>
        <v>1</v>
      </c>
      <c r="X2495">
        <v>1</v>
      </c>
      <c r="Y2495">
        <f t="shared" si="577"/>
        <v>20000</v>
      </c>
      <c r="Z2495">
        <f t="shared" si="576"/>
        <v>25740</v>
      </c>
    </row>
    <row r="2496" spans="1:26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 t="b">
        <v>0</v>
      </c>
      <c r="L2496">
        <v>39</v>
      </c>
      <c r="M2496" t="b">
        <v>1</v>
      </c>
      <c r="N2496" t="s">
        <v>8279</v>
      </c>
      <c r="O2496" s="15">
        <f t="shared" si="567"/>
        <v>101.00533333333333</v>
      </c>
      <c r="P2496" s="15">
        <f t="shared" si="573"/>
        <v>38.848205128205123</v>
      </c>
      <c r="Q2496" t="s">
        <v>8325</v>
      </c>
      <c r="R2496" t="s">
        <v>8339</v>
      </c>
      <c r="S2496" s="8">
        <f t="shared" si="568"/>
        <v>41022.436851851846</v>
      </c>
      <c r="T2496" s="11">
        <f t="shared" si="569"/>
        <v>41052.436851851853</v>
      </c>
      <c r="U2496" t="str">
        <f t="shared" si="570"/>
        <v>FALSE</v>
      </c>
      <c r="V2496" s="18">
        <f t="shared" si="571"/>
        <v>2</v>
      </c>
      <c r="W2496">
        <f t="shared" si="572"/>
        <v>1</v>
      </c>
      <c r="X2496">
        <v>1</v>
      </c>
      <c r="Y2496">
        <f t="shared" si="577"/>
        <v>1500</v>
      </c>
      <c r="Z2496">
        <f t="shared" si="576"/>
        <v>1515.08</v>
      </c>
    </row>
    <row r="2497" spans="1:26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 t="b">
        <v>0</v>
      </c>
      <c r="L2497">
        <v>42</v>
      </c>
      <c r="M2497" t="b">
        <v>1</v>
      </c>
      <c r="N2497" t="s">
        <v>8279</v>
      </c>
      <c r="O2497" s="15">
        <f t="shared" si="567"/>
        <v>127.53666666666665</v>
      </c>
      <c r="P2497" s="15">
        <f t="shared" si="573"/>
        <v>45.548809523809524</v>
      </c>
      <c r="Q2497" t="s">
        <v>8325</v>
      </c>
      <c r="R2497" t="s">
        <v>8339</v>
      </c>
      <c r="S2497" s="8">
        <f t="shared" si="568"/>
        <v>41036.738136574073</v>
      </c>
      <c r="T2497" s="11">
        <f t="shared" si="569"/>
        <v>41066.738136574073</v>
      </c>
      <c r="U2497" t="str">
        <f t="shared" si="570"/>
        <v>FALSE</v>
      </c>
      <c r="V2497" s="18">
        <f t="shared" si="571"/>
        <v>2</v>
      </c>
      <c r="W2497">
        <f t="shared" si="572"/>
        <v>1</v>
      </c>
      <c r="X2497">
        <v>1</v>
      </c>
      <c r="Y2497">
        <f t="shared" si="577"/>
        <v>1500</v>
      </c>
      <c r="Z2497">
        <f t="shared" si="576"/>
        <v>1913.05</v>
      </c>
    </row>
    <row r="2498" spans="1:26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 t="b">
        <v>0</v>
      </c>
      <c r="L2498">
        <v>10</v>
      </c>
      <c r="M2498" t="b">
        <v>1</v>
      </c>
      <c r="N2498" t="s">
        <v>8279</v>
      </c>
      <c r="O2498" s="15">
        <f t="shared" si="567"/>
        <v>100</v>
      </c>
      <c r="P2498" s="15">
        <f t="shared" si="573"/>
        <v>600</v>
      </c>
      <c r="Q2498" t="s">
        <v>8325</v>
      </c>
      <c r="R2498" t="s">
        <v>8339</v>
      </c>
      <c r="S2498" s="8">
        <f t="shared" si="568"/>
        <v>41327.788101851853</v>
      </c>
      <c r="T2498" s="11">
        <f t="shared" si="569"/>
        <v>41362.746435185181</v>
      </c>
      <c r="U2498" t="str">
        <f t="shared" si="570"/>
        <v>FALSE</v>
      </c>
      <c r="V2498" s="18">
        <f t="shared" si="571"/>
        <v>2</v>
      </c>
      <c r="W2498">
        <f t="shared" si="572"/>
        <v>1</v>
      </c>
      <c r="X2498">
        <v>1</v>
      </c>
      <c r="Y2498">
        <f t="shared" si="577"/>
        <v>6000</v>
      </c>
      <c r="Z2498">
        <f t="shared" si="576"/>
        <v>6000</v>
      </c>
    </row>
    <row r="2499" spans="1:26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 t="b">
        <v>0</v>
      </c>
      <c r="L2499">
        <v>56</v>
      </c>
      <c r="M2499" t="b">
        <v>1</v>
      </c>
      <c r="N2499" t="s">
        <v>8279</v>
      </c>
      <c r="O2499" s="15">
        <f t="shared" ref="O2499:O2562" si="578">(E2499/D2499)*100</f>
        <v>112.7715</v>
      </c>
      <c r="P2499" s="15">
        <f t="shared" si="573"/>
        <v>80.551071428571419</v>
      </c>
      <c r="Q2499" t="s">
        <v>8325</v>
      </c>
      <c r="R2499" t="s">
        <v>8339</v>
      </c>
      <c r="S2499" s="8">
        <f t="shared" ref="S2499:S2562" si="579">(((J2499/60)/60)/24)+DATE(1970,1,1)+(-5/24)</f>
        <v>40730.670578703699</v>
      </c>
      <c r="T2499" s="11">
        <f t="shared" ref="T2499:T2562" si="580">(I2499/86400)+25569+(-5/24)</f>
        <v>40760.670578703699</v>
      </c>
      <c r="U2499" t="str">
        <f t="shared" ref="U2499:U2562" si="581">TRIM(K2499)</f>
        <v>FALSE</v>
      </c>
      <c r="V2499" s="18">
        <f t="shared" ref="V2499:V2562" si="582">IF(U2499="TRUE", 1, 2)</f>
        <v>2</v>
      </c>
      <c r="W2499">
        <f t="shared" ref="W2499:W2562" si="583">IF(F2499="successful", 1,  IF(F2499= "failed", 2, IF(F2499="canceled", 3, 4)))</f>
        <v>1</v>
      </c>
      <c r="X2499">
        <v>1</v>
      </c>
      <c r="Y2499">
        <f t="shared" si="577"/>
        <v>4000</v>
      </c>
      <c r="Z2499">
        <f t="shared" si="576"/>
        <v>4510.8599999999997</v>
      </c>
    </row>
    <row r="2500" spans="1:26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 t="b">
        <v>0</v>
      </c>
      <c r="L2500">
        <v>20</v>
      </c>
      <c r="M2500" t="b">
        <v>1</v>
      </c>
      <c r="N2500" t="s">
        <v>8279</v>
      </c>
      <c r="O2500" s="15">
        <f t="shared" si="578"/>
        <v>105.60000000000001</v>
      </c>
      <c r="P2500" s="15">
        <f t="shared" si="573"/>
        <v>52.8</v>
      </c>
      <c r="Q2500" t="s">
        <v>8325</v>
      </c>
      <c r="R2500" t="s">
        <v>8339</v>
      </c>
      <c r="S2500" s="8">
        <f t="shared" si="579"/>
        <v>42017.759108796294</v>
      </c>
      <c r="T2500" s="11">
        <f t="shared" si="580"/>
        <v>42031.759108796294</v>
      </c>
      <c r="U2500" t="str">
        <f t="shared" si="581"/>
        <v>FALSE</v>
      </c>
      <c r="V2500" s="18">
        <f t="shared" si="582"/>
        <v>2</v>
      </c>
      <c r="W2500">
        <f t="shared" si="583"/>
        <v>1</v>
      </c>
      <c r="X2500">
        <v>1</v>
      </c>
      <c r="Y2500">
        <f t="shared" si="577"/>
        <v>1000</v>
      </c>
      <c r="Z2500">
        <f t="shared" si="576"/>
        <v>1056</v>
      </c>
    </row>
    <row r="2501" spans="1:26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 t="b">
        <v>0</v>
      </c>
      <c r="L2501">
        <v>170</v>
      </c>
      <c r="M2501" t="b">
        <v>1</v>
      </c>
      <c r="N2501" t="s">
        <v>8279</v>
      </c>
      <c r="O2501" s="15">
        <f t="shared" si="578"/>
        <v>202.625</v>
      </c>
      <c r="P2501" s="15">
        <f t="shared" si="573"/>
        <v>47.676470588235297</v>
      </c>
      <c r="Q2501" t="s">
        <v>8325</v>
      </c>
      <c r="R2501" t="s">
        <v>8339</v>
      </c>
      <c r="S2501" s="8">
        <f t="shared" si="579"/>
        <v>41226.440243055549</v>
      </c>
      <c r="T2501" s="11">
        <f t="shared" si="580"/>
        <v>41274.541666666664</v>
      </c>
      <c r="U2501" t="str">
        <f t="shared" si="581"/>
        <v>FALSE</v>
      </c>
      <c r="V2501" s="18">
        <f t="shared" si="582"/>
        <v>2</v>
      </c>
      <c r="W2501">
        <f t="shared" si="583"/>
        <v>1</v>
      </c>
      <c r="X2501">
        <v>1</v>
      </c>
      <c r="Y2501">
        <f t="shared" si="577"/>
        <v>4000</v>
      </c>
      <c r="Z2501">
        <f t="shared" si="576"/>
        <v>8105</v>
      </c>
    </row>
    <row r="2502" spans="1:26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 t="b">
        <v>0</v>
      </c>
      <c r="L2502">
        <v>29</v>
      </c>
      <c r="M2502" t="b">
        <v>1</v>
      </c>
      <c r="N2502" t="s">
        <v>8279</v>
      </c>
      <c r="O2502" s="15">
        <f t="shared" si="578"/>
        <v>113.33333333333333</v>
      </c>
      <c r="P2502" s="15">
        <f t="shared" ref="P2502:P2565" si="584">IFERROR(E2502/L2502,0)</f>
        <v>23.448275862068964</v>
      </c>
      <c r="Q2502" t="s">
        <v>8325</v>
      </c>
      <c r="R2502" t="s">
        <v>8339</v>
      </c>
      <c r="S2502" s="8">
        <f t="shared" si="579"/>
        <v>41053.564525462964</v>
      </c>
      <c r="T2502" s="11">
        <f t="shared" si="580"/>
        <v>41083.564525462956</v>
      </c>
      <c r="U2502" t="str">
        <f t="shared" si="581"/>
        <v>FALSE</v>
      </c>
      <c r="V2502" s="18">
        <f t="shared" si="582"/>
        <v>2</v>
      </c>
      <c r="W2502">
        <f t="shared" si="583"/>
        <v>1</v>
      </c>
      <c r="X2502">
        <v>1</v>
      </c>
      <c r="Y2502">
        <f t="shared" si="577"/>
        <v>600</v>
      </c>
      <c r="Z2502">
        <f t="shared" si="576"/>
        <v>680</v>
      </c>
    </row>
    <row r="2503" spans="1:26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 t="b">
        <v>0</v>
      </c>
      <c r="L2503">
        <v>7</v>
      </c>
      <c r="M2503" t="b">
        <v>0</v>
      </c>
      <c r="N2503" t="s">
        <v>8299</v>
      </c>
      <c r="O2503" s="15">
        <f t="shared" si="578"/>
        <v>2.5545454545454547</v>
      </c>
      <c r="P2503" s="15">
        <f t="shared" si="584"/>
        <v>40.142857142857146</v>
      </c>
      <c r="Q2503" t="s">
        <v>8315</v>
      </c>
      <c r="R2503" t="s">
        <v>8353</v>
      </c>
      <c r="S2503" s="8">
        <f t="shared" si="579"/>
        <v>42244.568333333329</v>
      </c>
      <c r="T2503" s="11">
        <f t="shared" si="580"/>
        <v>42274.568333333336</v>
      </c>
      <c r="U2503" t="str">
        <f t="shared" si="581"/>
        <v>FALSE</v>
      </c>
      <c r="V2503" s="18">
        <f t="shared" si="582"/>
        <v>2</v>
      </c>
      <c r="W2503">
        <f t="shared" si="583"/>
        <v>2</v>
      </c>
      <c r="X2503">
        <f>0.76</f>
        <v>0.76</v>
      </c>
      <c r="Y2503">
        <f>D2503*X2503</f>
        <v>8360</v>
      </c>
      <c r="Z2503">
        <f t="shared" ref="Z2503:Z2518" si="585">E2503*$X2503</f>
        <v>213.56</v>
      </c>
    </row>
    <row r="2504" spans="1:26" ht="115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 t="b">
        <v>0</v>
      </c>
      <c r="L2504">
        <v>5</v>
      </c>
      <c r="M2504" t="b">
        <v>0</v>
      </c>
      <c r="N2504" t="s">
        <v>8299</v>
      </c>
      <c r="O2504" s="15">
        <f t="shared" si="578"/>
        <v>7.8181818181818186E-2</v>
      </c>
      <c r="P2504" s="15">
        <f t="shared" si="584"/>
        <v>17.2</v>
      </c>
      <c r="Q2504" t="s">
        <v>8315</v>
      </c>
      <c r="R2504" t="s">
        <v>8353</v>
      </c>
      <c r="S2504" s="8">
        <f t="shared" si="579"/>
        <v>41858.617106481477</v>
      </c>
      <c r="T2504" s="11">
        <f t="shared" si="580"/>
        <v>41903.617106481477</v>
      </c>
      <c r="U2504" t="str">
        <f t="shared" si="581"/>
        <v>FALSE</v>
      </c>
      <c r="V2504" s="18">
        <f t="shared" si="582"/>
        <v>2</v>
      </c>
      <c r="W2504">
        <f t="shared" si="583"/>
        <v>2</v>
      </c>
      <c r="X2504">
        <v>1</v>
      </c>
      <c r="Y2504">
        <f>D2504*$X2504</f>
        <v>110000</v>
      </c>
      <c r="Z2504">
        <f t="shared" si="585"/>
        <v>86</v>
      </c>
    </row>
    <row r="2505" spans="1:26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 t="b">
        <v>0</v>
      </c>
      <c r="L2505">
        <v>0</v>
      </c>
      <c r="M2505" t="b">
        <v>0</v>
      </c>
      <c r="N2505" t="s">
        <v>8299</v>
      </c>
      <c r="O2505" s="15">
        <f t="shared" si="578"/>
        <v>0</v>
      </c>
      <c r="P2505" s="15">
        <f t="shared" si="584"/>
        <v>0</v>
      </c>
      <c r="Q2505" t="s">
        <v>8315</v>
      </c>
      <c r="R2505" t="s">
        <v>8353</v>
      </c>
      <c r="S2505" s="8">
        <f t="shared" si="579"/>
        <v>42498.691064814811</v>
      </c>
      <c r="T2505" s="11">
        <f t="shared" si="580"/>
        <v>42528.67083333333</v>
      </c>
      <c r="U2505" t="str">
        <f t="shared" si="581"/>
        <v>FALSE</v>
      </c>
      <c r="V2505" s="18">
        <f t="shared" si="582"/>
        <v>2</v>
      </c>
      <c r="W2505">
        <f t="shared" si="583"/>
        <v>2</v>
      </c>
      <c r="X2505">
        <v>1</v>
      </c>
      <c r="Y2505">
        <f>D2505*$X2505</f>
        <v>10000</v>
      </c>
      <c r="Z2505">
        <f t="shared" si="585"/>
        <v>0</v>
      </c>
    </row>
    <row r="2506" spans="1:26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 t="b">
        <v>0</v>
      </c>
      <c r="L2506">
        <v>0</v>
      </c>
      <c r="M2506" t="b">
        <v>0</v>
      </c>
      <c r="N2506" t="s">
        <v>8299</v>
      </c>
      <c r="O2506" s="15">
        <f t="shared" si="578"/>
        <v>0</v>
      </c>
      <c r="P2506" s="15">
        <f t="shared" si="584"/>
        <v>0</v>
      </c>
      <c r="Q2506" t="s">
        <v>8315</v>
      </c>
      <c r="R2506" t="s">
        <v>8353</v>
      </c>
      <c r="S2506" s="8">
        <f t="shared" si="579"/>
        <v>41927.807106481479</v>
      </c>
      <c r="T2506" s="11">
        <f t="shared" si="580"/>
        <v>41957.848773148151</v>
      </c>
      <c r="U2506" t="str">
        <f t="shared" si="581"/>
        <v>FALSE</v>
      </c>
      <c r="V2506" s="18">
        <f t="shared" si="582"/>
        <v>2</v>
      </c>
      <c r="W2506">
        <f t="shared" si="583"/>
        <v>2</v>
      </c>
      <c r="X2506">
        <v>1</v>
      </c>
      <c r="Y2506">
        <f>D2506*$X2506</f>
        <v>35000</v>
      </c>
      <c r="Z2506">
        <f t="shared" si="585"/>
        <v>0</v>
      </c>
    </row>
    <row r="2507" spans="1:26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 t="b">
        <v>0</v>
      </c>
      <c r="L2507">
        <v>0</v>
      </c>
      <c r="M2507" t="b">
        <v>0</v>
      </c>
      <c r="N2507" t="s">
        <v>8299</v>
      </c>
      <c r="O2507" s="15">
        <f t="shared" si="578"/>
        <v>0</v>
      </c>
      <c r="P2507" s="15">
        <f t="shared" si="584"/>
        <v>0</v>
      </c>
      <c r="Q2507" t="s">
        <v>8315</v>
      </c>
      <c r="R2507" t="s">
        <v>8353</v>
      </c>
      <c r="S2507" s="8">
        <f t="shared" si="579"/>
        <v>42046.847407407404</v>
      </c>
      <c r="T2507" s="11">
        <f t="shared" si="580"/>
        <v>42076.80574074074</v>
      </c>
      <c r="U2507" t="str">
        <f t="shared" si="581"/>
        <v>FALSE</v>
      </c>
      <c r="V2507" s="18">
        <f t="shared" si="582"/>
        <v>2</v>
      </c>
      <c r="W2507">
        <f t="shared" si="583"/>
        <v>2</v>
      </c>
      <c r="X2507">
        <v>1</v>
      </c>
      <c r="Y2507">
        <f>D2507*$X2507</f>
        <v>7000</v>
      </c>
      <c r="Z2507">
        <f t="shared" si="585"/>
        <v>0</v>
      </c>
    </row>
    <row r="2508" spans="1:26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 t="b">
        <v>0</v>
      </c>
      <c r="L2508">
        <v>2</v>
      </c>
      <c r="M2508" t="b">
        <v>0</v>
      </c>
      <c r="N2508" t="s">
        <v>8299</v>
      </c>
      <c r="O2508" s="15">
        <f t="shared" si="578"/>
        <v>0.6</v>
      </c>
      <c r="P2508" s="15">
        <f t="shared" si="584"/>
        <v>15</v>
      </c>
      <c r="Q2508" t="s">
        <v>8315</v>
      </c>
      <c r="R2508" t="s">
        <v>8353</v>
      </c>
      <c r="S2508" s="8">
        <f t="shared" si="579"/>
        <v>42258.088761574072</v>
      </c>
      <c r="T2508" s="11">
        <f t="shared" si="580"/>
        <v>42280.666666666664</v>
      </c>
      <c r="U2508" t="str">
        <f t="shared" si="581"/>
        <v>FALSE</v>
      </c>
      <c r="V2508" s="18">
        <f t="shared" si="582"/>
        <v>2</v>
      </c>
      <c r="W2508">
        <f t="shared" si="583"/>
        <v>2</v>
      </c>
      <c r="X2508">
        <v>1.28</v>
      </c>
      <c r="Y2508">
        <f>D2508*X2508</f>
        <v>6400</v>
      </c>
      <c r="Z2508">
        <f t="shared" si="585"/>
        <v>38.4</v>
      </c>
    </row>
    <row r="2509" spans="1:26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 t="b">
        <v>0</v>
      </c>
      <c r="L2509">
        <v>0</v>
      </c>
      <c r="M2509" t="b">
        <v>0</v>
      </c>
      <c r="N2509" t="s">
        <v>8299</v>
      </c>
      <c r="O2509" s="15">
        <f t="shared" si="578"/>
        <v>0</v>
      </c>
      <c r="P2509" s="15">
        <f t="shared" si="584"/>
        <v>0</v>
      </c>
      <c r="Q2509" t="s">
        <v>8315</v>
      </c>
      <c r="R2509" t="s">
        <v>8353</v>
      </c>
      <c r="S2509" s="8">
        <f t="shared" si="579"/>
        <v>42104.864629629628</v>
      </c>
      <c r="T2509" s="11">
        <f t="shared" si="580"/>
        <v>42134.864629629628</v>
      </c>
      <c r="U2509" t="str">
        <f t="shared" si="581"/>
        <v>FALSE</v>
      </c>
      <c r="V2509" s="18">
        <f t="shared" si="582"/>
        <v>2</v>
      </c>
      <c r="W2509">
        <f t="shared" si="583"/>
        <v>2</v>
      </c>
      <c r="X2509">
        <v>1</v>
      </c>
      <c r="Y2509">
        <f>D2509*$X2509</f>
        <v>42850</v>
      </c>
      <c r="Z2509">
        <f t="shared" si="585"/>
        <v>0</v>
      </c>
    </row>
    <row r="2510" spans="1:26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 t="b">
        <v>0</v>
      </c>
      <c r="L2510">
        <v>0</v>
      </c>
      <c r="M2510" t="b">
        <v>0</v>
      </c>
      <c r="N2510" t="s">
        <v>8299</v>
      </c>
      <c r="O2510" s="15">
        <f t="shared" si="578"/>
        <v>0</v>
      </c>
      <c r="P2510" s="15">
        <f t="shared" si="584"/>
        <v>0</v>
      </c>
      <c r="Q2510" t="s">
        <v>8315</v>
      </c>
      <c r="R2510" t="s">
        <v>8353</v>
      </c>
      <c r="S2510" s="8">
        <f t="shared" si="579"/>
        <v>41835.743449074071</v>
      </c>
      <c r="T2510" s="11">
        <f t="shared" si="580"/>
        <v>41865.743449074071</v>
      </c>
      <c r="U2510" t="str">
        <f t="shared" si="581"/>
        <v>FALSE</v>
      </c>
      <c r="V2510" s="18">
        <f t="shared" si="582"/>
        <v>2</v>
      </c>
      <c r="W2510">
        <f t="shared" si="583"/>
        <v>2</v>
      </c>
      <c r="X2510">
        <v>1</v>
      </c>
      <c r="Y2510">
        <f>D2510*$X2510</f>
        <v>20000</v>
      </c>
      <c r="Z2510">
        <f t="shared" si="585"/>
        <v>0</v>
      </c>
    </row>
    <row r="2511" spans="1:26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 t="b">
        <v>0</v>
      </c>
      <c r="L2511">
        <v>28</v>
      </c>
      <c r="M2511" t="b">
        <v>0</v>
      </c>
      <c r="N2511" t="s">
        <v>8299</v>
      </c>
      <c r="O2511" s="15">
        <f t="shared" si="578"/>
        <v>1.0526315789473684</v>
      </c>
      <c r="P2511" s="15">
        <f t="shared" si="584"/>
        <v>35.714285714285715</v>
      </c>
      <c r="Q2511" t="s">
        <v>8315</v>
      </c>
      <c r="R2511" t="s">
        <v>8353</v>
      </c>
      <c r="S2511" s="8">
        <f t="shared" si="579"/>
        <v>42058.601261574069</v>
      </c>
      <c r="T2511" s="11">
        <f t="shared" si="580"/>
        <v>42114.559594907405</v>
      </c>
      <c r="U2511" t="str">
        <f t="shared" si="581"/>
        <v>FALSE</v>
      </c>
      <c r="V2511" s="18">
        <f t="shared" si="582"/>
        <v>2</v>
      </c>
      <c r="W2511">
        <f t="shared" si="583"/>
        <v>2</v>
      </c>
      <c r="X2511">
        <v>1.28</v>
      </c>
      <c r="Y2511">
        <f>D2511*X2511</f>
        <v>121600</v>
      </c>
      <c r="Z2511">
        <f t="shared" si="585"/>
        <v>1280</v>
      </c>
    </row>
    <row r="2512" spans="1:26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 t="b">
        <v>0</v>
      </c>
      <c r="L2512">
        <v>2</v>
      </c>
      <c r="M2512" t="b">
        <v>0</v>
      </c>
      <c r="N2512" t="s">
        <v>8299</v>
      </c>
      <c r="O2512" s="15">
        <f t="shared" si="578"/>
        <v>0.15</v>
      </c>
      <c r="P2512" s="15">
        <f t="shared" si="584"/>
        <v>37.5</v>
      </c>
      <c r="Q2512" t="s">
        <v>8315</v>
      </c>
      <c r="R2512" t="s">
        <v>8353</v>
      </c>
      <c r="S2512" s="8">
        <f t="shared" si="579"/>
        <v>42078.78902777777</v>
      </c>
      <c r="T2512" s="11">
        <f t="shared" si="580"/>
        <v>42138.789027777777</v>
      </c>
      <c r="U2512" t="str">
        <f t="shared" si="581"/>
        <v>FALSE</v>
      </c>
      <c r="V2512" s="18">
        <f t="shared" si="582"/>
        <v>2</v>
      </c>
      <c r="W2512">
        <f t="shared" si="583"/>
        <v>2</v>
      </c>
      <c r="X2512">
        <v>1</v>
      </c>
      <c r="Y2512">
        <f>D2512*$X2512</f>
        <v>50000</v>
      </c>
      <c r="Z2512">
        <f t="shared" si="585"/>
        <v>75</v>
      </c>
    </row>
    <row r="2513" spans="1:26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 t="b">
        <v>0</v>
      </c>
      <c r="L2513">
        <v>0</v>
      </c>
      <c r="M2513" t="b">
        <v>0</v>
      </c>
      <c r="N2513" t="s">
        <v>8299</v>
      </c>
      <c r="O2513" s="15">
        <f t="shared" si="578"/>
        <v>0</v>
      </c>
      <c r="P2513" s="15">
        <f t="shared" si="584"/>
        <v>0</v>
      </c>
      <c r="Q2513" t="s">
        <v>8315</v>
      </c>
      <c r="R2513" t="s">
        <v>8353</v>
      </c>
      <c r="S2513" s="8">
        <f t="shared" si="579"/>
        <v>42371.238576388881</v>
      </c>
      <c r="T2513" s="11">
        <f t="shared" si="580"/>
        <v>42401.238576388881</v>
      </c>
      <c r="U2513" t="str">
        <f t="shared" si="581"/>
        <v>FALSE</v>
      </c>
      <c r="V2513" s="18">
        <f t="shared" si="582"/>
        <v>2</v>
      </c>
      <c r="W2513">
        <f t="shared" si="583"/>
        <v>2</v>
      </c>
      <c r="X2513">
        <v>1.28</v>
      </c>
      <c r="Y2513">
        <f>D2513*X2513</f>
        <v>128000</v>
      </c>
      <c r="Z2513">
        <f t="shared" si="585"/>
        <v>0</v>
      </c>
    </row>
    <row r="2514" spans="1:26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 t="b">
        <v>0</v>
      </c>
      <c r="L2514">
        <v>0</v>
      </c>
      <c r="M2514" t="b">
        <v>0</v>
      </c>
      <c r="N2514" t="s">
        <v>8299</v>
      </c>
      <c r="O2514" s="15">
        <f t="shared" si="578"/>
        <v>0</v>
      </c>
      <c r="P2514" s="15">
        <f t="shared" si="584"/>
        <v>0</v>
      </c>
      <c r="Q2514" t="s">
        <v>8315</v>
      </c>
      <c r="R2514" t="s">
        <v>8353</v>
      </c>
      <c r="S2514" s="8">
        <f t="shared" si="579"/>
        <v>41971.668530092589</v>
      </c>
      <c r="T2514" s="11">
        <f t="shared" si="580"/>
        <v>41986.668530092589</v>
      </c>
      <c r="U2514" t="str">
        <f t="shared" si="581"/>
        <v>FALSE</v>
      </c>
      <c r="V2514" s="18">
        <f t="shared" si="582"/>
        <v>2</v>
      </c>
      <c r="W2514">
        <f t="shared" si="583"/>
        <v>2</v>
      </c>
      <c r="X2514">
        <v>1</v>
      </c>
      <c r="Y2514">
        <f>D2514*$X2514</f>
        <v>1150</v>
      </c>
      <c r="Z2514">
        <f t="shared" si="585"/>
        <v>0</v>
      </c>
    </row>
    <row r="2515" spans="1:26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 t="b">
        <v>0</v>
      </c>
      <c r="L2515">
        <v>0</v>
      </c>
      <c r="M2515" t="b">
        <v>0</v>
      </c>
      <c r="N2515" t="s">
        <v>8299</v>
      </c>
      <c r="O2515" s="15">
        <f t="shared" si="578"/>
        <v>0</v>
      </c>
      <c r="P2515" s="15">
        <f t="shared" si="584"/>
        <v>0</v>
      </c>
      <c r="Q2515" t="s">
        <v>8315</v>
      </c>
      <c r="R2515" t="s">
        <v>8353</v>
      </c>
      <c r="S2515" s="8">
        <f t="shared" si="579"/>
        <v>42731.798483796294</v>
      </c>
      <c r="T2515" s="11">
        <f t="shared" si="580"/>
        <v>42791.798483796294</v>
      </c>
      <c r="U2515" t="str">
        <f t="shared" si="581"/>
        <v>FALSE</v>
      </c>
      <c r="V2515" s="18">
        <f t="shared" si="582"/>
        <v>2</v>
      </c>
      <c r="W2515">
        <f t="shared" si="583"/>
        <v>2</v>
      </c>
      <c r="X2515">
        <v>1.1299999999999999</v>
      </c>
      <c r="Y2515">
        <f>D2515*X2515</f>
        <v>203399.99999999997</v>
      </c>
      <c r="Z2515">
        <f t="shared" si="585"/>
        <v>0</v>
      </c>
    </row>
    <row r="2516" spans="1:26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 t="b">
        <v>0</v>
      </c>
      <c r="L2516">
        <v>4</v>
      </c>
      <c r="M2516" t="b">
        <v>0</v>
      </c>
      <c r="N2516" t="s">
        <v>8299</v>
      </c>
      <c r="O2516" s="15">
        <f t="shared" si="578"/>
        <v>1.7500000000000002</v>
      </c>
      <c r="P2516" s="15">
        <f t="shared" si="584"/>
        <v>52.5</v>
      </c>
      <c r="Q2516" t="s">
        <v>8315</v>
      </c>
      <c r="R2516" t="s">
        <v>8353</v>
      </c>
      <c r="S2516" s="8">
        <f t="shared" si="579"/>
        <v>41854.181446759256</v>
      </c>
      <c r="T2516" s="11">
        <f t="shared" si="580"/>
        <v>41871.181446759256</v>
      </c>
      <c r="U2516" t="str">
        <f t="shared" si="581"/>
        <v>FALSE</v>
      </c>
      <c r="V2516" s="18">
        <f t="shared" si="582"/>
        <v>2</v>
      </c>
      <c r="W2516">
        <f t="shared" si="583"/>
        <v>2</v>
      </c>
      <c r="X2516">
        <v>1</v>
      </c>
      <c r="Y2516">
        <f>D2516*$X2516</f>
        <v>12000</v>
      </c>
      <c r="Z2516">
        <f t="shared" si="585"/>
        <v>210</v>
      </c>
    </row>
    <row r="2517" spans="1:26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 t="b">
        <v>0</v>
      </c>
      <c r="L2517">
        <v>12</v>
      </c>
      <c r="M2517" t="b">
        <v>0</v>
      </c>
      <c r="N2517" t="s">
        <v>8299</v>
      </c>
      <c r="O2517" s="15">
        <f t="shared" si="578"/>
        <v>18.600000000000001</v>
      </c>
      <c r="P2517" s="15">
        <f t="shared" si="584"/>
        <v>77.5</v>
      </c>
      <c r="Q2517" t="s">
        <v>8315</v>
      </c>
      <c r="R2517" t="s">
        <v>8353</v>
      </c>
      <c r="S2517" s="8">
        <f t="shared" si="579"/>
        <v>42027.63140046296</v>
      </c>
      <c r="T2517" s="11">
        <f t="shared" si="580"/>
        <v>42057.63140046296</v>
      </c>
      <c r="U2517" t="str">
        <f t="shared" si="581"/>
        <v>FALSE</v>
      </c>
      <c r="V2517" s="18">
        <f t="shared" si="582"/>
        <v>2</v>
      </c>
      <c r="W2517">
        <f t="shared" si="583"/>
        <v>2</v>
      </c>
      <c r="X2517">
        <v>1</v>
      </c>
      <c r="Y2517">
        <f>D2517*$X2517</f>
        <v>5000</v>
      </c>
      <c r="Z2517">
        <f t="shared" si="585"/>
        <v>930</v>
      </c>
    </row>
    <row r="2518" spans="1:26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 t="b">
        <v>0</v>
      </c>
      <c r="L2518">
        <v>0</v>
      </c>
      <c r="M2518" t="b">
        <v>0</v>
      </c>
      <c r="N2518" t="s">
        <v>8299</v>
      </c>
      <c r="O2518" s="15">
        <f t="shared" si="578"/>
        <v>0</v>
      </c>
      <c r="P2518" s="15">
        <f t="shared" si="584"/>
        <v>0</v>
      </c>
      <c r="Q2518" t="s">
        <v>8315</v>
      </c>
      <c r="R2518" t="s">
        <v>8353</v>
      </c>
      <c r="S2518" s="8">
        <f t="shared" si="579"/>
        <v>41942.445046296292</v>
      </c>
      <c r="T2518" s="11">
        <f t="shared" si="580"/>
        <v>41972.486712962964</v>
      </c>
      <c r="U2518" t="str">
        <f t="shared" si="581"/>
        <v>FALSE</v>
      </c>
      <c r="V2518" s="18">
        <f t="shared" si="582"/>
        <v>2</v>
      </c>
      <c r="W2518">
        <f t="shared" si="583"/>
        <v>2</v>
      </c>
      <c r="X2518">
        <v>1</v>
      </c>
      <c r="Y2518">
        <f>D2518*$X2518</f>
        <v>22000</v>
      </c>
      <c r="Z2518">
        <f t="shared" si="585"/>
        <v>0</v>
      </c>
    </row>
    <row r="2519" spans="1:26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 t="b">
        <v>0</v>
      </c>
      <c r="L2519">
        <v>33</v>
      </c>
      <c r="M2519" t="b">
        <v>0</v>
      </c>
      <c r="N2519" t="s">
        <v>8299</v>
      </c>
      <c r="O2519" s="15">
        <f t="shared" si="578"/>
        <v>9.8166666666666664</v>
      </c>
      <c r="P2519" s="15">
        <f t="shared" si="584"/>
        <v>53.545454545454547</v>
      </c>
      <c r="Q2519" t="s">
        <v>8315</v>
      </c>
      <c r="R2519" t="s">
        <v>8353</v>
      </c>
      <c r="S2519" s="8">
        <f t="shared" si="579"/>
        <v>42052.594097222223</v>
      </c>
      <c r="T2519" s="11">
        <f t="shared" si="580"/>
        <v>42082.552430555552</v>
      </c>
      <c r="U2519" t="str">
        <f t="shared" si="581"/>
        <v>FALSE</v>
      </c>
      <c r="V2519" s="18">
        <f t="shared" si="582"/>
        <v>2</v>
      </c>
      <c r="W2519">
        <f t="shared" si="583"/>
        <v>2</v>
      </c>
      <c r="X2519">
        <f>0.76</f>
        <v>0.76</v>
      </c>
      <c r="Y2519">
        <f>D2519*X2519</f>
        <v>13680</v>
      </c>
      <c r="Z2519">
        <f t="shared" ref="Z2519:Z2529" si="586">E2519*$X2519</f>
        <v>1342.92</v>
      </c>
    </row>
    <row r="2520" spans="1:26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 t="b">
        <v>0</v>
      </c>
      <c r="L2520">
        <v>0</v>
      </c>
      <c r="M2520" t="b">
        <v>0</v>
      </c>
      <c r="N2520" t="s">
        <v>8299</v>
      </c>
      <c r="O2520" s="15">
        <f t="shared" si="578"/>
        <v>0</v>
      </c>
      <c r="P2520" s="15">
        <f t="shared" si="584"/>
        <v>0</v>
      </c>
      <c r="Q2520" t="s">
        <v>8315</v>
      </c>
      <c r="R2520" t="s">
        <v>8353</v>
      </c>
      <c r="S2520" s="8">
        <f t="shared" si="579"/>
        <v>41926.472546296296</v>
      </c>
      <c r="T2520" s="11">
        <f t="shared" si="580"/>
        <v>41956.51421296296</v>
      </c>
      <c r="U2520" t="str">
        <f t="shared" si="581"/>
        <v>FALSE</v>
      </c>
      <c r="V2520" s="18">
        <f t="shared" si="582"/>
        <v>2</v>
      </c>
      <c r="W2520">
        <f t="shared" si="583"/>
        <v>2</v>
      </c>
      <c r="X2520">
        <v>1</v>
      </c>
      <c r="Y2520">
        <f t="shared" ref="Y2520:Y2529" si="587">D2520*$X2520</f>
        <v>5000</v>
      </c>
      <c r="Z2520">
        <f t="shared" si="586"/>
        <v>0</v>
      </c>
    </row>
    <row r="2521" spans="1:26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 t="b">
        <v>0</v>
      </c>
      <c r="L2521">
        <v>4</v>
      </c>
      <c r="M2521" t="b">
        <v>0</v>
      </c>
      <c r="N2521" t="s">
        <v>8299</v>
      </c>
      <c r="O2521" s="15">
        <f t="shared" si="578"/>
        <v>4.3333333333333335E-2</v>
      </c>
      <c r="P2521" s="15">
        <f t="shared" si="584"/>
        <v>16.25</v>
      </c>
      <c r="Q2521" t="s">
        <v>8315</v>
      </c>
      <c r="R2521" t="s">
        <v>8353</v>
      </c>
      <c r="S2521" s="8">
        <f t="shared" si="579"/>
        <v>41808.946805555555</v>
      </c>
      <c r="T2521" s="11">
        <f t="shared" si="580"/>
        <v>41838.946805555555</v>
      </c>
      <c r="U2521" t="str">
        <f t="shared" si="581"/>
        <v>FALSE</v>
      </c>
      <c r="V2521" s="18">
        <f t="shared" si="582"/>
        <v>2</v>
      </c>
      <c r="W2521">
        <f t="shared" si="583"/>
        <v>2</v>
      </c>
      <c r="X2521">
        <v>1</v>
      </c>
      <c r="Y2521">
        <f t="shared" si="587"/>
        <v>150000</v>
      </c>
      <c r="Z2521">
        <f t="shared" si="586"/>
        <v>65</v>
      </c>
    </row>
    <row r="2522" spans="1:26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 t="b">
        <v>0</v>
      </c>
      <c r="L2522">
        <v>0</v>
      </c>
      <c r="M2522" t="b">
        <v>0</v>
      </c>
      <c r="N2522" t="s">
        <v>8299</v>
      </c>
      <c r="O2522" s="15">
        <f t="shared" si="578"/>
        <v>0</v>
      </c>
      <c r="P2522" s="15">
        <f t="shared" si="584"/>
        <v>0</v>
      </c>
      <c r="Q2522" t="s">
        <v>8315</v>
      </c>
      <c r="R2522" t="s">
        <v>8353</v>
      </c>
      <c r="S2522" s="8">
        <f t="shared" si="579"/>
        <v>42612.392187500001</v>
      </c>
      <c r="T2522" s="11">
        <f t="shared" si="580"/>
        <v>42658.597916666666</v>
      </c>
      <c r="U2522" t="str">
        <f t="shared" si="581"/>
        <v>FALSE</v>
      </c>
      <c r="V2522" s="18">
        <f t="shared" si="582"/>
        <v>2</v>
      </c>
      <c r="W2522">
        <f t="shared" si="583"/>
        <v>2</v>
      </c>
      <c r="X2522">
        <v>1</v>
      </c>
      <c r="Y2522">
        <f t="shared" si="587"/>
        <v>100000</v>
      </c>
      <c r="Z2522">
        <f t="shared" si="586"/>
        <v>0</v>
      </c>
    </row>
    <row r="2523" spans="1:26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 t="b">
        <v>0</v>
      </c>
      <c r="L2523">
        <v>132</v>
      </c>
      <c r="M2523" t="b">
        <v>1</v>
      </c>
      <c r="N2523" t="s">
        <v>8300</v>
      </c>
      <c r="O2523" s="15">
        <f t="shared" si="578"/>
        <v>109.48792</v>
      </c>
      <c r="P2523" s="15">
        <f t="shared" si="584"/>
        <v>103.68174242424243</v>
      </c>
      <c r="Q2523" t="s">
        <v>8325</v>
      </c>
      <c r="R2523" t="s">
        <v>8326</v>
      </c>
      <c r="S2523" s="8">
        <f t="shared" si="579"/>
        <v>42269.75950231481</v>
      </c>
      <c r="T2523" s="11">
        <f t="shared" si="580"/>
        <v>42290.75950231481</v>
      </c>
      <c r="U2523" t="str">
        <f t="shared" si="581"/>
        <v>FALSE</v>
      </c>
      <c r="V2523" s="18">
        <f t="shared" si="582"/>
        <v>2</v>
      </c>
      <c r="W2523">
        <f t="shared" si="583"/>
        <v>1</v>
      </c>
      <c r="X2523">
        <v>1</v>
      </c>
      <c r="Y2523">
        <f t="shared" si="587"/>
        <v>12500</v>
      </c>
      <c r="Z2523">
        <f t="shared" si="586"/>
        <v>13685.99</v>
      </c>
    </row>
    <row r="2524" spans="1:26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 t="b">
        <v>0</v>
      </c>
      <c r="L2524">
        <v>27</v>
      </c>
      <c r="M2524" t="b">
        <v>1</v>
      </c>
      <c r="N2524" t="s">
        <v>8300</v>
      </c>
      <c r="O2524" s="15">
        <f t="shared" si="578"/>
        <v>100</v>
      </c>
      <c r="P2524" s="15">
        <f t="shared" si="584"/>
        <v>185.18518518518519</v>
      </c>
      <c r="Q2524" t="s">
        <v>8325</v>
      </c>
      <c r="R2524" t="s">
        <v>8326</v>
      </c>
      <c r="S2524" s="8">
        <f t="shared" si="579"/>
        <v>42460.365277777775</v>
      </c>
      <c r="T2524" s="11">
        <f t="shared" si="580"/>
        <v>42482.411111111105</v>
      </c>
      <c r="U2524" t="str">
        <f t="shared" si="581"/>
        <v>FALSE</v>
      </c>
      <c r="V2524" s="18">
        <f t="shared" si="582"/>
        <v>2</v>
      </c>
      <c r="W2524">
        <f t="shared" si="583"/>
        <v>1</v>
      </c>
      <c r="X2524">
        <v>1</v>
      </c>
      <c r="Y2524">
        <f t="shared" si="587"/>
        <v>5000</v>
      </c>
      <c r="Z2524">
        <f t="shared" si="586"/>
        <v>5000</v>
      </c>
    </row>
    <row r="2525" spans="1:26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 t="b">
        <v>0</v>
      </c>
      <c r="L2525">
        <v>26</v>
      </c>
      <c r="M2525" t="b">
        <v>1</v>
      </c>
      <c r="N2525" t="s">
        <v>8300</v>
      </c>
      <c r="O2525" s="15">
        <f t="shared" si="578"/>
        <v>156.44444444444446</v>
      </c>
      <c r="P2525" s="15">
        <f t="shared" si="584"/>
        <v>54.153846153846153</v>
      </c>
      <c r="Q2525" t="s">
        <v>8325</v>
      </c>
      <c r="R2525" t="s">
        <v>8326</v>
      </c>
      <c r="S2525" s="8">
        <f t="shared" si="579"/>
        <v>41930.767268518517</v>
      </c>
      <c r="T2525" s="11">
        <f t="shared" si="580"/>
        <v>41960.808935185181</v>
      </c>
      <c r="U2525" t="str">
        <f t="shared" si="581"/>
        <v>FALSE</v>
      </c>
      <c r="V2525" s="18">
        <f t="shared" si="582"/>
        <v>2</v>
      </c>
      <c r="W2525">
        <f t="shared" si="583"/>
        <v>1</v>
      </c>
      <c r="X2525">
        <v>1</v>
      </c>
      <c r="Y2525">
        <f t="shared" si="587"/>
        <v>900</v>
      </c>
      <c r="Z2525">
        <f t="shared" si="586"/>
        <v>1408</v>
      </c>
    </row>
    <row r="2526" spans="1:26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 t="b">
        <v>0</v>
      </c>
      <c r="L2526">
        <v>43</v>
      </c>
      <c r="M2526" t="b">
        <v>1</v>
      </c>
      <c r="N2526" t="s">
        <v>8300</v>
      </c>
      <c r="O2526" s="15">
        <f t="shared" si="578"/>
        <v>101.6</v>
      </c>
      <c r="P2526" s="15">
        <f t="shared" si="584"/>
        <v>177.2093023255814</v>
      </c>
      <c r="Q2526" t="s">
        <v>8325</v>
      </c>
      <c r="R2526" t="s">
        <v>8326</v>
      </c>
      <c r="S2526" s="8">
        <f t="shared" si="579"/>
        <v>41961.599039351851</v>
      </c>
      <c r="T2526" s="11">
        <f t="shared" si="580"/>
        <v>41993.979166666664</v>
      </c>
      <c r="U2526" t="str">
        <f t="shared" si="581"/>
        <v>FALSE</v>
      </c>
      <c r="V2526" s="18">
        <f t="shared" si="582"/>
        <v>2</v>
      </c>
      <c r="W2526">
        <f t="shared" si="583"/>
        <v>1</v>
      </c>
      <c r="X2526">
        <v>1</v>
      </c>
      <c r="Y2526">
        <f t="shared" si="587"/>
        <v>7500</v>
      </c>
      <c r="Z2526">
        <f t="shared" si="586"/>
        <v>7620</v>
      </c>
    </row>
    <row r="2527" spans="1:26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 t="b">
        <v>0</v>
      </c>
      <c r="L2527">
        <v>80</v>
      </c>
      <c r="M2527" t="b">
        <v>1</v>
      </c>
      <c r="N2527" t="s">
        <v>8300</v>
      </c>
      <c r="O2527" s="15">
        <f t="shared" si="578"/>
        <v>100.325</v>
      </c>
      <c r="P2527" s="15">
        <f t="shared" si="584"/>
        <v>100.325</v>
      </c>
      <c r="Q2527" t="s">
        <v>8325</v>
      </c>
      <c r="R2527" t="s">
        <v>8326</v>
      </c>
      <c r="S2527" s="8">
        <f t="shared" si="579"/>
        <v>41058.636238425926</v>
      </c>
      <c r="T2527" s="11">
        <f t="shared" si="580"/>
        <v>41088.636238425919</v>
      </c>
      <c r="U2527" t="str">
        <f t="shared" si="581"/>
        <v>FALSE</v>
      </c>
      <c r="V2527" s="18">
        <f t="shared" si="582"/>
        <v>2</v>
      </c>
      <c r="W2527">
        <f t="shared" si="583"/>
        <v>1</v>
      </c>
      <c r="X2527">
        <v>1</v>
      </c>
      <c r="Y2527">
        <f t="shared" si="587"/>
        <v>8000</v>
      </c>
      <c r="Z2527">
        <f t="shared" si="586"/>
        <v>8026</v>
      </c>
    </row>
    <row r="2528" spans="1:26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 t="b">
        <v>0</v>
      </c>
      <c r="L2528">
        <v>33</v>
      </c>
      <c r="M2528" t="b">
        <v>1</v>
      </c>
      <c r="N2528" t="s">
        <v>8300</v>
      </c>
      <c r="O2528" s="15">
        <f t="shared" si="578"/>
        <v>112.94999999999999</v>
      </c>
      <c r="P2528" s="15">
        <f t="shared" si="584"/>
        <v>136.90909090909091</v>
      </c>
      <c r="Q2528" t="s">
        <v>8325</v>
      </c>
      <c r="R2528" t="s">
        <v>8326</v>
      </c>
      <c r="S2528" s="8">
        <f t="shared" si="579"/>
        <v>41952.882800925923</v>
      </c>
      <c r="T2528" s="11">
        <f t="shared" si="580"/>
        <v>41980.999305555553</v>
      </c>
      <c r="U2528" t="str">
        <f t="shared" si="581"/>
        <v>FALSE</v>
      </c>
      <c r="V2528" s="18">
        <f t="shared" si="582"/>
        <v>2</v>
      </c>
      <c r="W2528">
        <f t="shared" si="583"/>
        <v>1</v>
      </c>
      <c r="X2528">
        <v>1</v>
      </c>
      <c r="Y2528">
        <f t="shared" si="587"/>
        <v>4000</v>
      </c>
      <c r="Z2528">
        <f t="shared" si="586"/>
        <v>4518</v>
      </c>
    </row>
    <row r="2529" spans="1:26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 t="b">
        <v>0</v>
      </c>
      <c r="L2529">
        <v>71</v>
      </c>
      <c r="M2529" t="b">
        <v>1</v>
      </c>
      <c r="N2529" t="s">
        <v>8300</v>
      </c>
      <c r="O2529" s="15">
        <f t="shared" si="578"/>
        <v>102.125</v>
      </c>
      <c r="P2529" s="15">
        <f t="shared" si="584"/>
        <v>57.535211267605632</v>
      </c>
      <c r="Q2529" t="s">
        <v>8325</v>
      </c>
      <c r="R2529" t="s">
        <v>8326</v>
      </c>
      <c r="S2529" s="8">
        <f t="shared" si="579"/>
        <v>41546.542719907404</v>
      </c>
      <c r="T2529" s="11">
        <f t="shared" si="580"/>
        <v>41564.957638888889</v>
      </c>
      <c r="U2529" t="str">
        <f t="shared" si="581"/>
        <v>FALSE</v>
      </c>
      <c r="V2529" s="18">
        <f t="shared" si="582"/>
        <v>2</v>
      </c>
      <c r="W2529">
        <f t="shared" si="583"/>
        <v>1</v>
      </c>
      <c r="X2529">
        <v>1</v>
      </c>
      <c r="Y2529">
        <f t="shared" si="587"/>
        <v>4000</v>
      </c>
      <c r="Z2529">
        <f t="shared" si="586"/>
        <v>4085</v>
      </c>
    </row>
    <row r="2530" spans="1:26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 t="b">
        <v>0</v>
      </c>
      <c r="L2530">
        <v>81</v>
      </c>
      <c r="M2530" t="b">
        <v>1</v>
      </c>
      <c r="N2530" t="s">
        <v>8300</v>
      </c>
      <c r="O2530" s="15">
        <f t="shared" si="578"/>
        <v>107.24974999999999</v>
      </c>
      <c r="P2530" s="15">
        <f t="shared" si="584"/>
        <v>52.962839506172834</v>
      </c>
      <c r="Q2530" t="s">
        <v>8325</v>
      </c>
      <c r="R2530" t="s">
        <v>8326</v>
      </c>
      <c r="S2530" s="8">
        <f t="shared" si="579"/>
        <v>42217.626192129632</v>
      </c>
      <c r="T2530" s="11">
        <f t="shared" si="580"/>
        <v>42236.249999999993</v>
      </c>
      <c r="U2530" t="str">
        <f t="shared" si="581"/>
        <v>FALSE</v>
      </c>
      <c r="V2530" s="18">
        <f t="shared" si="582"/>
        <v>2</v>
      </c>
      <c r="W2530">
        <f t="shared" si="583"/>
        <v>1</v>
      </c>
      <c r="X2530">
        <v>1.28</v>
      </c>
      <c r="Y2530">
        <f>D2530*X2530</f>
        <v>5120</v>
      </c>
      <c r="Z2530">
        <f>E2530*$X2530</f>
        <v>5491.1871999999994</v>
      </c>
    </row>
    <row r="2531" spans="1:26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 t="b">
        <v>0</v>
      </c>
      <c r="L2531">
        <v>76</v>
      </c>
      <c r="M2531" t="b">
        <v>1</v>
      </c>
      <c r="N2531" t="s">
        <v>8300</v>
      </c>
      <c r="O2531" s="15">
        <f t="shared" si="578"/>
        <v>104.28333333333333</v>
      </c>
      <c r="P2531" s="15">
        <f t="shared" si="584"/>
        <v>82.328947368421055</v>
      </c>
      <c r="Q2531" t="s">
        <v>8325</v>
      </c>
      <c r="R2531" t="s">
        <v>8326</v>
      </c>
      <c r="S2531" s="8">
        <f t="shared" si="579"/>
        <v>40947.872395833328</v>
      </c>
      <c r="T2531" s="11">
        <f t="shared" si="580"/>
        <v>40992.830729166664</v>
      </c>
      <c r="U2531" t="str">
        <f t="shared" si="581"/>
        <v>FALSE</v>
      </c>
      <c r="V2531" s="18">
        <f t="shared" si="582"/>
        <v>2</v>
      </c>
      <c r="W2531">
        <f t="shared" si="583"/>
        <v>1</v>
      </c>
      <c r="X2531">
        <v>1</v>
      </c>
      <c r="Y2531">
        <f t="shared" ref="Y2531:Y2542" si="588">D2531*$X2531</f>
        <v>6000</v>
      </c>
      <c r="Z2531">
        <f t="shared" ref="Z2531:Z2542" si="589">E2531*$X2531</f>
        <v>6257</v>
      </c>
    </row>
    <row r="2532" spans="1:26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 t="b">
        <v>0</v>
      </c>
      <c r="L2532">
        <v>48</v>
      </c>
      <c r="M2532" t="b">
        <v>1</v>
      </c>
      <c r="N2532" t="s">
        <v>8300</v>
      </c>
      <c r="O2532" s="15">
        <f t="shared" si="578"/>
        <v>100</v>
      </c>
      <c r="P2532" s="15">
        <f t="shared" si="584"/>
        <v>135.41666666666666</v>
      </c>
      <c r="Q2532" t="s">
        <v>8325</v>
      </c>
      <c r="R2532" t="s">
        <v>8326</v>
      </c>
      <c r="S2532" s="8">
        <f t="shared" si="579"/>
        <v>42081.656307870369</v>
      </c>
      <c r="T2532" s="11">
        <f t="shared" si="580"/>
        <v>42113.993055555555</v>
      </c>
      <c r="U2532" t="str">
        <f t="shared" si="581"/>
        <v>FALSE</v>
      </c>
      <c r="V2532" s="18">
        <f t="shared" si="582"/>
        <v>2</v>
      </c>
      <c r="W2532">
        <f t="shared" si="583"/>
        <v>1</v>
      </c>
      <c r="X2532">
        <v>1</v>
      </c>
      <c r="Y2532">
        <f t="shared" si="588"/>
        <v>6500</v>
      </c>
      <c r="Z2532">
        <f t="shared" si="589"/>
        <v>6500</v>
      </c>
    </row>
    <row r="2533" spans="1:26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 t="b">
        <v>0</v>
      </c>
      <c r="L2533">
        <v>61</v>
      </c>
      <c r="M2533" t="b">
        <v>1</v>
      </c>
      <c r="N2533" t="s">
        <v>8300</v>
      </c>
      <c r="O2533" s="15">
        <f t="shared" si="578"/>
        <v>100.4</v>
      </c>
      <c r="P2533" s="15">
        <f t="shared" si="584"/>
        <v>74.06557377049181</v>
      </c>
      <c r="Q2533" t="s">
        <v>8325</v>
      </c>
      <c r="R2533" t="s">
        <v>8326</v>
      </c>
      <c r="S2533" s="8">
        <f t="shared" si="579"/>
        <v>42208.471689814811</v>
      </c>
      <c r="T2533" s="11">
        <f t="shared" si="580"/>
        <v>42230.957638888889</v>
      </c>
      <c r="U2533" t="str">
        <f t="shared" si="581"/>
        <v>FALSE</v>
      </c>
      <c r="V2533" s="18">
        <f t="shared" si="582"/>
        <v>2</v>
      </c>
      <c r="W2533">
        <f t="shared" si="583"/>
        <v>1</v>
      </c>
      <c r="X2533">
        <v>1</v>
      </c>
      <c r="Y2533">
        <f t="shared" si="588"/>
        <v>4500</v>
      </c>
      <c r="Z2533">
        <f t="shared" si="589"/>
        <v>4518</v>
      </c>
    </row>
    <row r="2534" spans="1:26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 t="b">
        <v>0</v>
      </c>
      <c r="L2534">
        <v>60</v>
      </c>
      <c r="M2534" t="b">
        <v>1</v>
      </c>
      <c r="N2534" t="s">
        <v>8300</v>
      </c>
      <c r="O2534" s="15">
        <f t="shared" si="578"/>
        <v>126.125</v>
      </c>
      <c r="P2534" s="15">
        <f t="shared" si="584"/>
        <v>84.083333333333329</v>
      </c>
      <c r="Q2534" t="s">
        <v>8325</v>
      </c>
      <c r="R2534" t="s">
        <v>8326</v>
      </c>
      <c r="S2534" s="8">
        <f t="shared" si="579"/>
        <v>41107.640810185185</v>
      </c>
      <c r="T2534" s="11">
        <f t="shared" si="580"/>
        <v>41137.640810185185</v>
      </c>
      <c r="U2534" t="str">
        <f t="shared" si="581"/>
        <v>FALSE</v>
      </c>
      <c r="V2534" s="18">
        <f t="shared" si="582"/>
        <v>2</v>
      </c>
      <c r="W2534">
        <f t="shared" si="583"/>
        <v>1</v>
      </c>
      <c r="X2534">
        <v>1</v>
      </c>
      <c r="Y2534">
        <f t="shared" si="588"/>
        <v>4000</v>
      </c>
      <c r="Z2534">
        <f t="shared" si="589"/>
        <v>5045</v>
      </c>
    </row>
    <row r="2535" spans="1:26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 t="b">
        <v>0</v>
      </c>
      <c r="L2535">
        <v>136</v>
      </c>
      <c r="M2535" t="b">
        <v>1</v>
      </c>
      <c r="N2535" t="s">
        <v>8300</v>
      </c>
      <c r="O2535" s="15">
        <f t="shared" si="578"/>
        <v>110.66666666666667</v>
      </c>
      <c r="P2535" s="15">
        <f t="shared" si="584"/>
        <v>61.029411764705884</v>
      </c>
      <c r="Q2535" t="s">
        <v>8325</v>
      </c>
      <c r="R2535" t="s">
        <v>8326</v>
      </c>
      <c r="S2535" s="8">
        <f t="shared" si="579"/>
        <v>41304.542951388888</v>
      </c>
      <c r="T2535" s="11">
        <f t="shared" si="580"/>
        <v>41334.542453703703</v>
      </c>
      <c r="U2535" t="str">
        <f t="shared" si="581"/>
        <v>FALSE</v>
      </c>
      <c r="V2535" s="18">
        <f t="shared" si="582"/>
        <v>2</v>
      </c>
      <c r="W2535">
        <f t="shared" si="583"/>
        <v>1</v>
      </c>
      <c r="X2535">
        <v>1</v>
      </c>
      <c r="Y2535">
        <f t="shared" si="588"/>
        <v>7500</v>
      </c>
      <c r="Z2535">
        <f t="shared" si="589"/>
        <v>8300</v>
      </c>
    </row>
    <row r="2536" spans="1:26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 t="b">
        <v>0</v>
      </c>
      <c r="L2536">
        <v>14</v>
      </c>
      <c r="M2536" t="b">
        <v>1</v>
      </c>
      <c r="N2536" t="s">
        <v>8300</v>
      </c>
      <c r="O2536" s="15">
        <f t="shared" si="578"/>
        <v>105</v>
      </c>
      <c r="P2536" s="15">
        <f t="shared" si="584"/>
        <v>150</v>
      </c>
      <c r="Q2536" t="s">
        <v>8325</v>
      </c>
      <c r="R2536" t="s">
        <v>8326</v>
      </c>
      <c r="S2536" s="8">
        <f t="shared" si="579"/>
        <v>40127.492037037038</v>
      </c>
      <c r="T2536" s="11">
        <f t="shared" si="580"/>
        <v>40179.041666666664</v>
      </c>
      <c r="U2536" t="str">
        <f t="shared" si="581"/>
        <v>FALSE</v>
      </c>
      <c r="V2536" s="18">
        <f t="shared" si="582"/>
        <v>2</v>
      </c>
      <c r="W2536">
        <f t="shared" si="583"/>
        <v>1</v>
      </c>
      <c r="X2536">
        <v>1</v>
      </c>
      <c r="Y2536">
        <f t="shared" si="588"/>
        <v>2000</v>
      </c>
      <c r="Z2536">
        <f t="shared" si="589"/>
        <v>2100</v>
      </c>
    </row>
    <row r="2537" spans="1:26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 t="b">
        <v>0</v>
      </c>
      <c r="L2537">
        <v>78</v>
      </c>
      <c r="M2537" t="b">
        <v>1</v>
      </c>
      <c r="N2537" t="s">
        <v>8300</v>
      </c>
      <c r="O2537" s="15">
        <f t="shared" si="578"/>
        <v>103.77499999999999</v>
      </c>
      <c r="P2537" s="15">
        <f t="shared" si="584"/>
        <v>266.08974358974359</v>
      </c>
      <c r="Q2537" t="s">
        <v>8325</v>
      </c>
      <c r="R2537" t="s">
        <v>8326</v>
      </c>
      <c r="S2537" s="8">
        <f t="shared" si="579"/>
        <v>41943.582696759258</v>
      </c>
      <c r="T2537" s="11">
        <f t="shared" si="580"/>
        <v>41974.624363425923</v>
      </c>
      <c r="U2537" t="str">
        <f t="shared" si="581"/>
        <v>FALSE</v>
      </c>
      <c r="V2537" s="18">
        <f t="shared" si="582"/>
        <v>2</v>
      </c>
      <c r="W2537">
        <f t="shared" si="583"/>
        <v>1</v>
      </c>
      <c r="X2537">
        <v>1</v>
      </c>
      <c r="Y2537">
        <f t="shared" si="588"/>
        <v>20000</v>
      </c>
      <c r="Z2537">
        <f t="shared" si="589"/>
        <v>20755</v>
      </c>
    </row>
    <row r="2538" spans="1:26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 t="b">
        <v>0</v>
      </c>
      <c r="L2538">
        <v>4</v>
      </c>
      <c r="M2538" t="b">
        <v>1</v>
      </c>
      <c r="N2538" t="s">
        <v>8300</v>
      </c>
      <c r="O2538" s="15">
        <f t="shared" si="578"/>
        <v>115.99999999999999</v>
      </c>
      <c r="P2538" s="15">
        <f t="shared" si="584"/>
        <v>7.25</v>
      </c>
      <c r="Q2538" t="s">
        <v>8325</v>
      </c>
      <c r="R2538" t="s">
        <v>8326</v>
      </c>
      <c r="S2538" s="8">
        <f t="shared" si="579"/>
        <v>41463.89775462963</v>
      </c>
      <c r="T2538" s="11">
        <f t="shared" si="580"/>
        <v>41484.89775462963</v>
      </c>
      <c r="U2538" t="str">
        <f t="shared" si="581"/>
        <v>FALSE</v>
      </c>
      <c r="V2538" s="18">
        <f t="shared" si="582"/>
        <v>2</v>
      </c>
      <c r="W2538">
        <f t="shared" si="583"/>
        <v>1</v>
      </c>
      <c r="X2538">
        <v>1</v>
      </c>
      <c r="Y2538">
        <f t="shared" si="588"/>
        <v>25</v>
      </c>
      <c r="Z2538">
        <f t="shared" si="589"/>
        <v>29</v>
      </c>
    </row>
    <row r="2539" spans="1:26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 t="b">
        <v>0</v>
      </c>
      <c r="L2539">
        <v>11</v>
      </c>
      <c r="M2539" t="b">
        <v>1</v>
      </c>
      <c r="N2539" t="s">
        <v>8300</v>
      </c>
      <c r="O2539" s="15">
        <f t="shared" si="578"/>
        <v>110.00000000000001</v>
      </c>
      <c r="P2539" s="15">
        <f t="shared" si="584"/>
        <v>100</v>
      </c>
      <c r="Q2539" t="s">
        <v>8325</v>
      </c>
      <c r="R2539" t="s">
        <v>8326</v>
      </c>
      <c r="S2539" s="8">
        <f t="shared" si="579"/>
        <v>40696.440451388888</v>
      </c>
      <c r="T2539" s="11">
        <f t="shared" si="580"/>
        <v>40756.440451388888</v>
      </c>
      <c r="U2539" t="str">
        <f t="shared" si="581"/>
        <v>FALSE</v>
      </c>
      <c r="V2539" s="18">
        <f t="shared" si="582"/>
        <v>2</v>
      </c>
      <c r="W2539">
        <f t="shared" si="583"/>
        <v>1</v>
      </c>
      <c r="X2539">
        <v>1</v>
      </c>
      <c r="Y2539">
        <f t="shared" si="588"/>
        <v>1000</v>
      </c>
      <c r="Z2539">
        <f t="shared" si="589"/>
        <v>1100</v>
      </c>
    </row>
    <row r="2540" spans="1:26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 t="b">
        <v>0</v>
      </c>
      <c r="L2540">
        <v>185</v>
      </c>
      <c r="M2540" t="b">
        <v>1</v>
      </c>
      <c r="N2540" t="s">
        <v>8300</v>
      </c>
      <c r="O2540" s="15">
        <f t="shared" si="578"/>
        <v>113.01761111111111</v>
      </c>
      <c r="P2540" s="15">
        <f t="shared" si="584"/>
        <v>109.96308108108107</v>
      </c>
      <c r="Q2540" t="s">
        <v>8325</v>
      </c>
      <c r="R2540" t="s">
        <v>8326</v>
      </c>
      <c r="S2540" s="8">
        <f t="shared" si="579"/>
        <v>41298.301631944443</v>
      </c>
      <c r="T2540" s="11">
        <f t="shared" si="580"/>
        <v>41328.999305555553</v>
      </c>
      <c r="U2540" t="str">
        <f t="shared" si="581"/>
        <v>FALSE</v>
      </c>
      <c r="V2540" s="18">
        <f t="shared" si="582"/>
        <v>2</v>
      </c>
      <c r="W2540">
        <f t="shared" si="583"/>
        <v>1</v>
      </c>
      <c r="X2540">
        <v>1</v>
      </c>
      <c r="Y2540">
        <f t="shared" si="588"/>
        <v>18000</v>
      </c>
      <c r="Z2540">
        <f t="shared" si="589"/>
        <v>20343.169999999998</v>
      </c>
    </row>
    <row r="2541" spans="1:26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 t="b">
        <v>0</v>
      </c>
      <c r="L2541">
        <v>59</v>
      </c>
      <c r="M2541" t="b">
        <v>1</v>
      </c>
      <c r="N2541" t="s">
        <v>8300</v>
      </c>
      <c r="O2541" s="15">
        <f t="shared" si="578"/>
        <v>100.25</v>
      </c>
      <c r="P2541" s="15">
        <f t="shared" si="584"/>
        <v>169.91525423728814</v>
      </c>
      <c r="Q2541" t="s">
        <v>8325</v>
      </c>
      <c r="R2541" t="s">
        <v>8326</v>
      </c>
      <c r="S2541" s="8">
        <f t="shared" si="579"/>
        <v>41977.693888888891</v>
      </c>
      <c r="T2541" s="11">
        <f t="shared" si="580"/>
        <v>42037.693888888891</v>
      </c>
      <c r="U2541" t="str">
        <f t="shared" si="581"/>
        <v>FALSE</v>
      </c>
      <c r="V2541" s="18">
        <f t="shared" si="582"/>
        <v>2</v>
      </c>
      <c r="W2541">
        <f t="shared" si="583"/>
        <v>1</v>
      </c>
      <c r="X2541">
        <v>1</v>
      </c>
      <c r="Y2541">
        <f t="shared" si="588"/>
        <v>10000</v>
      </c>
      <c r="Z2541">
        <f t="shared" si="589"/>
        <v>10025</v>
      </c>
    </row>
    <row r="2542" spans="1:26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 t="b">
        <v>0</v>
      </c>
      <c r="L2542">
        <v>27</v>
      </c>
      <c r="M2542" t="b">
        <v>1</v>
      </c>
      <c r="N2542" t="s">
        <v>8300</v>
      </c>
      <c r="O2542" s="15">
        <f t="shared" si="578"/>
        <v>103.4</v>
      </c>
      <c r="P2542" s="15">
        <f t="shared" si="584"/>
        <v>95.740740740740748</v>
      </c>
      <c r="Q2542" t="s">
        <v>8325</v>
      </c>
      <c r="R2542" t="s">
        <v>8326</v>
      </c>
      <c r="S2542" s="8">
        <f t="shared" si="579"/>
        <v>40785.466678240737</v>
      </c>
      <c r="T2542" s="11">
        <f t="shared" si="580"/>
        <v>40845.466678240737</v>
      </c>
      <c r="U2542" t="str">
        <f t="shared" si="581"/>
        <v>FALSE</v>
      </c>
      <c r="V2542" s="18">
        <f t="shared" si="582"/>
        <v>2</v>
      </c>
      <c r="W2542">
        <f t="shared" si="583"/>
        <v>1</v>
      </c>
      <c r="X2542">
        <v>1</v>
      </c>
      <c r="Y2542">
        <f t="shared" si="588"/>
        <v>2500</v>
      </c>
      <c r="Z2542">
        <f t="shared" si="589"/>
        <v>2585</v>
      </c>
    </row>
    <row r="2543" spans="1:26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 t="b">
        <v>0</v>
      </c>
      <c r="L2543">
        <v>63</v>
      </c>
      <c r="M2543" t="b">
        <v>1</v>
      </c>
      <c r="N2543" t="s">
        <v>8300</v>
      </c>
      <c r="O2543" s="15">
        <f t="shared" si="578"/>
        <v>107.02857142857142</v>
      </c>
      <c r="P2543" s="15">
        <f t="shared" si="584"/>
        <v>59.460317460317462</v>
      </c>
      <c r="Q2543" t="s">
        <v>8325</v>
      </c>
      <c r="R2543" t="s">
        <v>8326</v>
      </c>
      <c r="S2543" s="8">
        <f t="shared" si="579"/>
        <v>41483.240949074068</v>
      </c>
      <c r="T2543" s="11">
        <f t="shared" si="580"/>
        <v>41543.240949074076</v>
      </c>
      <c r="U2543" t="str">
        <f t="shared" si="581"/>
        <v>FALSE</v>
      </c>
      <c r="V2543" s="18">
        <f t="shared" si="582"/>
        <v>2</v>
      </c>
      <c r="W2543">
        <f t="shared" si="583"/>
        <v>1</v>
      </c>
      <c r="X2543">
        <v>1.28</v>
      </c>
      <c r="Y2543">
        <f>D2543*X2543</f>
        <v>4480</v>
      </c>
      <c r="Z2543">
        <f>E2543*$X2543</f>
        <v>4794.88</v>
      </c>
    </row>
    <row r="2544" spans="1:26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 t="b">
        <v>0</v>
      </c>
      <c r="L2544">
        <v>13</v>
      </c>
      <c r="M2544" t="b">
        <v>1</v>
      </c>
      <c r="N2544" t="s">
        <v>8300</v>
      </c>
      <c r="O2544" s="15">
        <f t="shared" si="578"/>
        <v>103.57142857142858</v>
      </c>
      <c r="P2544" s="15">
        <f t="shared" si="584"/>
        <v>55.769230769230766</v>
      </c>
      <c r="Q2544" t="s">
        <v>8325</v>
      </c>
      <c r="R2544" t="s">
        <v>8326</v>
      </c>
      <c r="S2544" s="8">
        <f t="shared" si="579"/>
        <v>41509.218252314815</v>
      </c>
      <c r="T2544" s="11">
        <f t="shared" si="580"/>
        <v>41547.957638888889</v>
      </c>
      <c r="U2544" t="str">
        <f t="shared" si="581"/>
        <v>FALSE</v>
      </c>
      <c r="V2544" s="18">
        <f t="shared" si="582"/>
        <v>2</v>
      </c>
      <c r="W2544">
        <f t="shared" si="583"/>
        <v>1</v>
      </c>
      <c r="X2544">
        <v>1</v>
      </c>
      <c r="Y2544">
        <f t="shared" ref="Y2544:Y2549" si="590">D2544*$X2544</f>
        <v>700</v>
      </c>
      <c r="Z2544">
        <f t="shared" ref="Z2544:Z2549" si="591">E2544*$X2544</f>
        <v>725</v>
      </c>
    </row>
    <row r="2545" spans="1:26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 t="b">
        <v>0</v>
      </c>
      <c r="L2545">
        <v>13</v>
      </c>
      <c r="M2545" t="b">
        <v>1</v>
      </c>
      <c r="N2545" t="s">
        <v>8300</v>
      </c>
      <c r="O2545" s="15">
        <f t="shared" si="578"/>
        <v>156.4</v>
      </c>
      <c r="P2545" s="15">
        <f t="shared" si="584"/>
        <v>30.076923076923077</v>
      </c>
      <c r="Q2545" t="s">
        <v>8325</v>
      </c>
      <c r="R2545" t="s">
        <v>8326</v>
      </c>
      <c r="S2545" s="8">
        <f t="shared" si="579"/>
        <v>40513.899282407401</v>
      </c>
      <c r="T2545" s="11">
        <f t="shared" si="580"/>
        <v>40544.916666666664</v>
      </c>
      <c r="U2545" t="str">
        <f t="shared" si="581"/>
        <v>FALSE</v>
      </c>
      <c r="V2545" s="18">
        <f t="shared" si="582"/>
        <v>2</v>
      </c>
      <c r="W2545">
        <f t="shared" si="583"/>
        <v>1</v>
      </c>
      <c r="X2545">
        <v>1</v>
      </c>
      <c r="Y2545">
        <f t="shared" si="590"/>
        <v>250</v>
      </c>
      <c r="Z2545">
        <f t="shared" si="591"/>
        <v>391</v>
      </c>
    </row>
    <row r="2546" spans="1:26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 t="b">
        <v>0</v>
      </c>
      <c r="L2546">
        <v>57</v>
      </c>
      <c r="M2546" t="b">
        <v>1</v>
      </c>
      <c r="N2546" t="s">
        <v>8300</v>
      </c>
      <c r="O2546" s="15">
        <f t="shared" si="578"/>
        <v>100.82</v>
      </c>
      <c r="P2546" s="15">
        <f t="shared" si="584"/>
        <v>88.438596491228068</v>
      </c>
      <c r="Q2546" t="s">
        <v>8325</v>
      </c>
      <c r="R2546" t="s">
        <v>8326</v>
      </c>
      <c r="S2546" s="8">
        <f t="shared" si="579"/>
        <v>41068.3121412037</v>
      </c>
      <c r="T2546" s="11">
        <f t="shared" si="580"/>
        <v>41098.3121412037</v>
      </c>
      <c r="U2546" t="str">
        <f t="shared" si="581"/>
        <v>FALSE</v>
      </c>
      <c r="V2546" s="18">
        <f t="shared" si="582"/>
        <v>2</v>
      </c>
      <c r="W2546">
        <f t="shared" si="583"/>
        <v>1</v>
      </c>
      <c r="X2546">
        <v>1</v>
      </c>
      <c r="Y2546">
        <f t="shared" si="590"/>
        <v>5000</v>
      </c>
      <c r="Z2546">
        <f t="shared" si="591"/>
        <v>5041</v>
      </c>
    </row>
    <row r="2547" spans="1:26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 t="b">
        <v>0</v>
      </c>
      <c r="L2547">
        <v>61</v>
      </c>
      <c r="M2547" t="b">
        <v>1</v>
      </c>
      <c r="N2547" t="s">
        <v>8300</v>
      </c>
      <c r="O2547" s="15">
        <f t="shared" si="578"/>
        <v>195.3</v>
      </c>
      <c r="P2547" s="15">
        <f t="shared" si="584"/>
        <v>64.032786885245898</v>
      </c>
      <c r="Q2547" t="s">
        <v>8325</v>
      </c>
      <c r="R2547" t="s">
        <v>8326</v>
      </c>
      <c r="S2547" s="8">
        <f t="shared" si="579"/>
        <v>42026.929837962954</v>
      </c>
      <c r="T2547" s="11">
        <f t="shared" si="580"/>
        <v>42061.812499999993</v>
      </c>
      <c r="U2547" t="str">
        <f t="shared" si="581"/>
        <v>FALSE</v>
      </c>
      <c r="V2547" s="18">
        <f t="shared" si="582"/>
        <v>2</v>
      </c>
      <c r="W2547">
        <f t="shared" si="583"/>
        <v>1</v>
      </c>
      <c r="X2547">
        <v>1</v>
      </c>
      <c r="Y2547">
        <f t="shared" si="590"/>
        <v>2000</v>
      </c>
      <c r="Z2547">
        <f t="shared" si="591"/>
        <v>3906</v>
      </c>
    </row>
    <row r="2548" spans="1:26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 t="b">
        <v>0</v>
      </c>
      <c r="L2548">
        <v>65</v>
      </c>
      <c r="M2548" t="b">
        <v>1</v>
      </c>
      <c r="N2548" t="s">
        <v>8300</v>
      </c>
      <c r="O2548" s="15">
        <f t="shared" si="578"/>
        <v>111.71428571428572</v>
      </c>
      <c r="P2548" s="15">
        <f t="shared" si="584"/>
        <v>60.153846153846153</v>
      </c>
      <c r="Q2548" t="s">
        <v>8325</v>
      </c>
      <c r="R2548" t="s">
        <v>8326</v>
      </c>
      <c r="S2548" s="8">
        <f t="shared" si="579"/>
        <v>41524.650219907402</v>
      </c>
      <c r="T2548" s="11">
        <f t="shared" si="580"/>
        <v>41552</v>
      </c>
      <c r="U2548" t="str">
        <f t="shared" si="581"/>
        <v>FALSE</v>
      </c>
      <c r="V2548" s="18">
        <f t="shared" si="582"/>
        <v>2</v>
      </c>
      <c r="W2548">
        <f t="shared" si="583"/>
        <v>1</v>
      </c>
      <c r="X2548">
        <v>1</v>
      </c>
      <c r="Y2548">
        <f t="shared" si="590"/>
        <v>3500</v>
      </c>
      <c r="Z2548">
        <f t="shared" si="591"/>
        <v>3910</v>
      </c>
    </row>
    <row r="2549" spans="1:26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 t="b">
        <v>0</v>
      </c>
      <c r="L2549">
        <v>134</v>
      </c>
      <c r="M2549" t="b">
        <v>1</v>
      </c>
      <c r="N2549" t="s">
        <v>8300</v>
      </c>
      <c r="O2549" s="15">
        <f t="shared" si="578"/>
        <v>119.85454545454546</v>
      </c>
      <c r="P2549" s="15">
        <f t="shared" si="584"/>
        <v>49.194029850746269</v>
      </c>
      <c r="Q2549" t="s">
        <v>8325</v>
      </c>
      <c r="R2549" t="s">
        <v>8326</v>
      </c>
      <c r="S2549" s="8">
        <f t="shared" si="579"/>
        <v>40973.564849537033</v>
      </c>
      <c r="T2549" s="11">
        <f t="shared" si="580"/>
        <v>41003.523182870369</v>
      </c>
      <c r="U2549" t="str">
        <f t="shared" si="581"/>
        <v>FALSE</v>
      </c>
      <c r="V2549" s="18">
        <f t="shared" si="582"/>
        <v>2</v>
      </c>
      <c r="W2549">
        <f t="shared" si="583"/>
        <v>1</v>
      </c>
      <c r="X2549">
        <v>1</v>
      </c>
      <c r="Y2549">
        <f t="shared" si="590"/>
        <v>5500</v>
      </c>
      <c r="Z2549">
        <f t="shared" si="591"/>
        <v>6592</v>
      </c>
    </row>
    <row r="2550" spans="1:26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 t="b">
        <v>0</v>
      </c>
      <c r="L2550">
        <v>37</v>
      </c>
      <c r="M2550" t="b">
        <v>1</v>
      </c>
      <c r="N2550" t="s">
        <v>8300</v>
      </c>
      <c r="O2550" s="15">
        <f t="shared" si="578"/>
        <v>101.85</v>
      </c>
      <c r="P2550" s="15">
        <f t="shared" si="584"/>
        <v>165.16216216216216</v>
      </c>
      <c r="Q2550" t="s">
        <v>8325</v>
      </c>
      <c r="R2550" t="s">
        <v>8326</v>
      </c>
      <c r="S2550" s="8">
        <f t="shared" si="579"/>
        <v>42618.417094907411</v>
      </c>
      <c r="T2550" s="11">
        <f t="shared" si="580"/>
        <v>42642.977083333331</v>
      </c>
      <c r="U2550" t="str">
        <f t="shared" si="581"/>
        <v>FALSE</v>
      </c>
      <c r="V2550" s="18">
        <f t="shared" si="582"/>
        <v>2</v>
      </c>
      <c r="W2550">
        <f t="shared" si="583"/>
        <v>1</v>
      </c>
      <c r="X2550">
        <v>1.1299999999999999</v>
      </c>
      <c r="Y2550">
        <f>D2550*X2550</f>
        <v>6779.9999999999991</v>
      </c>
      <c r="Z2550">
        <f>E2550*$X2550</f>
        <v>6905.4299999999994</v>
      </c>
    </row>
    <row r="2551" spans="1:26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 t="b">
        <v>0</v>
      </c>
      <c r="L2551">
        <v>37</v>
      </c>
      <c r="M2551" t="b">
        <v>1</v>
      </c>
      <c r="N2551" t="s">
        <v>8300</v>
      </c>
      <c r="O2551" s="15">
        <f t="shared" si="578"/>
        <v>102.80254777070064</v>
      </c>
      <c r="P2551" s="15">
        <f t="shared" si="584"/>
        <v>43.621621621621621</v>
      </c>
      <c r="Q2551" t="s">
        <v>8325</v>
      </c>
      <c r="R2551" t="s">
        <v>8326</v>
      </c>
      <c r="S2551" s="8">
        <f t="shared" si="579"/>
        <v>41390.549421296295</v>
      </c>
      <c r="T2551" s="11">
        <f t="shared" si="580"/>
        <v>41425.5</v>
      </c>
      <c r="U2551" t="str">
        <f t="shared" si="581"/>
        <v>FALSE</v>
      </c>
      <c r="V2551" s="18">
        <f t="shared" si="582"/>
        <v>2</v>
      </c>
      <c r="W2551">
        <f t="shared" si="583"/>
        <v>1</v>
      </c>
      <c r="X2551">
        <v>1.28</v>
      </c>
      <c r="Y2551">
        <f>D2551*X2551</f>
        <v>2009.6000000000001</v>
      </c>
      <c r="Z2551">
        <f>E2551*$X2551</f>
        <v>2065.92</v>
      </c>
    </row>
    <row r="2552" spans="1:26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 t="b">
        <v>0</v>
      </c>
      <c r="L2552">
        <v>150</v>
      </c>
      <c r="M2552" t="b">
        <v>1</v>
      </c>
      <c r="N2552" t="s">
        <v>8300</v>
      </c>
      <c r="O2552" s="15">
        <f t="shared" si="578"/>
        <v>100.84615384615385</v>
      </c>
      <c r="P2552" s="15">
        <f t="shared" si="584"/>
        <v>43.7</v>
      </c>
      <c r="Q2552" t="s">
        <v>8325</v>
      </c>
      <c r="R2552" t="s">
        <v>8326</v>
      </c>
      <c r="S2552" s="8">
        <f t="shared" si="579"/>
        <v>42228.425995370366</v>
      </c>
      <c r="T2552" s="11">
        <f t="shared" si="580"/>
        <v>42284.957638888889</v>
      </c>
      <c r="U2552" t="str">
        <f t="shared" si="581"/>
        <v>FALSE</v>
      </c>
      <c r="V2552" s="18">
        <f t="shared" si="582"/>
        <v>2</v>
      </c>
      <c r="W2552">
        <f t="shared" si="583"/>
        <v>1</v>
      </c>
      <c r="X2552">
        <v>1</v>
      </c>
      <c r="Y2552">
        <f t="shared" ref="Y2552:Y2558" si="592">D2552*$X2552</f>
        <v>6500</v>
      </c>
      <c r="Z2552">
        <f t="shared" ref="Z2552:Z2558" si="593">E2552*$X2552</f>
        <v>6555</v>
      </c>
    </row>
    <row r="2553" spans="1:26" ht="100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 t="b">
        <v>0</v>
      </c>
      <c r="L2553">
        <v>56</v>
      </c>
      <c r="M2553" t="b">
        <v>1</v>
      </c>
      <c r="N2553" t="s">
        <v>8300</v>
      </c>
      <c r="O2553" s="15">
        <f t="shared" si="578"/>
        <v>102.73469387755102</v>
      </c>
      <c r="P2553" s="15">
        <f t="shared" si="584"/>
        <v>67.419642857142861</v>
      </c>
      <c r="Q2553" t="s">
        <v>8325</v>
      </c>
      <c r="R2553" t="s">
        <v>8326</v>
      </c>
      <c r="S2553" s="8">
        <f t="shared" si="579"/>
        <v>40961.043807870366</v>
      </c>
      <c r="T2553" s="11">
        <f t="shared" si="580"/>
        <v>40989.658333333333</v>
      </c>
      <c r="U2553" t="str">
        <f t="shared" si="581"/>
        <v>FALSE</v>
      </c>
      <c r="V2553" s="18">
        <f t="shared" si="582"/>
        <v>2</v>
      </c>
      <c r="W2553">
        <f t="shared" si="583"/>
        <v>1</v>
      </c>
      <c r="X2553">
        <v>1</v>
      </c>
      <c r="Y2553">
        <f t="shared" si="592"/>
        <v>3675</v>
      </c>
      <c r="Z2553">
        <f t="shared" si="593"/>
        <v>3775.5</v>
      </c>
    </row>
    <row r="2554" spans="1:26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 t="b">
        <v>0</v>
      </c>
      <c r="L2554">
        <v>18</v>
      </c>
      <c r="M2554" t="b">
        <v>1</v>
      </c>
      <c r="N2554" t="s">
        <v>8300</v>
      </c>
      <c r="O2554" s="15">
        <f t="shared" si="578"/>
        <v>106.5</v>
      </c>
      <c r="P2554" s="15">
        <f t="shared" si="584"/>
        <v>177.5</v>
      </c>
      <c r="Q2554" t="s">
        <v>8325</v>
      </c>
      <c r="R2554" t="s">
        <v>8326</v>
      </c>
      <c r="S2554" s="8">
        <f t="shared" si="579"/>
        <v>42769.601631944439</v>
      </c>
      <c r="T2554" s="11">
        <f t="shared" si="580"/>
        <v>42799.601631944439</v>
      </c>
      <c r="U2554" t="str">
        <f t="shared" si="581"/>
        <v>FALSE</v>
      </c>
      <c r="V2554" s="18">
        <f t="shared" si="582"/>
        <v>2</v>
      </c>
      <c r="W2554">
        <f t="shared" si="583"/>
        <v>1</v>
      </c>
      <c r="X2554">
        <v>1</v>
      </c>
      <c r="Y2554">
        <f t="shared" si="592"/>
        <v>3000</v>
      </c>
      <c r="Z2554">
        <f t="shared" si="593"/>
        <v>3195</v>
      </c>
    </row>
    <row r="2555" spans="1:26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 t="b">
        <v>0</v>
      </c>
      <c r="L2555">
        <v>60</v>
      </c>
      <c r="M2555" t="b">
        <v>1</v>
      </c>
      <c r="N2555" t="s">
        <v>8300</v>
      </c>
      <c r="O2555" s="15">
        <f t="shared" si="578"/>
        <v>155.53333333333333</v>
      </c>
      <c r="P2555" s="15">
        <f t="shared" si="584"/>
        <v>38.883333333333333</v>
      </c>
      <c r="Q2555" t="s">
        <v>8325</v>
      </c>
      <c r="R2555" t="s">
        <v>8326</v>
      </c>
      <c r="S2555" s="8">
        <f t="shared" si="579"/>
        <v>41112.99082175926</v>
      </c>
      <c r="T2555" s="11">
        <f t="shared" si="580"/>
        <v>41172.990821759253</v>
      </c>
      <c r="U2555" t="str">
        <f t="shared" si="581"/>
        <v>FALSE</v>
      </c>
      <c r="V2555" s="18">
        <f t="shared" si="582"/>
        <v>2</v>
      </c>
      <c r="W2555">
        <f t="shared" si="583"/>
        <v>1</v>
      </c>
      <c r="X2555">
        <v>1</v>
      </c>
      <c r="Y2555">
        <f t="shared" si="592"/>
        <v>1500</v>
      </c>
      <c r="Z2555">
        <f t="shared" si="593"/>
        <v>2333</v>
      </c>
    </row>
    <row r="2556" spans="1:26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 t="b">
        <v>0</v>
      </c>
      <c r="L2556">
        <v>67</v>
      </c>
      <c r="M2556" t="b">
        <v>1</v>
      </c>
      <c r="N2556" t="s">
        <v>8300</v>
      </c>
      <c r="O2556" s="15">
        <f t="shared" si="578"/>
        <v>122.8</v>
      </c>
      <c r="P2556" s="15">
        <f t="shared" si="584"/>
        <v>54.985074626865675</v>
      </c>
      <c r="Q2556" t="s">
        <v>8325</v>
      </c>
      <c r="R2556" t="s">
        <v>8326</v>
      </c>
      <c r="S2556" s="8">
        <f t="shared" si="579"/>
        <v>42124.869942129626</v>
      </c>
      <c r="T2556" s="11">
        <f t="shared" si="580"/>
        <v>42155.957638888889</v>
      </c>
      <c r="U2556" t="str">
        <f t="shared" si="581"/>
        <v>FALSE</v>
      </c>
      <c r="V2556" s="18">
        <f t="shared" si="582"/>
        <v>2</v>
      </c>
      <c r="W2556">
        <f t="shared" si="583"/>
        <v>1</v>
      </c>
      <c r="X2556">
        <v>1</v>
      </c>
      <c r="Y2556">
        <f t="shared" si="592"/>
        <v>3000</v>
      </c>
      <c r="Z2556">
        <f t="shared" si="593"/>
        <v>3684</v>
      </c>
    </row>
    <row r="2557" spans="1:26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 t="b">
        <v>0</v>
      </c>
      <c r="L2557">
        <v>35</v>
      </c>
      <c r="M2557" t="b">
        <v>1</v>
      </c>
      <c r="N2557" t="s">
        <v>8300</v>
      </c>
      <c r="O2557" s="15">
        <f t="shared" si="578"/>
        <v>107.35</v>
      </c>
      <c r="P2557" s="15">
        <f t="shared" si="584"/>
        <v>61.342857142857142</v>
      </c>
      <c r="Q2557" t="s">
        <v>8325</v>
      </c>
      <c r="R2557" t="s">
        <v>8326</v>
      </c>
      <c r="S2557" s="8">
        <f t="shared" si="579"/>
        <v>41026.44667824074</v>
      </c>
      <c r="T2557" s="11">
        <f t="shared" si="580"/>
        <v>41057.44667824074</v>
      </c>
      <c r="U2557" t="str">
        <f t="shared" si="581"/>
        <v>FALSE</v>
      </c>
      <c r="V2557" s="18">
        <f t="shared" si="582"/>
        <v>2</v>
      </c>
      <c r="W2557">
        <f t="shared" si="583"/>
        <v>1</v>
      </c>
      <c r="X2557">
        <v>1</v>
      </c>
      <c r="Y2557">
        <f t="shared" si="592"/>
        <v>2000</v>
      </c>
      <c r="Z2557">
        <f t="shared" si="593"/>
        <v>2147</v>
      </c>
    </row>
    <row r="2558" spans="1:26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 t="b">
        <v>0</v>
      </c>
      <c r="L2558">
        <v>34</v>
      </c>
      <c r="M2558" t="b">
        <v>1</v>
      </c>
      <c r="N2558" t="s">
        <v>8300</v>
      </c>
      <c r="O2558" s="15">
        <f t="shared" si="578"/>
        <v>105.50335570469798</v>
      </c>
      <c r="P2558" s="15">
        <f t="shared" si="584"/>
        <v>23.117647058823529</v>
      </c>
      <c r="Q2558" t="s">
        <v>8325</v>
      </c>
      <c r="R2558" t="s">
        <v>8326</v>
      </c>
      <c r="S2558" s="8">
        <f t="shared" si="579"/>
        <v>41222.783067129625</v>
      </c>
      <c r="T2558" s="11">
        <f t="shared" si="580"/>
        <v>41267.783067129625</v>
      </c>
      <c r="U2558" t="str">
        <f t="shared" si="581"/>
        <v>FALSE</v>
      </c>
      <c r="V2558" s="18">
        <f t="shared" si="582"/>
        <v>2</v>
      </c>
      <c r="W2558">
        <f t="shared" si="583"/>
        <v>1</v>
      </c>
      <c r="X2558">
        <v>1</v>
      </c>
      <c r="Y2558">
        <f t="shared" si="592"/>
        <v>745</v>
      </c>
      <c r="Z2558">
        <f t="shared" si="593"/>
        <v>786</v>
      </c>
    </row>
    <row r="2559" spans="1:26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 t="b">
        <v>0</v>
      </c>
      <c r="L2559">
        <v>36</v>
      </c>
      <c r="M2559" t="b">
        <v>1</v>
      </c>
      <c r="N2559" t="s">
        <v>8300</v>
      </c>
      <c r="O2559" s="15">
        <f t="shared" si="578"/>
        <v>118.44444444444444</v>
      </c>
      <c r="P2559" s="15">
        <f t="shared" si="584"/>
        <v>29.611111111111111</v>
      </c>
      <c r="Q2559" t="s">
        <v>8325</v>
      </c>
      <c r="R2559" t="s">
        <v>8326</v>
      </c>
      <c r="S2559" s="8">
        <f t="shared" si="579"/>
        <v>41744.536874999998</v>
      </c>
      <c r="T2559" s="11">
        <f t="shared" si="580"/>
        <v>41774.536874999998</v>
      </c>
      <c r="U2559" t="str">
        <f t="shared" si="581"/>
        <v>FALSE</v>
      </c>
      <c r="V2559" s="18">
        <f t="shared" si="582"/>
        <v>2</v>
      </c>
      <c r="W2559">
        <f t="shared" si="583"/>
        <v>1</v>
      </c>
      <c r="X2559">
        <v>1.28</v>
      </c>
      <c r="Y2559">
        <f>D2559*X2559</f>
        <v>1152</v>
      </c>
      <c r="Z2559">
        <f>E2559*$X2559</f>
        <v>1364.48</v>
      </c>
    </row>
    <row r="2560" spans="1:26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 t="b">
        <v>0</v>
      </c>
      <c r="L2560">
        <v>18</v>
      </c>
      <c r="M2560" t="b">
        <v>1</v>
      </c>
      <c r="N2560" t="s">
        <v>8300</v>
      </c>
      <c r="O2560" s="15">
        <f t="shared" si="578"/>
        <v>108.88</v>
      </c>
      <c r="P2560" s="15">
        <f t="shared" si="584"/>
        <v>75.611111111111114</v>
      </c>
      <c r="Q2560" t="s">
        <v>8325</v>
      </c>
      <c r="R2560" t="s">
        <v>8326</v>
      </c>
      <c r="S2560" s="8">
        <f t="shared" si="579"/>
        <v>42093.651689814818</v>
      </c>
      <c r="T2560" s="11">
        <f t="shared" si="580"/>
        <v>42125.374305555553</v>
      </c>
      <c r="U2560" t="str">
        <f t="shared" si="581"/>
        <v>FALSE</v>
      </c>
      <c r="V2560" s="18">
        <f t="shared" si="582"/>
        <v>2</v>
      </c>
      <c r="W2560">
        <f t="shared" si="583"/>
        <v>1</v>
      </c>
      <c r="X2560">
        <v>0.72</v>
      </c>
      <c r="Y2560">
        <f>D2560*X2560</f>
        <v>900</v>
      </c>
    </row>
    <row r="2561" spans="1:26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 t="b">
        <v>0</v>
      </c>
      <c r="L2561">
        <v>25</v>
      </c>
      <c r="M2561" t="b">
        <v>1</v>
      </c>
      <c r="N2561" t="s">
        <v>8300</v>
      </c>
      <c r="O2561" s="15">
        <f t="shared" si="578"/>
        <v>111.25</v>
      </c>
      <c r="P2561" s="15">
        <f t="shared" si="584"/>
        <v>35.6</v>
      </c>
      <c r="Q2561" t="s">
        <v>8325</v>
      </c>
      <c r="R2561" t="s">
        <v>8326</v>
      </c>
      <c r="S2561" s="8">
        <f t="shared" si="579"/>
        <v>40829.665324074071</v>
      </c>
      <c r="T2561" s="11">
        <f t="shared" si="580"/>
        <v>40862.609027777777</v>
      </c>
      <c r="U2561" t="str">
        <f t="shared" si="581"/>
        <v>FALSE</v>
      </c>
      <c r="V2561" s="18">
        <f t="shared" si="582"/>
        <v>2</v>
      </c>
      <c r="W2561">
        <f t="shared" si="583"/>
        <v>1</v>
      </c>
      <c r="X2561">
        <v>1</v>
      </c>
      <c r="Y2561">
        <f>D2561*$X2561</f>
        <v>800</v>
      </c>
      <c r="Z2561">
        <f>E2561*$X2561</f>
        <v>890</v>
      </c>
    </row>
    <row r="2562" spans="1:26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 t="b">
        <v>0</v>
      </c>
      <c r="L2562">
        <v>21</v>
      </c>
      <c r="M2562" t="b">
        <v>1</v>
      </c>
      <c r="N2562" t="s">
        <v>8300</v>
      </c>
      <c r="O2562" s="15">
        <f t="shared" si="578"/>
        <v>100.1</v>
      </c>
      <c r="P2562" s="15">
        <f t="shared" si="584"/>
        <v>143</v>
      </c>
      <c r="Q2562" t="s">
        <v>8325</v>
      </c>
      <c r="R2562" t="s">
        <v>8326</v>
      </c>
      <c r="S2562" s="8">
        <f t="shared" si="579"/>
        <v>42039.742754629631</v>
      </c>
      <c r="T2562" s="11">
        <f t="shared" si="580"/>
        <v>42069.742754629631</v>
      </c>
      <c r="U2562" t="str">
        <f t="shared" si="581"/>
        <v>FALSE</v>
      </c>
      <c r="V2562" s="18">
        <f t="shared" si="582"/>
        <v>2</v>
      </c>
      <c r="W2562">
        <f t="shared" si="583"/>
        <v>1</v>
      </c>
      <c r="X2562">
        <v>1.28</v>
      </c>
      <c r="Y2562">
        <f>D2562*X2562</f>
        <v>3840</v>
      </c>
      <c r="Z2562">
        <f t="shared" ref="Z2562:Z2572" si="594">E2562*$X2562</f>
        <v>3843.84</v>
      </c>
    </row>
    <row r="2563" spans="1:26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 t="b">
        <v>0</v>
      </c>
      <c r="L2563">
        <v>0</v>
      </c>
      <c r="M2563" t="b">
        <v>0</v>
      </c>
      <c r="N2563" t="s">
        <v>8284</v>
      </c>
      <c r="O2563" s="15">
        <f t="shared" ref="O2563:O2626" si="595">(E2563/D2563)*100</f>
        <v>0</v>
      </c>
      <c r="P2563" s="15">
        <f t="shared" si="584"/>
        <v>0</v>
      </c>
      <c r="Q2563" t="s">
        <v>8315</v>
      </c>
      <c r="R2563" t="s">
        <v>8317</v>
      </c>
      <c r="S2563" s="8">
        <f t="shared" ref="S2563:S2626" si="596">(((J2563/60)/60)/24)+DATE(1970,1,1)+(-5/24)</f>
        <v>42260.320474537039</v>
      </c>
      <c r="T2563" s="11">
        <f t="shared" ref="T2563:T2626" si="597">(I2563/86400)+25569+(-5/24)</f>
        <v>42290.320474537039</v>
      </c>
      <c r="U2563" t="str">
        <f t="shared" ref="U2563:U2626" si="598">TRIM(K2563)</f>
        <v>FALSE</v>
      </c>
      <c r="V2563" s="18">
        <f t="shared" ref="V2563:V2626" si="599">IF(U2563="TRUE", 1, 2)</f>
        <v>2</v>
      </c>
      <c r="W2563">
        <f t="shared" ref="W2563:W2626" si="600">IF(F2563="successful", 1,  IF(F2563= "failed", 2, IF(F2563="canceled", 3, 4)))</f>
        <v>3</v>
      </c>
      <c r="X2563">
        <f>0.76</f>
        <v>0.76</v>
      </c>
      <c r="Y2563">
        <f>D2563*X2563</f>
        <v>76000</v>
      </c>
      <c r="Z2563">
        <f t="shared" si="594"/>
        <v>0</v>
      </c>
    </row>
    <row r="2564" spans="1:26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 t="b">
        <v>0</v>
      </c>
      <c r="L2564">
        <v>3</v>
      </c>
      <c r="M2564" t="b">
        <v>0</v>
      </c>
      <c r="N2564" t="s">
        <v>8284</v>
      </c>
      <c r="O2564" s="15">
        <f t="shared" si="595"/>
        <v>0.75</v>
      </c>
      <c r="P2564" s="15">
        <f t="shared" si="584"/>
        <v>25</v>
      </c>
      <c r="Q2564" t="s">
        <v>8315</v>
      </c>
      <c r="R2564" t="s">
        <v>8317</v>
      </c>
      <c r="S2564" s="8">
        <f t="shared" si="596"/>
        <v>42594.316423611112</v>
      </c>
      <c r="T2564" s="11">
        <f t="shared" si="597"/>
        <v>42654.316423611112</v>
      </c>
      <c r="U2564" t="str">
        <f t="shared" si="598"/>
        <v>FALSE</v>
      </c>
      <c r="V2564" s="18">
        <f t="shared" si="599"/>
        <v>2</v>
      </c>
      <c r="W2564">
        <f t="shared" si="600"/>
        <v>3</v>
      </c>
      <c r="X2564">
        <v>1.1299999999999999</v>
      </c>
      <c r="Y2564">
        <f>D2564*X2564</f>
        <v>11299.999999999998</v>
      </c>
      <c r="Z2564">
        <f t="shared" si="594"/>
        <v>84.749999999999986</v>
      </c>
    </row>
    <row r="2565" spans="1:26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 t="b">
        <v>0</v>
      </c>
      <c r="L2565">
        <v>0</v>
      </c>
      <c r="M2565" t="b">
        <v>0</v>
      </c>
      <c r="N2565" t="s">
        <v>8284</v>
      </c>
      <c r="O2565" s="15">
        <f t="shared" si="595"/>
        <v>0</v>
      </c>
      <c r="P2565" s="15">
        <f t="shared" si="584"/>
        <v>0</v>
      </c>
      <c r="Q2565" t="s">
        <v>8315</v>
      </c>
      <c r="R2565" t="s">
        <v>8317</v>
      </c>
      <c r="S2565" s="8">
        <f t="shared" si="596"/>
        <v>42154.931145833332</v>
      </c>
      <c r="T2565" s="11">
        <f t="shared" si="597"/>
        <v>42214.931145833332</v>
      </c>
      <c r="U2565" t="str">
        <f t="shared" si="598"/>
        <v>FALSE</v>
      </c>
      <c r="V2565" s="18">
        <f t="shared" si="599"/>
        <v>2</v>
      </c>
      <c r="W2565">
        <f t="shared" si="600"/>
        <v>3</v>
      </c>
      <c r="X2565">
        <v>1</v>
      </c>
      <c r="Y2565">
        <f>D2565*$X2565</f>
        <v>20000</v>
      </c>
      <c r="Z2565">
        <f t="shared" si="594"/>
        <v>0</v>
      </c>
    </row>
    <row r="2566" spans="1:26" ht="100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 t="b">
        <v>0</v>
      </c>
      <c r="L2566">
        <v>0</v>
      </c>
      <c r="M2566" t="b">
        <v>0</v>
      </c>
      <c r="N2566" t="s">
        <v>8284</v>
      </c>
      <c r="O2566" s="15">
        <f t="shared" si="595"/>
        <v>0</v>
      </c>
      <c r="P2566" s="15">
        <f t="shared" ref="P2566:P2629" si="601">IFERROR(E2566/L2566,0)</f>
        <v>0</v>
      </c>
      <c r="Q2566" t="s">
        <v>8315</v>
      </c>
      <c r="R2566" t="s">
        <v>8317</v>
      </c>
      <c r="S2566" s="8">
        <f t="shared" si="596"/>
        <v>41821.83216435185</v>
      </c>
      <c r="T2566" s="11">
        <f t="shared" si="597"/>
        <v>41851.83216435185</v>
      </c>
      <c r="U2566" t="str">
        <f t="shared" si="598"/>
        <v>FALSE</v>
      </c>
      <c r="V2566" s="18">
        <f t="shared" si="599"/>
        <v>2</v>
      </c>
      <c r="W2566">
        <f t="shared" si="600"/>
        <v>3</v>
      </c>
      <c r="X2566">
        <f>0.76</f>
        <v>0.76</v>
      </c>
      <c r="Y2566">
        <f>D2566*X2566</f>
        <v>30400</v>
      </c>
      <c r="Z2566">
        <f t="shared" si="594"/>
        <v>0</v>
      </c>
    </row>
    <row r="2567" spans="1:26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 t="b">
        <v>0</v>
      </c>
      <c r="L2567">
        <v>1</v>
      </c>
      <c r="M2567" t="b">
        <v>0</v>
      </c>
      <c r="N2567" t="s">
        <v>8284</v>
      </c>
      <c r="O2567" s="15">
        <f t="shared" si="595"/>
        <v>1</v>
      </c>
      <c r="P2567" s="15">
        <f t="shared" si="601"/>
        <v>100</v>
      </c>
      <c r="Q2567" t="s">
        <v>8315</v>
      </c>
      <c r="R2567" t="s">
        <v>8317</v>
      </c>
      <c r="S2567" s="8">
        <f t="shared" si="596"/>
        <v>42440.442002314812</v>
      </c>
      <c r="T2567" s="11">
        <f t="shared" si="597"/>
        <v>42499.659722222219</v>
      </c>
      <c r="U2567" t="str">
        <f t="shared" si="598"/>
        <v>FALSE</v>
      </c>
      <c r="V2567" s="18">
        <f t="shared" si="599"/>
        <v>2</v>
      </c>
      <c r="W2567">
        <f t="shared" si="600"/>
        <v>3</v>
      </c>
      <c r="X2567">
        <v>1</v>
      </c>
      <c r="Y2567">
        <f>D2567*$X2567</f>
        <v>10000</v>
      </c>
      <c r="Z2567">
        <f t="shared" si="594"/>
        <v>100</v>
      </c>
    </row>
    <row r="2568" spans="1:26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 t="b">
        <v>0</v>
      </c>
      <c r="L2568">
        <v>0</v>
      </c>
      <c r="M2568" t="b">
        <v>0</v>
      </c>
      <c r="N2568" t="s">
        <v>8284</v>
      </c>
      <c r="O2568" s="15">
        <f t="shared" si="595"/>
        <v>0</v>
      </c>
      <c r="P2568" s="15">
        <f t="shared" si="601"/>
        <v>0</v>
      </c>
      <c r="Q2568" t="s">
        <v>8315</v>
      </c>
      <c r="R2568" t="s">
        <v>8317</v>
      </c>
      <c r="S2568" s="8">
        <f t="shared" si="596"/>
        <v>41842.772546296292</v>
      </c>
      <c r="T2568" s="11">
        <f t="shared" si="597"/>
        <v>41872.772546296292</v>
      </c>
      <c r="U2568" t="str">
        <f t="shared" si="598"/>
        <v>FALSE</v>
      </c>
      <c r="V2568" s="18">
        <f t="shared" si="599"/>
        <v>2</v>
      </c>
      <c r="W2568">
        <f t="shared" si="600"/>
        <v>3</v>
      </c>
      <c r="X2568">
        <v>1</v>
      </c>
      <c r="Y2568">
        <f>D2568*$X2568</f>
        <v>35000</v>
      </c>
      <c r="Z2568">
        <f t="shared" si="594"/>
        <v>0</v>
      </c>
    </row>
    <row r="2569" spans="1:26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 t="b">
        <v>0</v>
      </c>
      <c r="L2569">
        <v>2</v>
      </c>
      <c r="M2569" t="b">
        <v>0</v>
      </c>
      <c r="N2569" t="s">
        <v>8284</v>
      </c>
      <c r="O2569" s="15">
        <f t="shared" si="595"/>
        <v>0.26666666666666666</v>
      </c>
      <c r="P2569" s="15">
        <f t="shared" si="601"/>
        <v>60</v>
      </c>
      <c r="Q2569" t="s">
        <v>8315</v>
      </c>
      <c r="R2569" t="s">
        <v>8317</v>
      </c>
      <c r="S2569" s="8">
        <f t="shared" si="596"/>
        <v>42087.670578703699</v>
      </c>
      <c r="T2569" s="11">
        <f t="shared" si="597"/>
        <v>42117.670578703699</v>
      </c>
      <c r="U2569" t="str">
        <f t="shared" si="598"/>
        <v>FALSE</v>
      </c>
      <c r="V2569" s="18">
        <f t="shared" si="599"/>
        <v>2</v>
      </c>
      <c r="W2569">
        <f t="shared" si="600"/>
        <v>3</v>
      </c>
      <c r="X2569">
        <v>1</v>
      </c>
      <c r="Y2569">
        <f>D2569*$X2569</f>
        <v>45000</v>
      </c>
      <c r="Z2569">
        <f t="shared" si="594"/>
        <v>120</v>
      </c>
    </row>
    <row r="2570" spans="1:26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 t="b">
        <v>0</v>
      </c>
      <c r="L2570">
        <v>1</v>
      </c>
      <c r="M2570" t="b">
        <v>0</v>
      </c>
      <c r="N2570" t="s">
        <v>8284</v>
      </c>
      <c r="O2570" s="15">
        <f t="shared" si="595"/>
        <v>0.5</v>
      </c>
      <c r="P2570" s="15">
        <f t="shared" si="601"/>
        <v>50</v>
      </c>
      <c r="Q2570" t="s">
        <v>8315</v>
      </c>
      <c r="R2570" t="s">
        <v>8317</v>
      </c>
      <c r="S2570" s="8">
        <f t="shared" si="596"/>
        <v>42584.45826388889</v>
      </c>
      <c r="T2570" s="11">
        <f t="shared" si="597"/>
        <v>42614.45826388889</v>
      </c>
      <c r="U2570" t="str">
        <f t="shared" si="598"/>
        <v>FALSE</v>
      </c>
      <c r="V2570" s="18">
        <f t="shared" si="599"/>
        <v>2</v>
      </c>
      <c r="W2570">
        <f t="shared" si="600"/>
        <v>3</v>
      </c>
      <c r="X2570">
        <v>1.28</v>
      </c>
      <c r="Y2570">
        <f>D2570*X2570</f>
        <v>12800</v>
      </c>
      <c r="Z2570">
        <f t="shared" si="594"/>
        <v>64</v>
      </c>
    </row>
    <row r="2571" spans="1:26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 t="b">
        <v>0</v>
      </c>
      <c r="L2571">
        <v>2</v>
      </c>
      <c r="M2571" t="b">
        <v>0</v>
      </c>
      <c r="N2571" t="s">
        <v>8284</v>
      </c>
      <c r="O2571" s="15">
        <f t="shared" si="595"/>
        <v>2.2307692307692308</v>
      </c>
      <c r="P2571" s="15">
        <f t="shared" si="601"/>
        <v>72.5</v>
      </c>
      <c r="Q2571" t="s">
        <v>8315</v>
      </c>
      <c r="R2571" t="s">
        <v>8317</v>
      </c>
      <c r="S2571" s="8">
        <f t="shared" si="596"/>
        <v>42233.897129629629</v>
      </c>
      <c r="T2571" s="11">
        <f t="shared" si="597"/>
        <v>42263.897129629629</v>
      </c>
      <c r="U2571" t="str">
        <f t="shared" si="598"/>
        <v>FALSE</v>
      </c>
      <c r="V2571" s="18">
        <f t="shared" si="599"/>
        <v>2</v>
      </c>
      <c r="W2571">
        <f t="shared" si="600"/>
        <v>3</v>
      </c>
      <c r="X2571">
        <v>1</v>
      </c>
      <c r="Y2571">
        <f>D2571*$X2571</f>
        <v>6500</v>
      </c>
      <c r="Z2571">
        <f t="shared" si="594"/>
        <v>145</v>
      </c>
    </row>
    <row r="2572" spans="1:26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 t="b">
        <v>0</v>
      </c>
      <c r="L2572">
        <v>2</v>
      </c>
      <c r="M2572" t="b">
        <v>0</v>
      </c>
      <c r="N2572" t="s">
        <v>8284</v>
      </c>
      <c r="O2572" s="15">
        <f t="shared" si="595"/>
        <v>0.84285714285714297</v>
      </c>
      <c r="P2572" s="15">
        <f t="shared" si="601"/>
        <v>29.5</v>
      </c>
      <c r="Q2572" t="s">
        <v>8315</v>
      </c>
      <c r="R2572" t="s">
        <v>8317</v>
      </c>
      <c r="S2572" s="8">
        <f t="shared" si="596"/>
        <v>42744.694849537038</v>
      </c>
      <c r="T2572" s="11">
        <f t="shared" si="597"/>
        <v>42774.694849537038</v>
      </c>
      <c r="U2572" t="str">
        <f t="shared" si="598"/>
        <v>FALSE</v>
      </c>
      <c r="V2572" s="18">
        <f t="shared" si="599"/>
        <v>2</v>
      </c>
      <c r="W2572">
        <f t="shared" si="600"/>
        <v>3</v>
      </c>
      <c r="X2572">
        <v>1</v>
      </c>
      <c r="Y2572">
        <f>D2572*$X2572</f>
        <v>7000</v>
      </c>
      <c r="Z2572">
        <f t="shared" si="594"/>
        <v>59</v>
      </c>
    </row>
    <row r="2573" spans="1:26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 t="b">
        <v>0</v>
      </c>
      <c r="L2573">
        <v>4</v>
      </c>
      <c r="M2573" t="b">
        <v>0</v>
      </c>
      <c r="N2573" t="s">
        <v>8284</v>
      </c>
      <c r="O2573" s="15">
        <f t="shared" si="595"/>
        <v>0.25</v>
      </c>
      <c r="P2573" s="15">
        <f t="shared" si="601"/>
        <v>62.5</v>
      </c>
      <c r="Q2573" t="s">
        <v>8315</v>
      </c>
      <c r="R2573" t="s">
        <v>8317</v>
      </c>
      <c r="S2573" s="8">
        <f t="shared" si="596"/>
        <v>42449.133344907408</v>
      </c>
      <c r="T2573" s="11">
        <f t="shared" si="597"/>
        <v>42509.133344907408</v>
      </c>
      <c r="U2573" t="str">
        <f t="shared" si="598"/>
        <v>FALSE</v>
      </c>
      <c r="V2573" s="18">
        <f t="shared" si="599"/>
        <v>2</v>
      </c>
      <c r="W2573">
        <f t="shared" si="600"/>
        <v>3</v>
      </c>
      <c r="X2573">
        <v>0.72</v>
      </c>
      <c r="Y2573">
        <f>D2573*X2573</f>
        <v>72000</v>
      </c>
    </row>
    <row r="2574" spans="1:26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 t="b">
        <v>0</v>
      </c>
      <c r="L2574">
        <v>0</v>
      </c>
      <c r="M2574" t="b">
        <v>0</v>
      </c>
      <c r="N2574" t="s">
        <v>8284</v>
      </c>
      <c r="O2574" s="15">
        <f t="shared" si="595"/>
        <v>0</v>
      </c>
      <c r="P2574" s="15">
        <f t="shared" si="601"/>
        <v>0</v>
      </c>
      <c r="Q2574" t="s">
        <v>8315</v>
      </c>
      <c r="R2574" t="s">
        <v>8317</v>
      </c>
      <c r="S2574" s="8">
        <f t="shared" si="596"/>
        <v>42076.911076388882</v>
      </c>
      <c r="T2574" s="11">
        <f t="shared" si="597"/>
        <v>42106.911076388882</v>
      </c>
      <c r="U2574" t="str">
        <f t="shared" si="598"/>
        <v>FALSE</v>
      </c>
      <c r="V2574" s="18">
        <f t="shared" si="599"/>
        <v>2</v>
      </c>
      <c r="W2574">
        <f t="shared" si="600"/>
        <v>3</v>
      </c>
      <c r="X2574">
        <v>1</v>
      </c>
      <c r="Y2574">
        <f t="shared" ref="Y2574:Y2587" si="602">D2574*$X2574</f>
        <v>30000</v>
      </c>
      <c r="Z2574">
        <f t="shared" ref="Z2574:Z2587" si="603">E2574*$X2574</f>
        <v>0</v>
      </c>
    </row>
    <row r="2575" spans="1:26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 t="b">
        <v>0</v>
      </c>
      <c r="L2575">
        <v>0</v>
      </c>
      <c r="M2575" t="b">
        <v>0</v>
      </c>
      <c r="N2575" t="s">
        <v>8284</v>
      </c>
      <c r="O2575" s="15">
        <f t="shared" si="595"/>
        <v>0</v>
      </c>
      <c r="P2575" s="15">
        <f t="shared" si="601"/>
        <v>0</v>
      </c>
      <c r="Q2575" t="s">
        <v>8315</v>
      </c>
      <c r="R2575" t="s">
        <v>8317</v>
      </c>
      <c r="S2575" s="8">
        <f t="shared" si="596"/>
        <v>41829.383668981478</v>
      </c>
      <c r="T2575" s="11">
        <f t="shared" si="597"/>
        <v>41874.383668981478</v>
      </c>
      <c r="U2575" t="str">
        <f t="shared" si="598"/>
        <v>FALSE</v>
      </c>
      <c r="V2575" s="18">
        <f t="shared" si="599"/>
        <v>2</v>
      </c>
      <c r="W2575">
        <f t="shared" si="600"/>
        <v>3</v>
      </c>
      <c r="X2575">
        <v>1</v>
      </c>
      <c r="Y2575">
        <f t="shared" si="602"/>
        <v>8000</v>
      </c>
      <c r="Z2575">
        <f t="shared" si="603"/>
        <v>0</v>
      </c>
    </row>
    <row r="2576" spans="1:26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 t="b">
        <v>0</v>
      </c>
      <c r="L2576">
        <v>0</v>
      </c>
      <c r="M2576" t="b">
        <v>0</v>
      </c>
      <c r="N2576" t="s">
        <v>8284</v>
      </c>
      <c r="O2576" s="15">
        <f t="shared" si="595"/>
        <v>0</v>
      </c>
      <c r="P2576" s="15">
        <f t="shared" si="601"/>
        <v>0</v>
      </c>
      <c r="Q2576" t="s">
        <v>8315</v>
      </c>
      <c r="R2576" t="s">
        <v>8317</v>
      </c>
      <c r="S2576" s="8">
        <f t="shared" si="596"/>
        <v>42487.617418981477</v>
      </c>
      <c r="T2576" s="11">
        <f t="shared" si="597"/>
        <v>42508.617418981477</v>
      </c>
      <c r="U2576" t="str">
        <f t="shared" si="598"/>
        <v>FALSE</v>
      </c>
      <c r="V2576" s="18">
        <f t="shared" si="599"/>
        <v>2</v>
      </c>
      <c r="W2576">
        <f t="shared" si="600"/>
        <v>3</v>
      </c>
      <c r="X2576">
        <v>1</v>
      </c>
      <c r="Y2576">
        <f t="shared" si="602"/>
        <v>10000</v>
      </c>
      <c r="Z2576">
        <f t="shared" si="603"/>
        <v>0</v>
      </c>
    </row>
    <row r="2577" spans="1:26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 t="b">
        <v>0</v>
      </c>
      <c r="L2577">
        <v>0</v>
      </c>
      <c r="M2577" t="b">
        <v>0</v>
      </c>
      <c r="N2577" t="s">
        <v>8284</v>
      </c>
      <c r="O2577" s="15">
        <f t="shared" si="595"/>
        <v>0</v>
      </c>
      <c r="P2577" s="15">
        <f t="shared" si="601"/>
        <v>0</v>
      </c>
      <c r="Q2577" t="s">
        <v>8315</v>
      </c>
      <c r="R2577" t="s">
        <v>8317</v>
      </c>
      <c r="S2577" s="8">
        <f t="shared" si="596"/>
        <v>41985.90039351851</v>
      </c>
      <c r="T2577" s="11">
        <f t="shared" si="597"/>
        <v>42015.900393518517</v>
      </c>
      <c r="U2577" t="str">
        <f t="shared" si="598"/>
        <v>FALSE</v>
      </c>
      <c r="V2577" s="18">
        <f t="shared" si="599"/>
        <v>2</v>
      </c>
      <c r="W2577">
        <f t="shared" si="600"/>
        <v>3</v>
      </c>
      <c r="X2577">
        <v>1</v>
      </c>
      <c r="Y2577">
        <f t="shared" si="602"/>
        <v>85000</v>
      </c>
      <c r="Z2577">
        <f t="shared" si="603"/>
        <v>0</v>
      </c>
    </row>
    <row r="2578" spans="1:26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 t="b">
        <v>0</v>
      </c>
      <c r="L2578">
        <v>0</v>
      </c>
      <c r="M2578" t="b">
        <v>0</v>
      </c>
      <c r="N2578" t="s">
        <v>8284</v>
      </c>
      <c r="O2578" s="15">
        <f t="shared" si="595"/>
        <v>0</v>
      </c>
      <c r="P2578" s="15">
        <f t="shared" si="601"/>
        <v>0</v>
      </c>
      <c r="Q2578" t="s">
        <v>8315</v>
      </c>
      <c r="R2578" t="s">
        <v>8317</v>
      </c>
      <c r="S2578" s="8">
        <f t="shared" si="596"/>
        <v>42059.801469907405</v>
      </c>
      <c r="T2578" s="11">
        <f t="shared" si="597"/>
        <v>42104.759803240733</v>
      </c>
      <c r="U2578" t="str">
        <f t="shared" si="598"/>
        <v>FALSE</v>
      </c>
      <c r="V2578" s="18">
        <f t="shared" si="599"/>
        <v>2</v>
      </c>
      <c r="W2578">
        <f t="shared" si="600"/>
        <v>3</v>
      </c>
      <c r="X2578">
        <v>1</v>
      </c>
      <c r="Y2578">
        <f t="shared" si="602"/>
        <v>10000</v>
      </c>
      <c r="Z2578">
        <f t="shared" si="603"/>
        <v>0</v>
      </c>
    </row>
    <row r="2579" spans="1:26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 t="b">
        <v>0</v>
      </c>
      <c r="L2579">
        <v>0</v>
      </c>
      <c r="M2579" t="b">
        <v>0</v>
      </c>
      <c r="N2579" t="s">
        <v>8284</v>
      </c>
      <c r="O2579" s="15">
        <f t="shared" si="595"/>
        <v>0</v>
      </c>
      <c r="P2579" s="15">
        <f t="shared" si="601"/>
        <v>0</v>
      </c>
      <c r="Q2579" t="s">
        <v>8315</v>
      </c>
      <c r="R2579" t="s">
        <v>8317</v>
      </c>
      <c r="S2579" s="8">
        <f t="shared" si="596"/>
        <v>41830.612233796295</v>
      </c>
      <c r="T2579" s="11">
        <f t="shared" si="597"/>
        <v>41855.612233796295</v>
      </c>
      <c r="U2579" t="str">
        <f t="shared" si="598"/>
        <v>FALSE</v>
      </c>
      <c r="V2579" s="18">
        <f t="shared" si="599"/>
        <v>2</v>
      </c>
      <c r="W2579">
        <f t="shared" si="600"/>
        <v>3</v>
      </c>
      <c r="X2579">
        <v>1</v>
      </c>
      <c r="Y2579">
        <f t="shared" si="602"/>
        <v>15000</v>
      </c>
      <c r="Z2579">
        <f t="shared" si="603"/>
        <v>0</v>
      </c>
    </row>
    <row r="2580" spans="1:26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 t="b">
        <v>0</v>
      </c>
      <c r="L2580">
        <v>0</v>
      </c>
      <c r="M2580" t="b">
        <v>0</v>
      </c>
      <c r="N2580" t="s">
        <v>8284</v>
      </c>
      <c r="O2580" s="15">
        <f t="shared" si="595"/>
        <v>0</v>
      </c>
      <c r="P2580" s="15">
        <f t="shared" si="601"/>
        <v>0</v>
      </c>
      <c r="Q2580" t="s">
        <v>8315</v>
      </c>
      <c r="R2580" t="s">
        <v>8317</v>
      </c>
      <c r="S2580" s="8">
        <f t="shared" si="596"/>
        <v>42237.814571759263</v>
      </c>
      <c r="T2580" s="11">
        <f t="shared" si="597"/>
        <v>42286.499999999993</v>
      </c>
      <c r="U2580" t="str">
        <f t="shared" si="598"/>
        <v>FALSE</v>
      </c>
      <c r="V2580" s="18">
        <f t="shared" si="599"/>
        <v>2</v>
      </c>
      <c r="W2580">
        <f t="shared" si="600"/>
        <v>3</v>
      </c>
      <c r="X2580">
        <v>1</v>
      </c>
      <c r="Y2580">
        <f t="shared" si="602"/>
        <v>6000</v>
      </c>
      <c r="Z2580">
        <f t="shared" si="603"/>
        <v>0</v>
      </c>
    </row>
    <row r="2581" spans="1:26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 t="b">
        <v>0</v>
      </c>
      <c r="L2581">
        <v>12</v>
      </c>
      <c r="M2581" t="b">
        <v>0</v>
      </c>
      <c r="N2581" t="s">
        <v>8284</v>
      </c>
      <c r="O2581" s="15">
        <f t="shared" si="595"/>
        <v>0.13849999999999998</v>
      </c>
      <c r="P2581" s="15">
        <f t="shared" si="601"/>
        <v>23.083333333333332</v>
      </c>
      <c r="Q2581" t="s">
        <v>8315</v>
      </c>
      <c r="R2581" t="s">
        <v>8317</v>
      </c>
      <c r="S2581" s="8">
        <f t="shared" si="596"/>
        <v>41837.621562499997</v>
      </c>
      <c r="T2581" s="11">
        <f t="shared" si="597"/>
        <v>41897.621562499997</v>
      </c>
      <c r="U2581" t="str">
        <f t="shared" si="598"/>
        <v>FALSE</v>
      </c>
      <c r="V2581" s="18">
        <f t="shared" si="599"/>
        <v>2</v>
      </c>
      <c r="W2581">
        <f t="shared" si="600"/>
        <v>3</v>
      </c>
      <c r="X2581">
        <v>1</v>
      </c>
      <c r="Y2581">
        <f t="shared" si="602"/>
        <v>200000</v>
      </c>
      <c r="Z2581">
        <f t="shared" si="603"/>
        <v>277</v>
      </c>
    </row>
    <row r="2582" spans="1:26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 t="b">
        <v>0</v>
      </c>
      <c r="L2582">
        <v>2</v>
      </c>
      <c r="M2582" t="b">
        <v>0</v>
      </c>
      <c r="N2582" t="s">
        <v>8284</v>
      </c>
      <c r="O2582" s="15">
        <f t="shared" si="595"/>
        <v>0.6</v>
      </c>
      <c r="P2582" s="15">
        <f t="shared" si="601"/>
        <v>25.5</v>
      </c>
      <c r="Q2582" t="s">
        <v>8315</v>
      </c>
      <c r="R2582" t="s">
        <v>8317</v>
      </c>
      <c r="S2582" s="8">
        <f t="shared" si="596"/>
        <v>42110.118090277778</v>
      </c>
      <c r="T2582" s="11">
        <f t="shared" si="597"/>
        <v>42139.916666666664</v>
      </c>
      <c r="U2582" t="str">
        <f t="shared" si="598"/>
        <v>FALSE</v>
      </c>
      <c r="V2582" s="18">
        <f t="shared" si="599"/>
        <v>2</v>
      </c>
      <c r="W2582">
        <f t="shared" si="600"/>
        <v>3</v>
      </c>
      <c r="X2582">
        <v>1</v>
      </c>
      <c r="Y2582">
        <f t="shared" si="602"/>
        <v>8500</v>
      </c>
      <c r="Z2582">
        <f t="shared" si="603"/>
        <v>51</v>
      </c>
    </row>
    <row r="2583" spans="1:26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 t="b">
        <v>0</v>
      </c>
      <c r="L2583">
        <v>11</v>
      </c>
      <c r="M2583" t="b">
        <v>0</v>
      </c>
      <c r="N2583" t="s">
        <v>8284</v>
      </c>
      <c r="O2583" s="15">
        <f t="shared" si="595"/>
        <v>10.6</v>
      </c>
      <c r="P2583" s="15">
        <f t="shared" si="601"/>
        <v>48.18181818181818</v>
      </c>
      <c r="Q2583" t="s">
        <v>8315</v>
      </c>
      <c r="R2583" t="s">
        <v>8317</v>
      </c>
      <c r="S2583" s="8">
        <f t="shared" si="596"/>
        <v>42294.420115740737</v>
      </c>
      <c r="T2583" s="11">
        <f t="shared" si="597"/>
        <v>42324.461782407401</v>
      </c>
      <c r="U2583" t="str">
        <f t="shared" si="598"/>
        <v>FALSE</v>
      </c>
      <c r="V2583" s="18">
        <f t="shared" si="599"/>
        <v>2</v>
      </c>
      <c r="W2583">
        <f t="shared" si="600"/>
        <v>2</v>
      </c>
      <c r="X2583">
        <v>1</v>
      </c>
      <c r="Y2583">
        <f t="shared" si="602"/>
        <v>5000</v>
      </c>
      <c r="Z2583">
        <f t="shared" si="603"/>
        <v>530</v>
      </c>
    </row>
    <row r="2584" spans="1:26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 t="b">
        <v>0</v>
      </c>
      <c r="L2584">
        <v>1</v>
      </c>
      <c r="M2584" t="b">
        <v>0</v>
      </c>
      <c r="N2584" t="s">
        <v>8284</v>
      </c>
      <c r="O2584" s="15">
        <f t="shared" si="595"/>
        <v>1.1111111111111111E-3</v>
      </c>
      <c r="P2584" s="15">
        <f t="shared" si="601"/>
        <v>1</v>
      </c>
      <c r="Q2584" t="s">
        <v>8315</v>
      </c>
      <c r="R2584" t="s">
        <v>8317</v>
      </c>
      <c r="S2584" s="8">
        <f t="shared" si="596"/>
        <v>42642.780486111107</v>
      </c>
      <c r="T2584" s="11">
        <f t="shared" si="597"/>
        <v>42672.780486111107</v>
      </c>
      <c r="U2584" t="str">
        <f t="shared" si="598"/>
        <v>FALSE</v>
      </c>
      <c r="V2584" s="18">
        <f t="shared" si="599"/>
        <v>2</v>
      </c>
      <c r="W2584">
        <f t="shared" si="600"/>
        <v>2</v>
      </c>
      <c r="X2584">
        <v>1</v>
      </c>
      <c r="Y2584">
        <f t="shared" si="602"/>
        <v>90000</v>
      </c>
      <c r="Z2584">
        <f t="shared" si="603"/>
        <v>1</v>
      </c>
    </row>
    <row r="2585" spans="1:26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 t="b">
        <v>0</v>
      </c>
      <c r="L2585">
        <v>5</v>
      </c>
      <c r="M2585" t="b">
        <v>0</v>
      </c>
      <c r="N2585" t="s">
        <v>8284</v>
      </c>
      <c r="O2585" s="15">
        <f t="shared" si="595"/>
        <v>0.5</v>
      </c>
      <c r="P2585" s="15">
        <f t="shared" si="601"/>
        <v>1</v>
      </c>
      <c r="Q2585" t="s">
        <v>8315</v>
      </c>
      <c r="R2585" t="s">
        <v>8317</v>
      </c>
      <c r="S2585" s="8">
        <f t="shared" si="596"/>
        <v>42019.561111111114</v>
      </c>
      <c r="T2585" s="11">
        <f t="shared" si="597"/>
        <v>42079.519444444442</v>
      </c>
      <c r="U2585" t="str">
        <f t="shared" si="598"/>
        <v>FALSE</v>
      </c>
      <c r="V2585" s="18">
        <f t="shared" si="599"/>
        <v>2</v>
      </c>
      <c r="W2585">
        <f t="shared" si="600"/>
        <v>2</v>
      </c>
      <c r="X2585">
        <v>1</v>
      </c>
      <c r="Y2585">
        <f t="shared" si="602"/>
        <v>1000</v>
      </c>
      <c r="Z2585">
        <f t="shared" si="603"/>
        <v>5</v>
      </c>
    </row>
    <row r="2586" spans="1:26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 t="b">
        <v>0</v>
      </c>
      <c r="L2586">
        <v>0</v>
      </c>
      <c r="M2586" t="b">
        <v>0</v>
      </c>
      <c r="N2586" t="s">
        <v>8284</v>
      </c>
      <c r="O2586" s="15">
        <f t="shared" si="595"/>
        <v>0</v>
      </c>
      <c r="P2586" s="15">
        <f t="shared" si="601"/>
        <v>0</v>
      </c>
      <c r="Q2586" t="s">
        <v>8315</v>
      </c>
      <c r="R2586" t="s">
        <v>8317</v>
      </c>
      <c r="S2586" s="8">
        <f t="shared" si="596"/>
        <v>42139.964918981481</v>
      </c>
      <c r="T2586" s="11">
        <f t="shared" si="597"/>
        <v>42169.964918981474</v>
      </c>
      <c r="U2586" t="str">
        <f t="shared" si="598"/>
        <v>FALSE</v>
      </c>
      <c r="V2586" s="18">
        <f t="shared" si="599"/>
        <v>2</v>
      </c>
      <c r="W2586">
        <f t="shared" si="600"/>
        <v>2</v>
      </c>
      <c r="X2586">
        <v>1</v>
      </c>
      <c r="Y2586">
        <f t="shared" si="602"/>
        <v>10000</v>
      </c>
      <c r="Z2586">
        <f t="shared" si="603"/>
        <v>0</v>
      </c>
    </row>
    <row r="2587" spans="1:26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 t="b">
        <v>0</v>
      </c>
      <c r="L2587">
        <v>1</v>
      </c>
      <c r="M2587" t="b">
        <v>0</v>
      </c>
      <c r="N2587" t="s">
        <v>8284</v>
      </c>
      <c r="O2587" s="15">
        <f t="shared" si="595"/>
        <v>0.16666666666666669</v>
      </c>
      <c r="P2587" s="15">
        <f t="shared" si="601"/>
        <v>50</v>
      </c>
      <c r="Q2587" t="s">
        <v>8315</v>
      </c>
      <c r="R2587" t="s">
        <v>8317</v>
      </c>
      <c r="S2587" s="8">
        <f t="shared" si="596"/>
        <v>41795.754999999997</v>
      </c>
      <c r="T2587" s="11">
        <f t="shared" si="597"/>
        <v>41825.754999999997</v>
      </c>
      <c r="U2587" t="str">
        <f t="shared" si="598"/>
        <v>FALSE</v>
      </c>
      <c r="V2587" s="18">
        <f t="shared" si="599"/>
        <v>2</v>
      </c>
      <c r="W2587">
        <f t="shared" si="600"/>
        <v>2</v>
      </c>
      <c r="X2587">
        <v>1</v>
      </c>
      <c r="Y2587">
        <f t="shared" si="602"/>
        <v>30000</v>
      </c>
      <c r="Z2587">
        <f t="shared" si="603"/>
        <v>50</v>
      </c>
    </row>
    <row r="2588" spans="1:26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 t="b">
        <v>0</v>
      </c>
      <c r="L2588">
        <v>1</v>
      </c>
      <c r="M2588" t="b">
        <v>0</v>
      </c>
      <c r="N2588" t="s">
        <v>8284</v>
      </c>
      <c r="O2588" s="15">
        <f t="shared" si="595"/>
        <v>0.16666666666666669</v>
      </c>
      <c r="P2588" s="15">
        <f t="shared" si="601"/>
        <v>5</v>
      </c>
      <c r="Q2588" t="s">
        <v>8315</v>
      </c>
      <c r="R2588" t="s">
        <v>8317</v>
      </c>
      <c r="S2588" s="8">
        <f t="shared" si="596"/>
        <v>42333.121944444443</v>
      </c>
      <c r="T2588" s="11">
        <f t="shared" si="597"/>
        <v>42363.121944444443</v>
      </c>
      <c r="U2588" t="str">
        <f t="shared" si="598"/>
        <v>FALSE</v>
      </c>
      <c r="V2588" s="18">
        <f t="shared" si="599"/>
        <v>2</v>
      </c>
      <c r="W2588">
        <f t="shared" si="600"/>
        <v>2</v>
      </c>
      <c r="X2588">
        <v>1.28</v>
      </c>
      <c r="Y2588">
        <f>D2588*X2588</f>
        <v>3840</v>
      </c>
      <c r="Z2588">
        <f>E2588*$X2588</f>
        <v>6.4</v>
      </c>
    </row>
    <row r="2589" spans="1:26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 t="b">
        <v>0</v>
      </c>
      <c r="L2589">
        <v>6</v>
      </c>
      <c r="M2589" t="b">
        <v>0</v>
      </c>
      <c r="N2589" t="s">
        <v>8284</v>
      </c>
      <c r="O2589" s="15">
        <f t="shared" si="595"/>
        <v>2.4340000000000002</v>
      </c>
      <c r="P2589" s="15">
        <f t="shared" si="601"/>
        <v>202.83333333333334</v>
      </c>
      <c r="Q2589" t="s">
        <v>8315</v>
      </c>
      <c r="R2589" t="s">
        <v>8317</v>
      </c>
      <c r="S2589" s="8">
        <f t="shared" si="596"/>
        <v>42338.467048611106</v>
      </c>
      <c r="T2589" s="11">
        <f t="shared" si="597"/>
        <v>42368.467048611106</v>
      </c>
      <c r="U2589" t="str">
        <f t="shared" si="598"/>
        <v>FALSE</v>
      </c>
      <c r="V2589" s="18">
        <f t="shared" si="599"/>
        <v>2</v>
      </c>
      <c r="W2589">
        <f t="shared" si="600"/>
        <v>2</v>
      </c>
      <c r="X2589">
        <v>1</v>
      </c>
      <c r="Y2589">
        <f>D2589*$X2589</f>
        <v>50000</v>
      </c>
      <c r="Z2589">
        <f>E2589*$X2589</f>
        <v>1217</v>
      </c>
    </row>
    <row r="2590" spans="1:26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 t="b">
        <v>0</v>
      </c>
      <c r="L2590">
        <v>8</v>
      </c>
      <c r="M2590" t="b">
        <v>0</v>
      </c>
      <c r="N2590" t="s">
        <v>8284</v>
      </c>
      <c r="O2590" s="15">
        <f t="shared" si="595"/>
        <v>3.8833333333333329</v>
      </c>
      <c r="P2590" s="15">
        <f t="shared" si="601"/>
        <v>29.125</v>
      </c>
      <c r="Q2590" t="s">
        <v>8315</v>
      </c>
      <c r="R2590" t="s">
        <v>8317</v>
      </c>
      <c r="S2590" s="8">
        <f t="shared" si="596"/>
        <v>42042.467893518515</v>
      </c>
      <c r="T2590" s="11">
        <f t="shared" si="597"/>
        <v>42094.343055555553</v>
      </c>
      <c r="U2590" t="str">
        <f t="shared" si="598"/>
        <v>FALSE</v>
      </c>
      <c r="V2590" s="18">
        <f t="shared" si="599"/>
        <v>2</v>
      </c>
      <c r="W2590">
        <f t="shared" si="600"/>
        <v>2</v>
      </c>
      <c r="X2590">
        <v>1</v>
      </c>
      <c r="Y2590">
        <f>D2590*$X2590</f>
        <v>6000</v>
      </c>
      <c r="Z2590">
        <f>E2590*$X2590</f>
        <v>233</v>
      </c>
    </row>
    <row r="2591" spans="1:26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 t="b">
        <v>0</v>
      </c>
      <c r="L2591">
        <v>1</v>
      </c>
      <c r="M2591" t="b">
        <v>0</v>
      </c>
      <c r="N2591" t="s">
        <v>8284</v>
      </c>
      <c r="O2591" s="15">
        <f t="shared" si="595"/>
        <v>0.01</v>
      </c>
      <c r="P2591" s="15">
        <f t="shared" si="601"/>
        <v>5</v>
      </c>
      <c r="Q2591" t="s">
        <v>8315</v>
      </c>
      <c r="R2591" t="s">
        <v>8317</v>
      </c>
      <c r="S2591" s="8">
        <f t="shared" si="596"/>
        <v>42422.327858796292</v>
      </c>
      <c r="T2591" s="11">
        <f t="shared" si="597"/>
        <v>42452.286192129628</v>
      </c>
      <c r="U2591" t="str">
        <f t="shared" si="598"/>
        <v>FALSE</v>
      </c>
      <c r="V2591" s="18">
        <f t="shared" si="599"/>
        <v>2</v>
      </c>
      <c r="W2591">
        <f t="shared" si="600"/>
        <v>2</v>
      </c>
      <c r="X2591">
        <v>0.15</v>
      </c>
      <c r="Y2591">
        <f>D2591*X2591</f>
        <v>7500</v>
      </c>
      <c r="Z2591">
        <f>E2591*$X2591</f>
        <v>0.75</v>
      </c>
    </row>
    <row r="2592" spans="1:26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 t="b">
        <v>0</v>
      </c>
      <c r="L2592">
        <v>0</v>
      </c>
      <c r="M2592" t="b">
        <v>0</v>
      </c>
      <c r="N2592" t="s">
        <v>8284</v>
      </c>
      <c r="O2592" s="15">
        <f t="shared" si="595"/>
        <v>0</v>
      </c>
      <c r="P2592" s="15">
        <f t="shared" si="601"/>
        <v>0</v>
      </c>
      <c r="Q2592" t="s">
        <v>8315</v>
      </c>
      <c r="R2592" t="s">
        <v>8317</v>
      </c>
      <c r="S2592" s="8">
        <f t="shared" si="596"/>
        <v>42388.380752314813</v>
      </c>
      <c r="T2592" s="11">
        <f t="shared" si="597"/>
        <v>42395.380752314813</v>
      </c>
      <c r="U2592" t="str">
        <f t="shared" si="598"/>
        <v>FALSE</v>
      </c>
      <c r="V2592" s="18">
        <f t="shared" si="599"/>
        <v>2</v>
      </c>
      <c r="W2592">
        <f t="shared" si="600"/>
        <v>2</v>
      </c>
      <c r="X2592">
        <v>0.72</v>
      </c>
      <c r="Y2592">
        <f>D2592*X2592</f>
        <v>2160</v>
      </c>
    </row>
    <row r="2593" spans="1:26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 t="b">
        <v>0</v>
      </c>
      <c r="L2593">
        <v>2</v>
      </c>
      <c r="M2593" t="b">
        <v>0</v>
      </c>
      <c r="N2593" t="s">
        <v>8284</v>
      </c>
      <c r="O2593" s="15">
        <f t="shared" si="595"/>
        <v>1.7333333333333332</v>
      </c>
      <c r="P2593" s="15">
        <f t="shared" si="601"/>
        <v>13</v>
      </c>
      <c r="Q2593" t="s">
        <v>8315</v>
      </c>
      <c r="R2593" t="s">
        <v>8317</v>
      </c>
      <c r="S2593" s="8">
        <f t="shared" si="596"/>
        <v>42382.698194444441</v>
      </c>
      <c r="T2593" s="11">
        <f t="shared" si="597"/>
        <v>42442.656527777777</v>
      </c>
      <c r="U2593" t="str">
        <f t="shared" si="598"/>
        <v>FALSE</v>
      </c>
      <c r="V2593" s="18">
        <f t="shared" si="599"/>
        <v>2</v>
      </c>
      <c r="W2593">
        <f t="shared" si="600"/>
        <v>2</v>
      </c>
      <c r="X2593">
        <v>1</v>
      </c>
      <c r="Y2593">
        <f t="shared" ref="Y2593:Z2597" si="604">D2593*$X2593</f>
        <v>1500</v>
      </c>
      <c r="Z2593">
        <f t="shared" si="604"/>
        <v>26</v>
      </c>
    </row>
    <row r="2594" spans="1:26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 t="b">
        <v>0</v>
      </c>
      <c r="L2594">
        <v>1</v>
      </c>
      <c r="M2594" t="b">
        <v>0</v>
      </c>
      <c r="N2594" t="s">
        <v>8284</v>
      </c>
      <c r="O2594" s="15">
        <f t="shared" si="595"/>
        <v>0.16666666666666669</v>
      </c>
      <c r="P2594" s="15">
        <f t="shared" si="601"/>
        <v>50</v>
      </c>
      <c r="Q2594" t="s">
        <v>8315</v>
      </c>
      <c r="R2594" t="s">
        <v>8317</v>
      </c>
      <c r="S2594" s="8">
        <f t="shared" si="596"/>
        <v>41887.592835648145</v>
      </c>
      <c r="T2594" s="11">
        <f t="shared" si="597"/>
        <v>41917.592835648145</v>
      </c>
      <c r="U2594" t="str">
        <f t="shared" si="598"/>
        <v>FALSE</v>
      </c>
      <c r="V2594" s="18">
        <f t="shared" si="599"/>
        <v>2</v>
      </c>
      <c r="W2594">
        <f t="shared" si="600"/>
        <v>2</v>
      </c>
      <c r="X2594">
        <v>1</v>
      </c>
      <c r="Y2594">
        <f t="shared" si="604"/>
        <v>30000</v>
      </c>
      <c r="Z2594">
        <f t="shared" si="604"/>
        <v>50</v>
      </c>
    </row>
    <row r="2595" spans="1:26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 t="b">
        <v>0</v>
      </c>
      <c r="L2595">
        <v>0</v>
      </c>
      <c r="M2595" t="b">
        <v>0</v>
      </c>
      <c r="N2595" t="s">
        <v>8284</v>
      </c>
      <c r="O2595" s="15">
        <f t="shared" si="595"/>
        <v>0</v>
      </c>
      <c r="P2595" s="15">
        <f t="shared" si="601"/>
        <v>0</v>
      </c>
      <c r="Q2595" t="s">
        <v>8315</v>
      </c>
      <c r="R2595" t="s">
        <v>8317</v>
      </c>
      <c r="S2595" s="8">
        <f t="shared" si="596"/>
        <v>42089.636875000004</v>
      </c>
      <c r="T2595" s="11">
        <f t="shared" si="597"/>
        <v>42119.636874999997</v>
      </c>
      <c r="U2595" t="str">
        <f t="shared" si="598"/>
        <v>FALSE</v>
      </c>
      <c r="V2595" s="18">
        <f t="shared" si="599"/>
        <v>2</v>
      </c>
      <c r="W2595">
        <f t="shared" si="600"/>
        <v>2</v>
      </c>
      <c r="X2595">
        <v>1</v>
      </c>
      <c r="Y2595">
        <f t="shared" si="604"/>
        <v>10000</v>
      </c>
      <c r="Z2595">
        <f t="shared" si="604"/>
        <v>0</v>
      </c>
    </row>
    <row r="2596" spans="1:26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 t="b">
        <v>0</v>
      </c>
      <c r="L2596">
        <v>1</v>
      </c>
      <c r="M2596" t="b">
        <v>0</v>
      </c>
      <c r="N2596" t="s">
        <v>8284</v>
      </c>
      <c r="O2596" s="15">
        <f t="shared" si="595"/>
        <v>1.25E-3</v>
      </c>
      <c r="P2596" s="15">
        <f t="shared" si="601"/>
        <v>1</v>
      </c>
      <c r="Q2596" t="s">
        <v>8315</v>
      </c>
      <c r="R2596" t="s">
        <v>8317</v>
      </c>
      <c r="S2596" s="8">
        <f t="shared" si="596"/>
        <v>41828.759583333333</v>
      </c>
      <c r="T2596" s="11">
        <f t="shared" si="597"/>
        <v>41858.759583333333</v>
      </c>
      <c r="U2596" t="str">
        <f t="shared" si="598"/>
        <v>FALSE</v>
      </c>
      <c r="V2596" s="18">
        <f t="shared" si="599"/>
        <v>2</v>
      </c>
      <c r="W2596">
        <f t="shared" si="600"/>
        <v>2</v>
      </c>
      <c r="X2596">
        <v>1</v>
      </c>
      <c r="Y2596">
        <f t="shared" si="604"/>
        <v>80000</v>
      </c>
      <c r="Z2596">
        <f t="shared" si="604"/>
        <v>1</v>
      </c>
    </row>
    <row r="2597" spans="1:26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 t="b">
        <v>0</v>
      </c>
      <c r="L2597">
        <v>19</v>
      </c>
      <c r="M2597" t="b">
        <v>0</v>
      </c>
      <c r="N2597" t="s">
        <v>8284</v>
      </c>
      <c r="O2597" s="15">
        <f t="shared" si="595"/>
        <v>12.166666666666668</v>
      </c>
      <c r="P2597" s="15">
        <f t="shared" si="601"/>
        <v>96.05263157894737</v>
      </c>
      <c r="Q2597" t="s">
        <v>8315</v>
      </c>
      <c r="R2597" t="s">
        <v>8317</v>
      </c>
      <c r="S2597" s="8">
        <f t="shared" si="596"/>
        <v>42760.035879629628</v>
      </c>
      <c r="T2597" s="11">
        <f t="shared" si="597"/>
        <v>42790.035879629628</v>
      </c>
      <c r="U2597" t="str">
        <f t="shared" si="598"/>
        <v>FALSE</v>
      </c>
      <c r="V2597" s="18">
        <f t="shared" si="599"/>
        <v>2</v>
      </c>
      <c r="W2597">
        <f t="shared" si="600"/>
        <v>2</v>
      </c>
      <c r="X2597">
        <v>1</v>
      </c>
      <c r="Y2597">
        <f t="shared" si="604"/>
        <v>15000</v>
      </c>
      <c r="Z2597">
        <f t="shared" si="604"/>
        <v>1825</v>
      </c>
    </row>
    <row r="2598" spans="1:26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 t="b">
        <v>0</v>
      </c>
      <c r="L2598">
        <v>27</v>
      </c>
      <c r="M2598" t="b">
        <v>0</v>
      </c>
      <c r="N2598" t="s">
        <v>8284</v>
      </c>
      <c r="O2598" s="15">
        <f t="shared" si="595"/>
        <v>23.588571428571427</v>
      </c>
      <c r="P2598" s="15">
        <f t="shared" si="601"/>
        <v>305.77777777777777</v>
      </c>
      <c r="Q2598" t="s">
        <v>8315</v>
      </c>
      <c r="R2598" t="s">
        <v>8317</v>
      </c>
      <c r="S2598" s="8">
        <f t="shared" si="596"/>
        <v>41828.45612268518</v>
      </c>
      <c r="T2598" s="11">
        <f t="shared" si="597"/>
        <v>41858.45612268518</v>
      </c>
      <c r="U2598" t="str">
        <f t="shared" si="598"/>
        <v>FALSE</v>
      </c>
      <c r="V2598" s="18">
        <f t="shared" si="599"/>
        <v>2</v>
      </c>
      <c r="W2598">
        <f t="shared" si="600"/>
        <v>2</v>
      </c>
      <c r="X2598">
        <f>0.76</f>
        <v>0.76</v>
      </c>
      <c r="Y2598">
        <f>D2598*X2598</f>
        <v>26600</v>
      </c>
      <c r="Z2598">
        <f>E2598*$X2598</f>
        <v>6274.56</v>
      </c>
    </row>
    <row r="2599" spans="1:26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 t="b">
        <v>0</v>
      </c>
      <c r="L2599">
        <v>7</v>
      </c>
      <c r="M2599" t="b">
        <v>0</v>
      </c>
      <c r="N2599" t="s">
        <v>8284</v>
      </c>
      <c r="O2599" s="15">
        <f t="shared" si="595"/>
        <v>5.6666666666666661</v>
      </c>
      <c r="P2599" s="15">
        <f t="shared" si="601"/>
        <v>12.142857142857142</v>
      </c>
      <c r="Q2599" t="s">
        <v>8315</v>
      </c>
      <c r="R2599" t="s">
        <v>8317</v>
      </c>
      <c r="S2599" s="8">
        <f t="shared" si="596"/>
        <v>42510.133298611108</v>
      </c>
      <c r="T2599" s="11">
        <f t="shared" si="597"/>
        <v>42540.133298611108</v>
      </c>
      <c r="U2599" t="str">
        <f t="shared" si="598"/>
        <v>FALSE</v>
      </c>
      <c r="V2599" s="18">
        <f t="shared" si="599"/>
        <v>2</v>
      </c>
      <c r="W2599">
        <f t="shared" si="600"/>
        <v>2</v>
      </c>
      <c r="X2599">
        <v>1.28</v>
      </c>
      <c r="Y2599">
        <f>D2599*X2599</f>
        <v>1920</v>
      </c>
      <c r="Z2599">
        <f>E2599*$X2599</f>
        <v>108.8</v>
      </c>
    </row>
    <row r="2600" spans="1:26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 t="b">
        <v>0</v>
      </c>
      <c r="L2600">
        <v>14</v>
      </c>
      <c r="M2600" t="b">
        <v>0</v>
      </c>
      <c r="N2600" t="s">
        <v>8284</v>
      </c>
      <c r="O2600" s="15">
        <f t="shared" si="595"/>
        <v>39</v>
      </c>
      <c r="P2600" s="15">
        <f t="shared" si="601"/>
        <v>83.571428571428569</v>
      </c>
      <c r="Q2600" t="s">
        <v>8315</v>
      </c>
      <c r="R2600" t="s">
        <v>8317</v>
      </c>
      <c r="S2600" s="8">
        <f t="shared" si="596"/>
        <v>42240.631956018515</v>
      </c>
      <c r="T2600" s="11">
        <f t="shared" si="597"/>
        <v>42270.631956018515</v>
      </c>
      <c r="U2600" t="str">
        <f t="shared" si="598"/>
        <v>FALSE</v>
      </c>
      <c r="V2600" s="18">
        <f t="shared" si="599"/>
        <v>2</v>
      </c>
      <c r="W2600">
        <f t="shared" si="600"/>
        <v>2</v>
      </c>
      <c r="X2600">
        <v>1</v>
      </c>
      <c r="Y2600">
        <f t="shared" ref="Y2600:Y2612" si="605">D2600*$X2600</f>
        <v>3000</v>
      </c>
      <c r="Z2600">
        <f t="shared" ref="Z2600:Z2612" si="606">E2600*$X2600</f>
        <v>1170</v>
      </c>
    </row>
    <row r="2601" spans="1:26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 t="b">
        <v>0</v>
      </c>
      <c r="L2601">
        <v>5</v>
      </c>
      <c r="M2601" t="b">
        <v>0</v>
      </c>
      <c r="N2601" t="s">
        <v>8284</v>
      </c>
      <c r="O2601" s="15">
        <f t="shared" si="595"/>
        <v>0.99546510341776351</v>
      </c>
      <c r="P2601" s="15">
        <f t="shared" si="601"/>
        <v>18</v>
      </c>
      <c r="Q2601" t="s">
        <v>8315</v>
      </c>
      <c r="R2601" t="s">
        <v>8317</v>
      </c>
      <c r="S2601" s="8">
        <f t="shared" si="596"/>
        <v>41809.545682870368</v>
      </c>
      <c r="T2601" s="11">
        <f t="shared" si="597"/>
        <v>41854.545682870368</v>
      </c>
      <c r="U2601" t="str">
        <f t="shared" si="598"/>
        <v>FALSE</v>
      </c>
      <c r="V2601" s="18">
        <f t="shared" si="599"/>
        <v>2</v>
      </c>
      <c r="W2601">
        <f t="shared" si="600"/>
        <v>2</v>
      </c>
      <c r="X2601">
        <v>1</v>
      </c>
      <c r="Y2601">
        <f t="shared" si="605"/>
        <v>9041</v>
      </c>
      <c r="Z2601">
        <f t="shared" si="606"/>
        <v>90</v>
      </c>
    </row>
    <row r="2602" spans="1:26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 t="b">
        <v>0</v>
      </c>
      <c r="L2602">
        <v>30</v>
      </c>
      <c r="M2602" t="b">
        <v>0</v>
      </c>
      <c r="N2602" t="s">
        <v>8284</v>
      </c>
      <c r="O2602" s="15">
        <f t="shared" si="595"/>
        <v>6.9320000000000004</v>
      </c>
      <c r="P2602" s="15">
        <f t="shared" si="601"/>
        <v>115.53333333333333</v>
      </c>
      <c r="Q2602" t="s">
        <v>8315</v>
      </c>
      <c r="R2602" t="s">
        <v>8317</v>
      </c>
      <c r="S2602" s="8">
        <f t="shared" si="596"/>
        <v>42394.692129629628</v>
      </c>
      <c r="T2602" s="11">
        <f t="shared" si="597"/>
        <v>42454.650462962956</v>
      </c>
      <c r="U2602" t="str">
        <f t="shared" si="598"/>
        <v>FALSE</v>
      </c>
      <c r="V2602" s="18">
        <f t="shared" si="599"/>
        <v>2</v>
      </c>
      <c r="W2602">
        <f t="shared" si="600"/>
        <v>2</v>
      </c>
      <c r="X2602">
        <v>1</v>
      </c>
      <c r="Y2602">
        <f t="shared" si="605"/>
        <v>50000</v>
      </c>
      <c r="Z2602">
        <f t="shared" si="606"/>
        <v>3466</v>
      </c>
    </row>
    <row r="2603" spans="1:26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 t="b">
        <v>1</v>
      </c>
      <c r="L2603">
        <v>151</v>
      </c>
      <c r="M2603" t="b">
        <v>1</v>
      </c>
      <c r="N2603" t="s">
        <v>8301</v>
      </c>
      <c r="O2603" s="15">
        <f t="shared" si="595"/>
        <v>661.4</v>
      </c>
      <c r="P2603" s="15">
        <f t="shared" si="601"/>
        <v>21.900662251655628</v>
      </c>
      <c r="Q2603" t="s">
        <v>8330</v>
      </c>
      <c r="R2603" t="s">
        <v>8354</v>
      </c>
      <c r="S2603" s="8">
        <f t="shared" si="596"/>
        <v>41150.69385416666</v>
      </c>
      <c r="T2603" s="11">
        <f t="shared" si="597"/>
        <v>41164.957638888889</v>
      </c>
      <c r="U2603" t="str">
        <f t="shared" si="598"/>
        <v>TRUE</v>
      </c>
      <c r="V2603" s="18">
        <f t="shared" si="599"/>
        <v>1</v>
      </c>
      <c r="W2603">
        <f t="shared" si="600"/>
        <v>1</v>
      </c>
      <c r="X2603">
        <v>1</v>
      </c>
      <c r="Y2603">
        <f t="shared" si="605"/>
        <v>500</v>
      </c>
      <c r="Z2603">
        <f t="shared" si="606"/>
        <v>3307</v>
      </c>
    </row>
    <row r="2604" spans="1:26" ht="100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 t="b">
        <v>1</v>
      </c>
      <c r="L2604">
        <v>489</v>
      </c>
      <c r="M2604" t="b">
        <v>1</v>
      </c>
      <c r="N2604" t="s">
        <v>8301</v>
      </c>
      <c r="O2604" s="15">
        <f t="shared" si="595"/>
        <v>326.0916666666667</v>
      </c>
      <c r="P2604" s="15">
        <f t="shared" si="601"/>
        <v>80.022494887525568</v>
      </c>
      <c r="Q2604" t="s">
        <v>8330</v>
      </c>
      <c r="R2604" t="s">
        <v>8354</v>
      </c>
      <c r="S2604" s="8">
        <f t="shared" si="596"/>
        <v>41915.538981481477</v>
      </c>
      <c r="T2604" s="11">
        <f t="shared" si="597"/>
        <v>41955.680555555555</v>
      </c>
      <c r="U2604" t="str">
        <f t="shared" si="598"/>
        <v>TRUE</v>
      </c>
      <c r="V2604" s="18">
        <f t="shared" si="599"/>
        <v>1</v>
      </c>
      <c r="W2604">
        <f t="shared" si="600"/>
        <v>1</v>
      </c>
      <c r="X2604">
        <v>1</v>
      </c>
      <c r="Y2604">
        <f t="shared" si="605"/>
        <v>12000</v>
      </c>
      <c r="Z2604">
        <f t="shared" si="606"/>
        <v>39131</v>
      </c>
    </row>
    <row r="2605" spans="1:26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 t="b">
        <v>1</v>
      </c>
      <c r="L2605">
        <v>50</v>
      </c>
      <c r="M2605" t="b">
        <v>1</v>
      </c>
      <c r="N2605" t="s">
        <v>8301</v>
      </c>
      <c r="O2605" s="15">
        <f t="shared" si="595"/>
        <v>101.48571428571429</v>
      </c>
      <c r="P2605" s="15">
        <f t="shared" si="601"/>
        <v>35.520000000000003</v>
      </c>
      <c r="Q2605" t="s">
        <v>8330</v>
      </c>
      <c r="R2605" t="s">
        <v>8354</v>
      </c>
      <c r="S2605" s="8">
        <f t="shared" si="596"/>
        <v>41617.704328703701</v>
      </c>
      <c r="T2605" s="11">
        <f t="shared" si="597"/>
        <v>41631.704328703701</v>
      </c>
      <c r="U2605" t="str">
        <f t="shared" si="598"/>
        <v>TRUE</v>
      </c>
      <c r="V2605" s="18">
        <f t="shared" si="599"/>
        <v>1</v>
      </c>
      <c r="W2605">
        <f t="shared" si="600"/>
        <v>1</v>
      </c>
      <c r="X2605">
        <v>1</v>
      </c>
      <c r="Y2605">
        <f t="shared" si="605"/>
        <v>1750</v>
      </c>
      <c r="Z2605">
        <f t="shared" si="606"/>
        <v>1776</v>
      </c>
    </row>
    <row r="2606" spans="1:26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 t="b">
        <v>1</v>
      </c>
      <c r="L2606">
        <v>321</v>
      </c>
      <c r="M2606" t="b">
        <v>1</v>
      </c>
      <c r="N2606" t="s">
        <v>8301</v>
      </c>
      <c r="O2606" s="15">
        <f t="shared" si="595"/>
        <v>104.21799999999999</v>
      </c>
      <c r="P2606" s="15">
        <f t="shared" si="601"/>
        <v>64.933333333333323</v>
      </c>
      <c r="Q2606" t="s">
        <v>8330</v>
      </c>
      <c r="R2606" t="s">
        <v>8354</v>
      </c>
      <c r="S2606" s="8">
        <f t="shared" si="596"/>
        <v>40997.842858796292</v>
      </c>
      <c r="T2606" s="11">
        <f t="shared" si="597"/>
        <v>41027.842858796292</v>
      </c>
      <c r="U2606" t="str">
        <f t="shared" si="598"/>
        <v>TRUE</v>
      </c>
      <c r="V2606" s="18">
        <f t="shared" si="599"/>
        <v>1</v>
      </c>
      <c r="W2606">
        <f t="shared" si="600"/>
        <v>1</v>
      </c>
      <c r="X2606">
        <v>1</v>
      </c>
      <c r="Y2606">
        <f t="shared" si="605"/>
        <v>20000</v>
      </c>
      <c r="Z2606">
        <f t="shared" si="606"/>
        <v>20843.599999999999</v>
      </c>
    </row>
    <row r="2607" spans="1:26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 t="b">
        <v>1</v>
      </c>
      <c r="L2607">
        <v>1762</v>
      </c>
      <c r="M2607" t="b">
        <v>1</v>
      </c>
      <c r="N2607" t="s">
        <v>8301</v>
      </c>
      <c r="O2607" s="15">
        <f t="shared" si="595"/>
        <v>107.42157000000002</v>
      </c>
      <c r="P2607" s="15">
        <f t="shared" si="601"/>
        <v>60.965703745743475</v>
      </c>
      <c r="Q2607" t="s">
        <v>8330</v>
      </c>
      <c r="R2607" t="s">
        <v>8354</v>
      </c>
      <c r="S2607" s="8">
        <f t="shared" si="596"/>
        <v>42508.33321759259</v>
      </c>
      <c r="T2607" s="11">
        <f t="shared" si="597"/>
        <v>42538.33321759259</v>
      </c>
      <c r="U2607" t="str">
        <f t="shared" si="598"/>
        <v>TRUE</v>
      </c>
      <c r="V2607" s="18">
        <f t="shared" si="599"/>
        <v>1</v>
      </c>
      <c r="W2607">
        <f t="shared" si="600"/>
        <v>1</v>
      </c>
      <c r="X2607">
        <v>1</v>
      </c>
      <c r="Y2607">
        <f t="shared" si="605"/>
        <v>100000</v>
      </c>
      <c r="Z2607">
        <f t="shared" si="606"/>
        <v>107421.57</v>
      </c>
    </row>
    <row r="2608" spans="1:26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 t="b">
        <v>1</v>
      </c>
      <c r="L2608">
        <v>385</v>
      </c>
      <c r="M2608" t="b">
        <v>1</v>
      </c>
      <c r="N2608" t="s">
        <v>8301</v>
      </c>
      <c r="O2608" s="15">
        <f t="shared" si="595"/>
        <v>110.05454545454545</v>
      </c>
      <c r="P2608" s="15">
        <f t="shared" si="601"/>
        <v>31.444155844155844</v>
      </c>
      <c r="Q2608" t="s">
        <v>8330</v>
      </c>
      <c r="R2608" t="s">
        <v>8354</v>
      </c>
      <c r="S2608" s="8">
        <f t="shared" si="596"/>
        <v>41726.504421296297</v>
      </c>
      <c r="T2608" s="11">
        <f t="shared" si="597"/>
        <v>41758.504421296289</v>
      </c>
      <c r="U2608" t="str">
        <f t="shared" si="598"/>
        <v>TRUE</v>
      </c>
      <c r="V2608" s="18">
        <f t="shared" si="599"/>
        <v>1</v>
      </c>
      <c r="W2608">
        <f t="shared" si="600"/>
        <v>1</v>
      </c>
      <c r="X2608">
        <v>1</v>
      </c>
      <c r="Y2608">
        <f t="shared" si="605"/>
        <v>11000</v>
      </c>
      <c r="Z2608">
        <f t="shared" si="606"/>
        <v>12106</v>
      </c>
    </row>
    <row r="2609" spans="1:26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 t="b">
        <v>1</v>
      </c>
      <c r="L2609">
        <v>398</v>
      </c>
      <c r="M2609" t="b">
        <v>1</v>
      </c>
      <c r="N2609" t="s">
        <v>8301</v>
      </c>
      <c r="O2609" s="15">
        <f t="shared" si="595"/>
        <v>407.7</v>
      </c>
      <c r="P2609" s="15">
        <f t="shared" si="601"/>
        <v>81.949748743718587</v>
      </c>
      <c r="Q2609" t="s">
        <v>8330</v>
      </c>
      <c r="R2609" t="s">
        <v>8354</v>
      </c>
      <c r="S2609" s="8">
        <f t="shared" si="596"/>
        <v>42184.666342592587</v>
      </c>
      <c r="T2609" s="11">
        <f t="shared" si="597"/>
        <v>42227.874999999993</v>
      </c>
      <c r="U2609" t="str">
        <f t="shared" si="598"/>
        <v>TRUE</v>
      </c>
      <c r="V2609" s="18">
        <f t="shared" si="599"/>
        <v>1</v>
      </c>
      <c r="W2609">
        <f t="shared" si="600"/>
        <v>1</v>
      </c>
      <c r="X2609">
        <v>1</v>
      </c>
      <c r="Y2609">
        <f t="shared" si="605"/>
        <v>8000</v>
      </c>
      <c r="Z2609">
        <f t="shared" si="606"/>
        <v>32616</v>
      </c>
    </row>
    <row r="2610" spans="1:26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 t="b">
        <v>1</v>
      </c>
      <c r="L2610">
        <v>304</v>
      </c>
      <c r="M2610" t="b">
        <v>1</v>
      </c>
      <c r="N2610" t="s">
        <v>8301</v>
      </c>
      <c r="O2610" s="15">
        <f t="shared" si="595"/>
        <v>223.92500000000001</v>
      </c>
      <c r="P2610" s="15">
        <f t="shared" si="601"/>
        <v>58.92763157894737</v>
      </c>
      <c r="Q2610" t="s">
        <v>8330</v>
      </c>
      <c r="R2610" t="s">
        <v>8354</v>
      </c>
      <c r="S2610" s="8">
        <f t="shared" si="596"/>
        <v>42767.593379629623</v>
      </c>
      <c r="T2610" s="11">
        <f t="shared" si="597"/>
        <v>42808.791666666664</v>
      </c>
      <c r="U2610" t="str">
        <f t="shared" si="598"/>
        <v>TRUE</v>
      </c>
      <c r="V2610" s="18">
        <f t="shared" si="599"/>
        <v>1</v>
      </c>
      <c r="W2610">
        <f t="shared" si="600"/>
        <v>1</v>
      </c>
      <c r="X2610">
        <v>1</v>
      </c>
      <c r="Y2610">
        <f t="shared" si="605"/>
        <v>8000</v>
      </c>
      <c r="Z2610">
        <f t="shared" si="606"/>
        <v>17914</v>
      </c>
    </row>
    <row r="2611" spans="1:26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 t="b">
        <v>1</v>
      </c>
      <c r="L2611">
        <v>676</v>
      </c>
      <c r="M2611" t="b">
        <v>1</v>
      </c>
      <c r="N2611" t="s">
        <v>8301</v>
      </c>
      <c r="O2611" s="15">
        <f t="shared" si="595"/>
        <v>303.80111428571428</v>
      </c>
      <c r="P2611" s="15">
        <f t="shared" si="601"/>
        <v>157.29347633136095</v>
      </c>
      <c r="Q2611" t="s">
        <v>8330</v>
      </c>
      <c r="R2611" t="s">
        <v>8354</v>
      </c>
      <c r="S2611" s="8">
        <f t="shared" si="596"/>
        <v>41075.02952546296</v>
      </c>
      <c r="T2611" s="11">
        <f t="shared" si="597"/>
        <v>41105.02952546296</v>
      </c>
      <c r="U2611" t="str">
        <f t="shared" si="598"/>
        <v>TRUE</v>
      </c>
      <c r="V2611" s="18">
        <f t="shared" si="599"/>
        <v>1</v>
      </c>
      <c r="W2611">
        <f t="shared" si="600"/>
        <v>1</v>
      </c>
      <c r="X2611">
        <v>1</v>
      </c>
      <c r="Y2611">
        <f t="shared" si="605"/>
        <v>35000</v>
      </c>
      <c r="Z2611">
        <f t="shared" si="606"/>
        <v>106330.39</v>
      </c>
    </row>
    <row r="2612" spans="1:26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 t="b">
        <v>1</v>
      </c>
      <c r="L2612">
        <v>577</v>
      </c>
      <c r="M2612" t="b">
        <v>1</v>
      </c>
      <c r="N2612" t="s">
        <v>8301</v>
      </c>
      <c r="O2612" s="15">
        <f t="shared" si="595"/>
        <v>141.3251043268175</v>
      </c>
      <c r="P2612" s="15">
        <f t="shared" si="601"/>
        <v>55.758509532062391</v>
      </c>
      <c r="Q2612" t="s">
        <v>8330</v>
      </c>
      <c r="R2612" t="s">
        <v>8354</v>
      </c>
      <c r="S2612" s="8">
        <f t="shared" si="596"/>
        <v>42564.672743055555</v>
      </c>
      <c r="T2612" s="11">
        <f t="shared" si="597"/>
        <v>42604.082638888889</v>
      </c>
      <c r="U2612" t="str">
        <f t="shared" si="598"/>
        <v>TRUE</v>
      </c>
      <c r="V2612" s="18">
        <f t="shared" si="599"/>
        <v>1</v>
      </c>
      <c r="W2612">
        <f t="shared" si="600"/>
        <v>1</v>
      </c>
      <c r="X2612">
        <v>1</v>
      </c>
      <c r="Y2612">
        <f t="shared" si="605"/>
        <v>22765</v>
      </c>
      <c r="Z2612">
        <f t="shared" si="606"/>
        <v>32172.66</v>
      </c>
    </row>
    <row r="2613" spans="1:26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 t="b">
        <v>1</v>
      </c>
      <c r="L2613">
        <v>3663</v>
      </c>
      <c r="M2613" t="b">
        <v>1</v>
      </c>
      <c r="N2613" t="s">
        <v>8301</v>
      </c>
      <c r="O2613" s="15">
        <f t="shared" si="595"/>
        <v>2790.6363636363635</v>
      </c>
      <c r="P2613" s="15">
        <f t="shared" si="601"/>
        <v>83.802893802893806</v>
      </c>
      <c r="Q2613" t="s">
        <v>8330</v>
      </c>
      <c r="R2613" t="s">
        <v>8354</v>
      </c>
      <c r="S2613" s="8">
        <f t="shared" si="596"/>
        <v>42704.127476851849</v>
      </c>
      <c r="T2613" s="11">
        <f t="shared" si="597"/>
        <v>42737.749305555553</v>
      </c>
      <c r="U2613" t="str">
        <f t="shared" si="598"/>
        <v>TRUE</v>
      </c>
      <c r="V2613" s="18">
        <f t="shared" si="599"/>
        <v>1</v>
      </c>
      <c r="W2613">
        <f t="shared" si="600"/>
        <v>1</v>
      </c>
      <c r="X2613">
        <v>1.1299999999999999</v>
      </c>
      <c r="Y2613">
        <f>D2613*X2613</f>
        <v>12429.999999999998</v>
      </c>
      <c r="Z2613">
        <f t="shared" ref="Z2613:Z2621" si="607">E2613*$X2613</f>
        <v>346876.1</v>
      </c>
    </row>
    <row r="2614" spans="1:26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 t="b">
        <v>1</v>
      </c>
      <c r="L2614">
        <v>294</v>
      </c>
      <c r="M2614" t="b">
        <v>1</v>
      </c>
      <c r="N2614" t="s">
        <v>8301</v>
      </c>
      <c r="O2614" s="15">
        <f t="shared" si="595"/>
        <v>171.76130000000001</v>
      </c>
      <c r="P2614" s="15">
        <f t="shared" si="601"/>
        <v>58.422210884353746</v>
      </c>
      <c r="Q2614" t="s">
        <v>8330</v>
      </c>
      <c r="R2614" t="s">
        <v>8354</v>
      </c>
      <c r="S2614" s="8">
        <f t="shared" si="596"/>
        <v>41981.934837962959</v>
      </c>
      <c r="T2614" s="11">
        <f t="shared" si="597"/>
        <v>42012.934837962959</v>
      </c>
      <c r="U2614" t="str">
        <f t="shared" si="598"/>
        <v>TRUE</v>
      </c>
      <c r="V2614" s="18">
        <f t="shared" si="599"/>
        <v>1</v>
      </c>
      <c r="W2614">
        <f t="shared" si="600"/>
        <v>1</v>
      </c>
      <c r="X2614">
        <v>1</v>
      </c>
      <c r="Y2614">
        <f>D2614*$X2614</f>
        <v>10000</v>
      </c>
      <c r="Z2614">
        <f t="shared" si="607"/>
        <v>17176.13</v>
      </c>
    </row>
    <row r="2615" spans="1:26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 t="b">
        <v>1</v>
      </c>
      <c r="L2615">
        <v>28</v>
      </c>
      <c r="M2615" t="b">
        <v>1</v>
      </c>
      <c r="N2615" t="s">
        <v>8301</v>
      </c>
      <c r="O2615" s="15">
        <f t="shared" si="595"/>
        <v>101.01333333333334</v>
      </c>
      <c r="P2615" s="15">
        <f t="shared" si="601"/>
        <v>270.57142857142856</v>
      </c>
      <c r="Q2615" t="s">
        <v>8330</v>
      </c>
      <c r="R2615" t="s">
        <v>8354</v>
      </c>
      <c r="S2615" s="8">
        <f t="shared" si="596"/>
        <v>41143.609884259255</v>
      </c>
      <c r="T2615" s="11">
        <f t="shared" si="597"/>
        <v>41173.609884259255</v>
      </c>
      <c r="U2615" t="str">
        <f t="shared" si="598"/>
        <v>TRUE</v>
      </c>
      <c r="V2615" s="18">
        <f t="shared" si="599"/>
        <v>1</v>
      </c>
      <c r="W2615">
        <f t="shared" si="600"/>
        <v>1</v>
      </c>
      <c r="X2615">
        <v>1</v>
      </c>
      <c r="Y2615">
        <f>D2615*$X2615</f>
        <v>7500</v>
      </c>
      <c r="Z2615">
        <f t="shared" si="607"/>
        <v>7576</v>
      </c>
    </row>
    <row r="2616" spans="1:26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 t="b">
        <v>1</v>
      </c>
      <c r="L2616">
        <v>100</v>
      </c>
      <c r="M2616" t="b">
        <v>1</v>
      </c>
      <c r="N2616" t="s">
        <v>8301</v>
      </c>
      <c r="O2616" s="15">
        <f t="shared" si="595"/>
        <v>102</v>
      </c>
      <c r="P2616" s="15">
        <f t="shared" si="601"/>
        <v>107.1</v>
      </c>
      <c r="Q2616" t="s">
        <v>8330</v>
      </c>
      <c r="R2616" t="s">
        <v>8354</v>
      </c>
      <c r="S2616" s="8">
        <f t="shared" si="596"/>
        <v>41730.500138888885</v>
      </c>
      <c r="T2616" s="11">
        <f t="shared" si="597"/>
        <v>41759</v>
      </c>
      <c r="U2616" t="str">
        <f t="shared" si="598"/>
        <v>TRUE</v>
      </c>
      <c r="V2616" s="18">
        <f t="shared" si="599"/>
        <v>1</v>
      </c>
      <c r="W2616">
        <f t="shared" si="600"/>
        <v>1</v>
      </c>
      <c r="X2616">
        <v>1</v>
      </c>
      <c r="Y2616">
        <f>D2616*$X2616</f>
        <v>10500</v>
      </c>
      <c r="Z2616">
        <f t="shared" si="607"/>
        <v>10710</v>
      </c>
    </row>
    <row r="2617" spans="1:26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 t="b">
        <v>0</v>
      </c>
      <c r="L2617">
        <v>72</v>
      </c>
      <c r="M2617" t="b">
        <v>1</v>
      </c>
      <c r="N2617" t="s">
        <v>8301</v>
      </c>
      <c r="O2617" s="15">
        <f t="shared" si="595"/>
        <v>169.76511744127936</v>
      </c>
      <c r="P2617" s="15">
        <f t="shared" si="601"/>
        <v>47.180555555555557</v>
      </c>
      <c r="Q2617" t="s">
        <v>8330</v>
      </c>
      <c r="R2617" t="s">
        <v>8354</v>
      </c>
      <c r="S2617" s="8">
        <f t="shared" si="596"/>
        <v>42453.288935185185</v>
      </c>
      <c r="T2617" s="11">
        <f t="shared" si="597"/>
        <v>42490.291666666664</v>
      </c>
      <c r="U2617" t="str">
        <f t="shared" si="598"/>
        <v>FALSE</v>
      </c>
      <c r="V2617" s="18">
        <f t="shared" si="599"/>
        <v>2</v>
      </c>
      <c r="W2617">
        <f t="shared" si="600"/>
        <v>1</v>
      </c>
      <c r="X2617">
        <v>1.28</v>
      </c>
      <c r="Y2617">
        <f>D2617*X2617</f>
        <v>2561.2800000000002</v>
      </c>
      <c r="Z2617">
        <f t="shared" si="607"/>
        <v>4348.16</v>
      </c>
    </row>
    <row r="2618" spans="1:26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 t="b">
        <v>1</v>
      </c>
      <c r="L2618">
        <v>238</v>
      </c>
      <c r="M2618" t="b">
        <v>1</v>
      </c>
      <c r="N2618" t="s">
        <v>8301</v>
      </c>
      <c r="O2618" s="15">
        <f t="shared" si="595"/>
        <v>114.53400000000001</v>
      </c>
      <c r="P2618" s="15">
        <f t="shared" si="601"/>
        <v>120.30882352941177</v>
      </c>
      <c r="Q2618" t="s">
        <v>8330</v>
      </c>
      <c r="R2618" t="s">
        <v>8354</v>
      </c>
      <c r="S2618" s="8">
        <f t="shared" si="596"/>
        <v>42211.786215277774</v>
      </c>
      <c r="T2618" s="11">
        <f t="shared" si="597"/>
        <v>42241.786215277774</v>
      </c>
      <c r="U2618" t="str">
        <f t="shared" si="598"/>
        <v>TRUE</v>
      </c>
      <c r="V2618" s="18">
        <f t="shared" si="599"/>
        <v>1</v>
      </c>
      <c r="W2618">
        <f t="shared" si="600"/>
        <v>1</v>
      </c>
      <c r="X2618">
        <v>1</v>
      </c>
      <c r="Y2618">
        <f>D2618*$X2618</f>
        <v>25000</v>
      </c>
      <c r="Z2618">
        <f t="shared" si="607"/>
        <v>28633.5</v>
      </c>
    </row>
    <row r="2619" spans="1:26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 t="b">
        <v>1</v>
      </c>
      <c r="L2619">
        <v>159</v>
      </c>
      <c r="M2619" t="b">
        <v>1</v>
      </c>
      <c r="N2619" t="s">
        <v>8301</v>
      </c>
      <c r="O2619" s="15">
        <f t="shared" si="595"/>
        <v>877.6</v>
      </c>
      <c r="P2619" s="15">
        <f t="shared" si="601"/>
        <v>27.59748427672956</v>
      </c>
      <c r="Q2619" t="s">
        <v>8330</v>
      </c>
      <c r="R2619" t="s">
        <v>8354</v>
      </c>
      <c r="S2619" s="8">
        <f t="shared" si="596"/>
        <v>41902.666099537033</v>
      </c>
      <c r="T2619" s="11">
        <f t="shared" si="597"/>
        <v>41932.666099537033</v>
      </c>
      <c r="U2619" t="str">
        <f t="shared" si="598"/>
        <v>TRUE</v>
      </c>
      <c r="V2619" s="18">
        <f t="shared" si="599"/>
        <v>1</v>
      </c>
      <c r="W2619">
        <f t="shared" si="600"/>
        <v>1</v>
      </c>
      <c r="X2619">
        <v>1</v>
      </c>
      <c r="Y2619">
        <f>D2619*$X2619</f>
        <v>500</v>
      </c>
      <c r="Z2619">
        <f t="shared" si="607"/>
        <v>4388</v>
      </c>
    </row>
    <row r="2620" spans="1:26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 t="b">
        <v>1</v>
      </c>
      <c r="L2620">
        <v>77</v>
      </c>
      <c r="M2620" t="b">
        <v>1</v>
      </c>
      <c r="N2620" t="s">
        <v>8301</v>
      </c>
      <c r="O2620" s="15">
        <f t="shared" si="595"/>
        <v>105.38666666666667</v>
      </c>
      <c r="P2620" s="15">
        <f t="shared" si="601"/>
        <v>205.2987012987013</v>
      </c>
      <c r="Q2620" t="s">
        <v>8330</v>
      </c>
      <c r="R2620" t="s">
        <v>8354</v>
      </c>
      <c r="S2620" s="8">
        <f t="shared" si="596"/>
        <v>42279.584039351852</v>
      </c>
      <c r="T2620" s="11">
        <f t="shared" si="597"/>
        <v>42339.625706018516</v>
      </c>
      <c r="U2620" t="str">
        <f t="shared" si="598"/>
        <v>TRUE</v>
      </c>
      <c r="V2620" s="18">
        <f t="shared" si="599"/>
        <v>1</v>
      </c>
      <c r="W2620">
        <f t="shared" si="600"/>
        <v>1</v>
      </c>
      <c r="X2620">
        <v>1</v>
      </c>
      <c r="Y2620">
        <f>D2620*$X2620</f>
        <v>15000</v>
      </c>
      <c r="Z2620">
        <f t="shared" si="607"/>
        <v>15808</v>
      </c>
    </row>
    <row r="2621" spans="1:26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 t="b">
        <v>1</v>
      </c>
      <c r="L2621">
        <v>53</v>
      </c>
      <c r="M2621" t="b">
        <v>1</v>
      </c>
      <c r="N2621" t="s">
        <v>8301</v>
      </c>
      <c r="O2621" s="15">
        <f t="shared" si="595"/>
        <v>188.39999999999998</v>
      </c>
      <c r="P2621" s="15">
        <f t="shared" si="601"/>
        <v>35.547169811320757</v>
      </c>
      <c r="Q2621" t="s">
        <v>8330</v>
      </c>
      <c r="R2621" t="s">
        <v>8354</v>
      </c>
      <c r="S2621" s="8">
        <f t="shared" si="596"/>
        <v>42273.67597222222</v>
      </c>
      <c r="T2621" s="11">
        <f t="shared" si="597"/>
        <v>42300.249999999993</v>
      </c>
      <c r="U2621" t="str">
        <f t="shared" si="598"/>
        <v>TRUE</v>
      </c>
      <c r="V2621" s="18">
        <f t="shared" si="599"/>
        <v>1</v>
      </c>
      <c r="W2621">
        <f t="shared" si="600"/>
        <v>1</v>
      </c>
      <c r="X2621">
        <v>1</v>
      </c>
      <c r="Y2621">
        <f>D2621*$X2621</f>
        <v>1000</v>
      </c>
      <c r="Z2621">
        <f t="shared" si="607"/>
        <v>1884</v>
      </c>
    </row>
    <row r="2622" spans="1:26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 t="b">
        <v>1</v>
      </c>
      <c r="L2622">
        <v>1251</v>
      </c>
      <c r="M2622" t="b">
        <v>1</v>
      </c>
      <c r="N2622" t="s">
        <v>8301</v>
      </c>
      <c r="O2622" s="15">
        <f t="shared" si="595"/>
        <v>143.65230769230772</v>
      </c>
      <c r="P2622" s="15">
        <f t="shared" si="601"/>
        <v>74.639488409272587</v>
      </c>
      <c r="Q2622" t="s">
        <v>8330</v>
      </c>
      <c r="R2622" t="s">
        <v>8354</v>
      </c>
      <c r="S2622" s="8">
        <f t="shared" si="596"/>
        <v>42250.958819444444</v>
      </c>
      <c r="T2622" s="11">
        <f t="shared" si="597"/>
        <v>42287.833333333336</v>
      </c>
      <c r="U2622" t="str">
        <f t="shared" si="598"/>
        <v>TRUE</v>
      </c>
      <c r="V2622" s="18">
        <f t="shared" si="599"/>
        <v>1</v>
      </c>
      <c r="W2622">
        <f t="shared" si="600"/>
        <v>1</v>
      </c>
      <c r="X2622">
        <v>0.72</v>
      </c>
      <c r="Y2622">
        <f>D2622*X2622</f>
        <v>46800</v>
      </c>
    </row>
    <row r="2623" spans="1:26" ht="115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 t="b">
        <v>1</v>
      </c>
      <c r="L2623">
        <v>465</v>
      </c>
      <c r="M2623" t="b">
        <v>1</v>
      </c>
      <c r="N2623" t="s">
        <v>8301</v>
      </c>
      <c r="O2623" s="15">
        <f t="shared" si="595"/>
        <v>145.88</v>
      </c>
      <c r="P2623" s="15">
        <f t="shared" si="601"/>
        <v>47.058064516129029</v>
      </c>
      <c r="Q2623" t="s">
        <v>8330</v>
      </c>
      <c r="R2623" t="s">
        <v>8354</v>
      </c>
      <c r="S2623" s="8">
        <f t="shared" si="596"/>
        <v>42115.539212962954</v>
      </c>
      <c r="T2623" s="11">
        <f t="shared" si="597"/>
        <v>42145.539212962962</v>
      </c>
      <c r="U2623" t="str">
        <f t="shared" si="598"/>
        <v>TRUE</v>
      </c>
      <c r="V2623" s="18">
        <f t="shared" si="599"/>
        <v>1</v>
      </c>
      <c r="W2623">
        <f t="shared" si="600"/>
        <v>1</v>
      </c>
      <c r="X2623">
        <v>1</v>
      </c>
      <c r="Y2623">
        <f>D2623*$X2623</f>
        <v>15000</v>
      </c>
      <c r="Z2623">
        <f>E2623*$X2623</f>
        <v>21882</v>
      </c>
    </row>
    <row r="2624" spans="1:26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 t="b">
        <v>0</v>
      </c>
      <c r="L2624">
        <v>74</v>
      </c>
      <c r="M2624" t="b">
        <v>1</v>
      </c>
      <c r="N2624" t="s">
        <v>8301</v>
      </c>
      <c r="O2624" s="15">
        <f t="shared" si="595"/>
        <v>131.184</v>
      </c>
      <c r="P2624" s="15">
        <f t="shared" si="601"/>
        <v>26.591351351351353</v>
      </c>
      <c r="Q2624" t="s">
        <v>8330</v>
      </c>
      <c r="R2624" t="s">
        <v>8354</v>
      </c>
      <c r="S2624" s="8">
        <f t="shared" si="596"/>
        <v>42689.534907407404</v>
      </c>
      <c r="T2624" s="11">
        <f t="shared" si="597"/>
        <v>42734.534907407404</v>
      </c>
      <c r="U2624" t="str">
        <f t="shared" si="598"/>
        <v>FALSE</v>
      </c>
      <c r="V2624" s="18">
        <f t="shared" si="599"/>
        <v>2</v>
      </c>
      <c r="W2624">
        <f t="shared" si="600"/>
        <v>1</v>
      </c>
      <c r="X2624">
        <v>1.1299999999999999</v>
      </c>
      <c r="Y2624">
        <f>D2624*X2624</f>
        <v>1694.9999999999998</v>
      </c>
      <c r="Z2624">
        <f t="shared" ref="Z2624:Z2631" si="608">E2624*$X2624</f>
        <v>2223.5687999999996</v>
      </c>
    </row>
    <row r="2625" spans="1:26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 t="b">
        <v>0</v>
      </c>
      <c r="L2625">
        <v>62</v>
      </c>
      <c r="M2625" t="b">
        <v>1</v>
      </c>
      <c r="N2625" t="s">
        <v>8301</v>
      </c>
      <c r="O2625" s="15">
        <f t="shared" si="595"/>
        <v>113.99999999999999</v>
      </c>
      <c r="P2625" s="15">
        <f t="shared" si="601"/>
        <v>36.774193548387096</v>
      </c>
      <c r="Q2625" t="s">
        <v>8330</v>
      </c>
      <c r="R2625" t="s">
        <v>8354</v>
      </c>
      <c r="S2625" s="8">
        <f t="shared" si="596"/>
        <v>42692.048217592594</v>
      </c>
      <c r="T2625" s="11">
        <f t="shared" si="597"/>
        <v>42706.048217592594</v>
      </c>
      <c r="U2625" t="str">
        <f t="shared" si="598"/>
        <v>FALSE</v>
      </c>
      <c r="V2625" s="18">
        <f t="shared" si="599"/>
        <v>2</v>
      </c>
      <c r="W2625">
        <f t="shared" si="600"/>
        <v>1</v>
      </c>
      <c r="X2625">
        <v>1</v>
      </c>
      <c r="Y2625">
        <f>D2625*$X2625</f>
        <v>2000</v>
      </c>
      <c r="Z2625">
        <f t="shared" si="608"/>
        <v>2280</v>
      </c>
    </row>
    <row r="2626" spans="1:26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 t="b">
        <v>0</v>
      </c>
      <c r="L2626">
        <v>3468</v>
      </c>
      <c r="M2626" t="b">
        <v>1</v>
      </c>
      <c r="N2626" t="s">
        <v>8301</v>
      </c>
      <c r="O2626" s="15">
        <f t="shared" si="595"/>
        <v>1379.4206249999997</v>
      </c>
      <c r="P2626" s="15">
        <f t="shared" si="601"/>
        <v>31.820544982698959</v>
      </c>
      <c r="Q2626" t="s">
        <v>8330</v>
      </c>
      <c r="R2626" t="s">
        <v>8354</v>
      </c>
      <c r="S2626" s="8">
        <f t="shared" si="596"/>
        <v>41144.213217592594</v>
      </c>
      <c r="T2626" s="11">
        <f t="shared" si="597"/>
        <v>41165.213217592587</v>
      </c>
      <c r="U2626" t="str">
        <f t="shared" si="598"/>
        <v>FALSE</v>
      </c>
      <c r="V2626" s="18">
        <f t="shared" si="599"/>
        <v>2</v>
      </c>
      <c r="W2626">
        <f t="shared" si="600"/>
        <v>1</v>
      </c>
      <c r="X2626">
        <v>1</v>
      </c>
      <c r="Y2626">
        <f>D2626*$X2626</f>
        <v>8000</v>
      </c>
      <c r="Z2626">
        <f t="shared" si="608"/>
        <v>110353.65</v>
      </c>
    </row>
    <row r="2627" spans="1:26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 t="b">
        <v>0</v>
      </c>
      <c r="L2627">
        <v>52</v>
      </c>
      <c r="M2627" t="b">
        <v>1</v>
      </c>
      <c r="N2627" t="s">
        <v>8301</v>
      </c>
      <c r="O2627" s="15">
        <f t="shared" ref="O2627:O2690" si="609">(E2627/D2627)*100</f>
        <v>956</v>
      </c>
      <c r="P2627" s="15">
        <f t="shared" si="601"/>
        <v>27.576923076923077</v>
      </c>
      <c r="Q2627" t="s">
        <v>8330</v>
      </c>
      <c r="R2627" t="s">
        <v>8354</v>
      </c>
      <c r="S2627" s="8">
        <f t="shared" ref="S2627:S2690" si="610">(((J2627/60)/60)/24)+DATE(1970,1,1)+(-5/24)</f>
        <v>42658.601944444446</v>
      </c>
      <c r="T2627" s="11">
        <f t="shared" ref="T2627:T2690" si="611">(I2627/86400)+25569+(-5/24)</f>
        <v>42683.643611111103</v>
      </c>
      <c r="U2627" t="str">
        <f t="shared" ref="U2627:U2690" si="612">TRIM(K2627)</f>
        <v>FALSE</v>
      </c>
      <c r="V2627" s="18">
        <f t="shared" ref="V2627:V2690" si="613">IF(U2627="TRUE", 1, 2)</f>
        <v>2</v>
      </c>
      <c r="W2627">
        <f t="shared" ref="W2627:W2690" si="614">IF(F2627="successful", 1,  IF(F2627= "failed", 2, IF(F2627="canceled", 3, 4)))</f>
        <v>1</v>
      </c>
      <c r="X2627">
        <v>1.1299999999999999</v>
      </c>
      <c r="Y2627">
        <f>D2627*X2627</f>
        <v>169.49999999999997</v>
      </c>
      <c r="Z2627">
        <f t="shared" si="608"/>
        <v>1620.4199999999998</v>
      </c>
    </row>
    <row r="2628" spans="1:26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 t="b">
        <v>0</v>
      </c>
      <c r="L2628">
        <v>50</v>
      </c>
      <c r="M2628" t="b">
        <v>1</v>
      </c>
      <c r="N2628" t="s">
        <v>8301</v>
      </c>
      <c r="O2628" s="15">
        <f t="shared" si="609"/>
        <v>112.00000000000001</v>
      </c>
      <c r="P2628" s="15">
        <f t="shared" si="601"/>
        <v>56</v>
      </c>
      <c r="Q2628" t="s">
        <v>8330</v>
      </c>
      <c r="R2628" t="s">
        <v>8354</v>
      </c>
      <c r="S2628" s="8">
        <f t="shared" si="610"/>
        <v>42128.41978009259</v>
      </c>
      <c r="T2628" s="11">
        <f t="shared" si="611"/>
        <v>42158.41978009259</v>
      </c>
      <c r="U2628" t="str">
        <f t="shared" si="612"/>
        <v>FALSE</v>
      </c>
      <c r="V2628" s="18">
        <f t="shared" si="613"/>
        <v>2</v>
      </c>
      <c r="W2628">
        <f t="shared" si="614"/>
        <v>1</v>
      </c>
      <c r="X2628">
        <v>1</v>
      </c>
      <c r="Y2628">
        <f>D2628*$X2628</f>
        <v>2500</v>
      </c>
      <c r="Z2628">
        <f t="shared" si="608"/>
        <v>2800</v>
      </c>
    </row>
    <row r="2629" spans="1:26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 t="b">
        <v>0</v>
      </c>
      <c r="L2629">
        <v>45</v>
      </c>
      <c r="M2629" t="b">
        <v>1</v>
      </c>
      <c r="N2629" t="s">
        <v>8301</v>
      </c>
      <c r="O2629" s="15">
        <f t="shared" si="609"/>
        <v>646.66666666666663</v>
      </c>
      <c r="P2629" s="15">
        <f t="shared" si="601"/>
        <v>21.555555555555557</v>
      </c>
      <c r="Q2629" t="s">
        <v>8330</v>
      </c>
      <c r="R2629" t="s">
        <v>8354</v>
      </c>
      <c r="S2629" s="8">
        <f t="shared" si="610"/>
        <v>42304.621076388888</v>
      </c>
      <c r="T2629" s="11">
        <f t="shared" si="611"/>
        <v>42334.662743055553</v>
      </c>
      <c r="U2629" t="str">
        <f t="shared" si="612"/>
        <v>FALSE</v>
      </c>
      <c r="V2629" s="18">
        <f t="shared" si="613"/>
        <v>2</v>
      </c>
      <c r="W2629">
        <f t="shared" si="614"/>
        <v>1</v>
      </c>
      <c r="X2629">
        <v>1</v>
      </c>
      <c r="Y2629">
        <f>D2629*$X2629</f>
        <v>150</v>
      </c>
      <c r="Z2629">
        <f t="shared" si="608"/>
        <v>970</v>
      </c>
    </row>
    <row r="2630" spans="1:26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 t="b">
        <v>0</v>
      </c>
      <c r="L2630">
        <v>21</v>
      </c>
      <c r="M2630" t="b">
        <v>1</v>
      </c>
      <c r="N2630" t="s">
        <v>8301</v>
      </c>
      <c r="O2630" s="15">
        <f t="shared" si="609"/>
        <v>110.36948748510132</v>
      </c>
      <c r="P2630" s="15">
        <f t="shared" ref="P2630:P2693" si="615">IFERROR(E2630/L2630,0)</f>
        <v>44.095238095238095</v>
      </c>
      <c r="Q2630" t="s">
        <v>8330</v>
      </c>
      <c r="R2630" t="s">
        <v>8354</v>
      </c>
      <c r="S2630" s="8">
        <f t="shared" si="610"/>
        <v>41953.757719907408</v>
      </c>
      <c r="T2630" s="11">
        <f t="shared" si="611"/>
        <v>41973.757719907408</v>
      </c>
      <c r="U2630" t="str">
        <f t="shared" si="612"/>
        <v>FALSE</v>
      </c>
      <c r="V2630" s="18">
        <f t="shared" si="613"/>
        <v>2</v>
      </c>
      <c r="W2630">
        <f t="shared" si="614"/>
        <v>1</v>
      </c>
      <c r="X2630">
        <v>1</v>
      </c>
      <c r="Y2630">
        <f>D2630*$X2630</f>
        <v>839</v>
      </c>
      <c r="Z2630">
        <f t="shared" si="608"/>
        <v>926</v>
      </c>
    </row>
    <row r="2631" spans="1:26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 t="b">
        <v>0</v>
      </c>
      <c r="L2631">
        <v>100</v>
      </c>
      <c r="M2631" t="b">
        <v>1</v>
      </c>
      <c r="N2631" t="s">
        <v>8301</v>
      </c>
      <c r="O2631" s="15">
        <f t="shared" si="609"/>
        <v>127.74000000000001</v>
      </c>
      <c r="P2631" s="15">
        <f t="shared" si="615"/>
        <v>63.87</v>
      </c>
      <c r="Q2631" t="s">
        <v>8330</v>
      </c>
      <c r="R2631" t="s">
        <v>8354</v>
      </c>
      <c r="S2631" s="8">
        <f t="shared" si="610"/>
        <v>42108.330115740733</v>
      </c>
      <c r="T2631" s="11">
        <f t="shared" si="611"/>
        <v>42138.330115740733</v>
      </c>
      <c r="U2631" t="str">
        <f t="shared" si="612"/>
        <v>FALSE</v>
      </c>
      <c r="V2631" s="18">
        <f t="shared" si="613"/>
        <v>2</v>
      </c>
      <c r="W2631">
        <f t="shared" si="614"/>
        <v>1</v>
      </c>
      <c r="X2631">
        <v>1.28</v>
      </c>
      <c r="Y2631">
        <f>D2631*X2631</f>
        <v>6400</v>
      </c>
      <c r="Z2631">
        <f t="shared" si="608"/>
        <v>8175.3600000000006</v>
      </c>
    </row>
    <row r="2632" spans="1:26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 t="b">
        <v>0</v>
      </c>
      <c r="L2632">
        <v>81</v>
      </c>
      <c r="M2632" t="b">
        <v>1</v>
      </c>
      <c r="N2632" t="s">
        <v>8301</v>
      </c>
      <c r="O2632" s="15">
        <f t="shared" si="609"/>
        <v>157.9</v>
      </c>
      <c r="P2632" s="15">
        <f t="shared" si="615"/>
        <v>38.987654320987652</v>
      </c>
      <c r="Q2632" t="s">
        <v>8330</v>
      </c>
      <c r="R2632" t="s">
        <v>8354</v>
      </c>
      <c r="S2632" s="8">
        <f t="shared" si="610"/>
        <v>42523.897129629629</v>
      </c>
      <c r="T2632" s="11">
        <f t="shared" si="611"/>
        <v>42551.208333333336</v>
      </c>
      <c r="U2632" t="str">
        <f t="shared" si="612"/>
        <v>FALSE</v>
      </c>
      <c r="V2632" s="18">
        <f t="shared" si="613"/>
        <v>2</v>
      </c>
      <c r="W2632">
        <f t="shared" si="614"/>
        <v>1</v>
      </c>
      <c r="X2632">
        <v>0.72</v>
      </c>
      <c r="Y2632">
        <f>D2632*X2632</f>
        <v>1440</v>
      </c>
    </row>
    <row r="2633" spans="1:26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 t="b">
        <v>0</v>
      </c>
      <c r="L2633">
        <v>286</v>
      </c>
      <c r="M2633" t="b">
        <v>1</v>
      </c>
      <c r="N2633" t="s">
        <v>8301</v>
      </c>
      <c r="O2633" s="15">
        <f t="shared" si="609"/>
        <v>114.66525000000001</v>
      </c>
      <c r="P2633" s="15">
        <f t="shared" si="615"/>
        <v>80.185489510489504</v>
      </c>
      <c r="Q2633" t="s">
        <v>8330</v>
      </c>
      <c r="R2633" t="s">
        <v>8354</v>
      </c>
      <c r="S2633" s="8">
        <f t="shared" si="610"/>
        <v>42217.960960648146</v>
      </c>
      <c r="T2633" s="11">
        <f t="shared" si="611"/>
        <v>42245.960960648146</v>
      </c>
      <c r="U2633" t="str">
        <f t="shared" si="612"/>
        <v>FALSE</v>
      </c>
      <c r="V2633" s="18">
        <f t="shared" si="613"/>
        <v>2</v>
      </c>
      <c r="W2633">
        <f t="shared" si="614"/>
        <v>1</v>
      </c>
      <c r="X2633">
        <v>1</v>
      </c>
      <c r="Y2633">
        <f t="shared" ref="Y2633:Z2636" si="616">D2633*$X2633</f>
        <v>20000</v>
      </c>
      <c r="Z2633">
        <f t="shared" si="616"/>
        <v>22933.05</v>
      </c>
    </row>
    <row r="2634" spans="1:26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 t="b">
        <v>0</v>
      </c>
      <c r="L2634">
        <v>42</v>
      </c>
      <c r="M2634" t="b">
        <v>1</v>
      </c>
      <c r="N2634" t="s">
        <v>8301</v>
      </c>
      <c r="O2634" s="15">
        <f t="shared" si="609"/>
        <v>137.00934579439252</v>
      </c>
      <c r="P2634" s="15">
        <f t="shared" si="615"/>
        <v>34.904761904761905</v>
      </c>
      <c r="Q2634" t="s">
        <v>8330</v>
      </c>
      <c r="R2634" t="s">
        <v>8354</v>
      </c>
      <c r="S2634" s="8">
        <f t="shared" si="610"/>
        <v>42493.853460648148</v>
      </c>
      <c r="T2634" s="11">
        <f t="shared" si="611"/>
        <v>42518.853460648148</v>
      </c>
      <c r="U2634" t="str">
        <f t="shared" si="612"/>
        <v>FALSE</v>
      </c>
      <c r="V2634" s="18">
        <f t="shared" si="613"/>
        <v>2</v>
      </c>
      <c r="W2634">
        <f t="shared" si="614"/>
        <v>1</v>
      </c>
      <c r="X2634">
        <v>1</v>
      </c>
      <c r="Y2634">
        <f t="shared" si="616"/>
        <v>1070</v>
      </c>
      <c r="Z2634">
        <f t="shared" si="616"/>
        <v>1466</v>
      </c>
    </row>
    <row r="2635" spans="1:26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 t="b">
        <v>0</v>
      </c>
      <c r="L2635">
        <v>199</v>
      </c>
      <c r="M2635" t="b">
        <v>1</v>
      </c>
      <c r="N2635" t="s">
        <v>8301</v>
      </c>
      <c r="O2635" s="15">
        <f t="shared" si="609"/>
        <v>354.62</v>
      </c>
      <c r="P2635" s="15">
        <f t="shared" si="615"/>
        <v>89.100502512562812</v>
      </c>
      <c r="Q2635" t="s">
        <v>8330</v>
      </c>
      <c r="R2635" t="s">
        <v>8354</v>
      </c>
      <c r="S2635" s="8">
        <f t="shared" si="610"/>
        <v>41667.614953703705</v>
      </c>
      <c r="T2635" s="11">
        <f t="shared" si="611"/>
        <v>41697.75</v>
      </c>
      <c r="U2635" t="str">
        <f t="shared" si="612"/>
        <v>FALSE</v>
      </c>
      <c r="V2635" s="18">
        <f t="shared" si="613"/>
        <v>2</v>
      </c>
      <c r="W2635">
        <f t="shared" si="614"/>
        <v>1</v>
      </c>
      <c r="X2635">
        <v>1</v>
      </c>
      <c r="Y2635">
        <f t="shared" si="616"/>
        <v>5000</v>
      </c>
      <c r="Z2635">
        <f t="shared" si="616"/>
        <v>17731</v>
      </c>
    </row>
    <row r="2636" spans="1:26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 t="b">
        <v>0</v>
      </c>
      <c r="L2636">
        <v>25</v>
      </c>
      <c r="M2636" t="b">
        <v>1</v>
      </c>
      <c r="N2636" t="s">
        <v>8301</v>
      </c>
      <c r="O2636" s="15">
        <f t="shared" si="609"/>
        <v>106.02150537634409</v>
      </c>
      <c r="P2636" s="15">
        <f t="shared" si="615"/>
        <v>39.44</v>
      </c>
      <c r="Q2636" t="s">
        <v>8330</v>
      </c>
      <c r="R2636" t="s">
        <v>8354</v>
      </c>
      <c r="S2636" s="8">
        <f t="shared" si="610"/>
        <v>42612.448159722226</v>
      </c>
      <c r="T2636" s="11">
        <f t="shared" si="611"/>
        <v>42642.448159722218</v>
      </c>
      <c r="U2636" t="str">
        <f t="shared" si="612"/>
        <v>FALSE</v>
      </c>
      <c r="V2636" s="18">
        <f t="shared" si="613"/>
        <v>2</v>
      </c>
      <c r="W2636">
        <f t="shared" si="614"/>
        <v>1</v>
      </c>
      <c r="X2636">
        <v>1</v>
      </c>
      <c r="Y2636">
        <f t="shared" si="616"/>
        <v>930</v>
      </c>
      <c r="Z2636">
        <f t="shared" si="616"/>
        <v>986</v>
      </c>
    </row>
    <row r="2637" spans="1:26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 t="b">
        <v>0</v>
      </c>
      <c r="L2637">
        <v>84</v>
      </c>
      <c r="M2637" t="b">
        <v>1</v>
      </c>
      <c r="N2637" t="s">
        <v>8301</v>
      </c>
      <c r="O2637" s="15">
        <f t="shared" si="609"/>
        <v>100</v>
      </c>
      <c r="P2637" s="15">
        <f t="shared" si="615"/>
        <v>136.9047619047619</v>
      </c>
      <c r="Q2637" t="s">
        <v>8330</v>
      </c>
      <c r="R2637" t="s">
        <v>8354</v>
      </c>
      <c r="S2637" s="8">
        <f t="shared" si="610"/>
        <v>42037.742604166669</v>
      </c>
      <c r="T2637" s="11">
        <f t="shared" si="611"/>
        <v>42072.700937499998</v>
      </c>
      <c r="U2637" t="str">
        <f t="shared" si="612"/>
        <v>FALSE</v>
      </c>
      <c r="V2637" s="18">
        <f t="shared" si="613"/>
        <v>2</v>
      </c>
      <c r="W2637">
        <f t="shared" si="614"/>
        <v>1</v>
      </c>
      <c r="X2637">
        <f>0.76</f>
        <v>0.76</v>
      </c>
      <c r="Y2637">
        <f>D2637*X2637</f>
        <v>8740</v>
      </c>
      <c r="Z2637">
        <f t="shared" ref="Z2637:Z2646" si="617">E2637*$X2637</f>
        <v>8740</v>
      </c>
    </row>
    <row r="2638" spans="1:26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 t="b">
        <v>0</v>
      </c>
      <c r="L2638">
        <v>50</v>
      </c>
      <c r="M2638" t="b">
        <v>1</v>
      </c>
      <c r="N2638" t="s">
        <v>8301</v>
      </c>
      <c r="O2638" s="15">
        <f t="shared" si="609"/>
        <v>187.3</v>
      </c>
      <c r="P2638" s="15">
        <f t="shared" si="615"/>
        <v>37.46</v>
      </c>
      <c r="Q2638" t="s">
        <v>8330</v>
      </c>
      <c r="R2638" t="s">
        <v>8354</v>
      </c>
      <c r="S2638" s="8">
        <f t="shared" si="610"/>
        <v>42636.406412037039</v>
      </c>
      <c r="T2638" s="11">
        <f t="shared" si="611"/>
        <v>42658.833333333336</v>
      </c>
      <c r="U2638" t="str">
        <f t="shared" si="612"/>
        <v>FALSE</v>
      </c>
      <c r="V2638" s="18">
        <f t="shared" si="613"/>
        <v>2</v>
      </c>
      <c r="W2638">
        <f t="shared" si="614"/>
        <v>1</v>
      </c>
      <c r="X2638">
        <v>1</v>
      </c>
      <c r="Y2638">
        <f>D2638*$X2638</f>
        <v>1000</v>
      </c>
      <c r="Z2638">
        <f t="shared" si="617"/>
        <v>1873</v>
      </c>
    </row>
    <row r="2639" spans="1:26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 t="b">
        <v>0</v>
      </c>
      <c r="L2639">
        <v>26</v>
      </c>
      <c r="M2639" t="b">
        <v>1</v>
      </c>
      <c r="N2639" t="s">
        <v>8301</v>
      </c>
      <c r="O2639" s="15">
        <f t="shared" si="609"/>
        <v>166.2</v>
      </c>
      <c r="P2639" s="15">
        <f t="shared" si="615"/>
        <v>31.96153846153846</v>
      </c>
      <c r="Q2639" t="s">
        <v>8330</v>
      </c>
      <c r="R2639" t="s">
        <v>8354</v>
      </c>
      <c r="S2639" s="8">
        <f t="shared" si="610"/>
        <v>42639.341145833336</v>
      </c>
      <c r="T2639" s="11">
        <f t="shared" si="611"/>
        <v>42655.341145833336</v>
      </c>
      <c r="U2639" t="str">
        <f t="shared" si="612"/>
        <v>FALSE</v>
      </c>
      <c r="V2639" s="18">
        <f t="shared" si="613"/>
        <v>2</v>
      </c>
      <c r="W2639">
        <f t="shared" si="614"/>
        <v>1</v>
      </c>
      <c r="X2639">
        <v>1</v>
      </c>
      <c r="Y2639">
        <f>D2639*$X2639</f>
        <v>500</v>
      </c>
      <c r="Z2639">
        <f t="shared" si="617"/>
        <v>831</v>
      </c>
    </row>
    <row r="2640" spans="1:26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 t="b">
        <v>0</v>
      </c>
      <c r="L2640">
        <v>14</v>
      </c>
      <c r="M2640" t="b">
        <v>1</v>
      </c>
      <c r="N2640" t="s">
        <v>8301</v>
      </c>
      <c r="O2640" s="15">
        <f t="shared" si="609"/>
        <v>101.72910662824208</v>
      </c>
      <c r="P2640" s="15">
        <f t="shared" si="615"/>
        <v>25.214285714285715</v>
      </c>
      <c r="Q2640" t="s">
        <v>8330</v>
      </c>
      <c r="R2640" t="s">
        <v>8354</v>
      </c>
      <c r="S2640" s="8">
        <f t="shared" si="610"/>
        <v>41989.70480324074</v>
      </c>
      <c r="T2640" s="11">
        <f t="shared" si="611"/>
        <v>42019.70480324074</v>
      </c>
      <c r="U2640" t="str">
        <f t="shared" si="612"/>
        <v>FALSE</v>
      </c>
      <c r="V2640" s="18">
        <f t="shared" si="613"/>
        <v>2</v>
      </c>
      <c r="W2640">
        <f t="shared" si="614"/>
        <v>1</v>
      </c>
      <c r="X2640">
        <v>1</v>
      </c>
      <c r="Y2640">
        <f>D2640*$X2640</f>
        <v>347</v>
      </c>
      <c r="Z2640">
        <f t="shared" si="617"/>
        <v>353</v>
      </c>
    </row>
    <row r="2641" spans="1:26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 t="b">
        <v>0</v>
      </c>
      <c r="L2641">
        <v>49</v>
      </c>
      <c r="M2641" t="b">
        <v>1</v>
      </c>
      <c r="N2641" t="s">
        <v>8301</v>
      </c>
      <c r="O2641" s="15">
        <f t="shared" si="609"/>
        <v>164</v>
      </c>
      <c r="P2641" s="15">
        <f t="shared" si="615"/>
        <v>10.040816326530612</v>
      </c>
      <c r="Q2641" t="s">
        <v>8330</v>
      </c>
      <c r="R2641" t="s">
        <v>8354</v>
      </c>
      <c r="S2641" s="8">
        <f t="shared" si="610"/>
        <v>42024.656805555554</v>
      </c>
      <c r="T2641" s="11">
        <f t="shared" si="611"/>
        <v>42054.656805555554</v>
      </c>
      <c r="U2641" t="str">
        <f t="shared" si="612"/>
        <v>FALSE</v>
      </c>
      <c r="V2641" s="18">
        <f t="shared" si="613"/>
        <v>2</v>
      </c>
      <c r="W2641">
        <f t="shared" si="614"/>
        <v>1</v>
      </c>
      <c r="X2641">
        <v>1.28</v>
      </c>
      <c r="Y2641">
        <f>D2641*X2641</f>
        <v>384</v>
      </c>
      <c r="Z2641">
        <f t="shared" si="617"/>
        <v>629.76</v>
      </c>
    </row>
    <row r="2642" spans="1:26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 t="b">
        <v>0</v>
      </c>
      <c r="L2642">
        <v>69</v>
      </c>
      <c r="M2642" t="b">
        <v>1</v>
      </c>
      <c r="N2642" t="s">
        <v>8301</v>
      </c>
      <c r="O2642" s="15">
        <f t="shared" si="609"/>
        <v>105.66666666666666</v>
      </c>
      <c r="P2642" s="15">
        <f t="shared" si="615"/>
        <v>45.94202898550725</v>
      </c>
      <c r="Q2642" t="s">
        <v>8330</v>
      </c>
      <c r="R2642" t="s">
        <v>8354</v>
      </c>
      <c r="S2642" s="8">
        <f t="shared" si="610"/>
        <v>42102.952245370368</v>
      </c>
      <c r="T2642" s="11">
        <f t="shared" si="611"/>
        <v>42162.952245370368</v>
      </c>
      <c r="U2642" t="str">
        <f t="shared" si="612"/>
        <v>FALSE</v>
      </c>
      <c r="V2642" s="18">
        <f t="shared" si="613"/>
        <v>2</v>
      </c>
      <c r="W2642">
        <f t="shared" si="614"/>
        <v>1</v>
      </c>
      <c r="X2642">
        <v>1</v>
      </c>
      <c r="Y2642">
        <f>D2642*$X2642</f>
        <v>3000</v>
      </c>
      <c r="Z2642">
        <f t="shared" si="617"/>
        <v>3170</v>
      </c>
    </row>
    <row r="2643" spans="1:26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 t="b">
        <v>0</v>
      </c>
      <c r="L2643">
        <v>1</v>
      </c>
      <c r="M2643" t="b">
        <v>0</v>
      </c>
      <c r="N2643" t="s">
        <v>8301</v>
      </c>
      <c r="O2643" s="15">
        <f t="shared" si="609"/>
        <v>1</v>
      </c>
      <c r="P2643" s="15">
        <f t="shared" si="615"/>
        <v>15</v>
      </c>
      <c r="Q2643" t="s">
        <v>8330</v>
      </c>
      <c r="R2643" t="s">
        <v>8354</v>
      </c>
      <c r="S2643" s="8">
        <f t="shared" si="610"/>
        <v>41880.618784722217</v>
      </c>
      <c r="T2643" s="11">
        <f t="shared" si="611"/>
        <v>41897.631249999999</v>
      </c>
      <c r="U2643" t="str">
        <f t="shared" si="612"/>
        <v>FALSE</v>
      </c>
      <c r="V2643" s="18">
        <f t="shared" si="613"/>
        <v>2</v>
      </c>
      <c r="W2643">
        <f t="shared" si="614"/>
        <v>2</v>
      </c>
      <c r="X2643">
        <v>1</v>
      </c>
      <c r="Y2643">
        <f>D2643*$X2643</f>
        <v>1500</v>
      </c>
      <c r="Z2643">
        <f t="shared" si="617"/>
        <v>15</v>
      </c>
    </row>
    <row r="2644" spans="1:26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 t="b">
        <v>0</v>
      </c>
      <c r="L2644">
        <v>0</v>
      </c>
      <c r="M2644" t="b">
        <v>0</v>
      </c>
      <c r="N2644" t="s">
        <v>8301</v>
      </c>
      <c r="O2644" s="15">
        <f t="shared" si="609"/>
        <v>0</v>
      </c>
      <c r="P2644" s="15">
        <f t="shared" si="615"/>
        <v>0</v>
      </c>
      <c r="Q2644" t="s">
        <v>8330</v>
      </c>
      <c r="R2644" t="s">
        <v>8354</v>
      </c>
      <c r="S2644" s="8">
        <f t="shared" si="610"/>
        <v>42536.03828703703</v>
      </c>
      <c r="T2644" s="11">
        <f t="shared" si="611"/>
        <v>42566.081249999996</v>
      </c>
      <c r="U2644" t="str">
        <f t="shared" si="612"/>
        <v>FALSE</v>
      </c>
      <c r="V2644" s="18">
        <f t="shared" si="613"/>
        <v>2</v>
      </c>
      <c r="W2644">
        <f t="shared" si="614"/>
        <v>2</v>
      </c>
      <c r="X2644">
        <v>1.1299999999999999</v>
      </c>
      <c r="Y2644">
        <f>D2644*X2644</f>
        <v>565000</v>
      </c>
      <c r="Z2644">
        <f t="shared" si="617"/>
        <v>0</v>
      </c>
    </row>
    <row r="2645" spans="1:26" ht="115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 t="b">
        <v>1</v>
      </c>
      <c r="L2645">
        <v>1501</v>
      </c>
      <c r="M2645" t="b">
        <v>0</v>
      </c>
      <c r="N2645" t="s">
        <v>8301</v>
      </c>
      <c r="O2645" s="15">
        <f t="shared" si="609"/>
        <v>33.559730999999999</v>
      </c>
      <c r="P2645" s="15">
        <f t="shared" si="615"/>
        <v>223.58248500999335</v>
      </c>
      <c r="Q2645" t="s">
        <v>8330</v>
      </c>
      <c r="R2645" t="s">
        <v>8354</v>
      </c>
      <c r="S2645" s="8">
        <f t="shared" si="610"/>
        <v>42689.374016203699</v>
      </c>
      <c r="T2645" s="11">
        <f t="shared" si="611"/>
        <v>42725.124305555553</v>
      </c>
      <c r="U2645" t="str">
        <f t="shared" si="612"/>
        <v>TRUE</v>
      </c>
      <c r="V2645" s="18">
        <f t="shared" si="613"/>
        <v>1</v>
      </c>
      <c r="W2645">
        <f t="shared" si="614"/>
        <v>3</v>
      </c>
      <c r="X2645">
        <v>1</v>
      </c>
      <c r="Y2645">
        <f>D2645*$X2645</f>
        <v>1000000</v>
      </c>
      <c r="Z2645">
        <f t="shared" si="617"/>
        <v>335597.31</v>
      </c>
    </row>
    <row r="2646" spans="1:26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 t="b">
        <v>1</v>
      </c>
      <c r="L2646">
        <v>52</v>
      </c>
      <c r="M2646" t="b">
        <v>0</v>
      </c>
      <c r="N2646" t="s">
        <v>8301</v>
      </c>
      <c r="O2646" s="15">
        <f t="shared" si="609"/>
        <v>2.0529999999999999</v>
      </c>
      <c r="P2646" s="15">
        <f t="shared" si="615"/>
        <v>39.480769230769234</v>
      </c>
      <c r="Q2646" t="s">
        <v>8330</v>
      </c>
      <c r="R2646" t="s">
        <v>8354</v>
      </c>
      <c r="S2646" s="8">
        <f t="shared" si="610"/>
        <v>42774.583738425928</v>
      </c>
      <c r="T2646" s="11">
        <f t="shared" si="611"/>
        <v>42804.583738425928</v>
      </c>
      <c r="U2646" t="str">
        <f t="shared" si="612"/>
        <v>TRUE</v>
      </c>
      <c r="V2646" s="18">
        <f t="shared" si="613"/>
        <v>1</v>
      </c>
      <c r="W2646">
        <f t="shared" si="614"/>
        <v>3</v>
      </c>
      <c r="X2646">
        <v>1</v>
      </c>
      <c r="Y2646">
        <f>D2646*$X2646</f>
        <v>100000</v>
      </c>
      <c r="Z2646">
        <f t="shared" si="617"/>
        <v>2053</v>
      </c>
    </row>
    <row r="2647" spans="1:26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 t="b">
        <v>1</v>
      </c>
      <c r="L2647">
        <v>23</v>
      </c>
      <c r="M2647" t="b">
        <v>0</v>
      </c>
      <c r="N2647" t="s">
        <v>8301</v>
      </c>
      <c r="O2647" s="15">
        <f t="shared" si="609"/>
        <v>10.5</v>
      </c>
      <c r="P2647" s="15">
        <f t="shared" si="615"/>
        <v>91.304347826086953</v>
      </c>
      <c r="Q2647" t="s">
        <v>8330</v>
      </c>
      <c r="R2647" t="s">
        <v>8354</v>
      </c>
      <c r="S2647" s="8">
        <f t="shared" si="610"/>
        <v>41921.634293981479</v>
      </c>
      <c r="T2647" s="11">
        <f t="shared" si="611"/>
        <v>41951.675960648143</v>
      </c>
      <c r="U2647" t="str">
        <f t="shared" si="612"/>
        <v>TRUE</v>
      </c>
      <c r="V2647" s="18">
        <f t="shared" si="613"/>
        <v>1</v>
      </c>
      <c r="W2647">
        <f t="shared" si="614"/>
        <v>3</v>
      </c>
      <c r="X2647">
        <v>0.72</v>
      </c>
      <c r="Y2647">
        <f>D2647*X2647</f>
        <v>14400</v>
      </c>
    </row>
    <row r="2648" spans="1:26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 t="b">
        <v>1</v>
      </c>
      <c r="L2648">
        <v>535</v>
      </c>
      <c r="M2648" t="b">
        <v>0</v>
      </c>
      <c r="N2648" t="s">
        <v>8301</v>
      </c>
      <c r="O2648" s="15">
        <f t="shared" si="609"/>
        <v>8.4172840000000004</v>
      </c>
      <c r="P2648" s="15">
        <f t="shared" si="615"/>
        <v>78.666205607476627</v>
      </c>
      <c r="Q2648" t="s">
        <v>8330</v>
      </c>
      <c r="R2648" t="s">
        <v>8354</v>
      </c>
      <c r="S2648" s="8">
        <f t="shared" si="610"/>
        <v>42226.10496527778</v>
      </c>
      <c r="T2648" s="11">
        <f t="shared" si="611"/>
        <v>42256.10496527778</v>
      </c>
      <c r="U2648" t="str">
        <f t="shared" si="612"/>
        <v>TRUE</v>
      </c>
      <c r="V2648" s="18">
        <f t="shared" si="613"/>
        <v>1</v>
      </c>
      <c r="W2648">
        <f t="shared" si="614"/>
        <v>3</v>
      </c>
      <c r="X2648">
        <v>1</v>
      </c>
      <c r="Y2648">
        <f>D2648*$X2648</f>
        <v>500000</v>
      </c>
      <c r="Z2648">
        <f>E2648*$X2648</f>
        <v>42086.42</v>
      </c>
    </row>
    <row r="2649" spans="1:26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 t="b">
        <v>0</v>
      </c>
      <c r="L2649">
        <v>3</v>
      </c>
      <c r="M2649" t="b">
        <v>0</v>
      </c>
      <c r="N2649" t="s">
        <v>8301</v>
      </c>
      <c r="O2649" s="15">
        <f t="shared" si="609"/>
        <v>1.44</v>
      </c>
      <c r="P2649" s="15">
        <f t="shared" si="615"/>
        <v>12</v>
      </c>
      <c r="Q2649" t="s">
        <v>8330</v>
      </c>
      <c r="R2649" t="s">
        <v>8354</v>
      </c>
      <c r="S2649" s="8">
        <f t="shared" si="610"/>
        <v>42200.053460648145</v>
      </c>
      <c r="T2649" s="11">
        <f t="shared" si="611"/>
        <v>42230.053460648145</v>
      </c>
      <c r="U2649" t="str">
        <f t="shared" si="612"/>
        <v>FALSE</v>
      </c>
      <c r="V2649" s="18">
        <f t="shared" si="613"/>
        <v>2</v>
      </c>
      <c r="W2649">
        <f t="shared" si="614"/>
        <v>3</v>
      </c>
      <c r="X2649">
        <f>0.76</f>
        <v>0.76</v>
      </c>
      <c r="Y2649">
        <f>D2649*X2649</f>
        <v>1900</v>
      </c>
      <c r="Z2649">
        <f>E2649*$X2649</f>
        <v>27.36</v>
      </c>
    </row>
    <row r="2650" spans="1:26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 t="b">
        <v>0</v>
      </c>
      <c r="L2650">
        <v>6</v>
      </c>
      <c r="M2650" t="b">
        <v>0</v>
      </c>
      <c r="N2650" t="s">
        <v>8301</v>
      </c>
      <c r="O2650" s="15">
        <f t="shared" si="609"/>
        <v>0.88333333333333341</v>
      </c>
      <c r="P2650" s="15">
        <f t="shared" si="615"/>
        <v>17.666666666666668</v>
      </c>
      <c r="Q2650" t="s">
        <v>8330</v>
      </c>
      <c r="R2650" t="s">
        <v>8354</v>
      </c>
      <c r="S2650" s="8">
        <f t="shared" si="610"/>
        <v>42408.506481481476</v>
      </c>
      <c r="T2650" s="11">
        <f t="shared" si="611"/>
        <v>42438.506481481476</v>
      </c>
      <c r="U2650" t="str">
        <f t="shared" si="612"/>
        <v>FALSE</v>
      </c>
      <c r="V2650" s="18">
        <f t="shared" si="613"/>
        <v>2</v>
      </c>
      <c r="W2650">
        <f t="shared" si="614"/>
        <v>3</v>
      </c>
      <c r="X2650">
        <v>1</v>
      </c>
      <c r="Y2650">
        <f>D2650*$X2650</f>
        <v>12000</v>
      </c>
      <c r="Z2650">
        <f>E2650*$X2650</f>
        <v>106</v>
      </c>
    </row>
    <row r="2651" spans="1:26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 t="b">
        <v>0</v>
      </c>
      <c r="L2651">
        <v>3</v>
      </c>
      <c r="M2651" t="b">
        <v>0</v>
      </c>
      <c r="N2651" t="s">
        <v>8301</v>
      </c>
      <c r="O2651" s="15">
        <f t="shared" si="609"/>
        <v>9.920000000000001E-2</v>
      </c>
      <c r="P2651" s="15">
        <f t="shared" si="615"/>
        <v>41.333333333333336</v>
      </c>
      <c r="Q2651" t="s">
        <v>8330</v>
      </c>
      <c r="R2651" t="s">
        <v>8354</v>
      </c>
      <c r="S2651" s="8">
        <f t="shared" si="610"/>
        <v>42341.788668981484</v>
      </c>
      <c r="T2651" s="11">
        <f t="shared" si="611"/>
        <v>42401.788668981484</v>
      </c>
      <c r="U2651" t="str">
        <f t="shared" si="612"/>
        <v>FALSE</v>
      </c>
      <c r="V2651" s="18">
        <f t="shared" si="613"/>
        <v>2</v>
      </c>
      <c r="W2651">
        <f t="shared" si="614"/>
        <v>3</v>
      </c>
      <c r="X2651">
        <v>1</v>
      </c>
      <c r="Y2651">
        <f>D2651*$X2651</f>
        <v>125000</v>
      </c>
      <c r="Z2651">
        <f>E2651*$X2651</f>
        <v>124</v>
      </c>
    </row>
    <row r="2652" spans="1:26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 t="b">
        <v>0</v>
      </c>
      <c r="L2652">
        <v>5</v>
      </c>
      <c r="M2652" t="b">
        <v>0</v>
      </c>
      <c r="N2652" t="s">
        <v>8301</v>
      </c>
      <c r="O2652" s="15">
        <f t="shared" si="609"/>
        <v>0.59666666666666668</v>
      </c>
      <c r="P2652" s="15">
        <f t="shared" si="615"/>
        <v>71.599999999999994</v>
      </c>
      <c r="Q2652" t="s">
        <v>8330</v>
      </c>
      <c r="R2652" t="s">
        <v>8354</v>
      </c>
      <c r="S2652" s="8">
        <f t="shared" si="610"/>
        <v>42695.416006944441</v>
      </c>
      <c r="T2652" s="11">
        <f t="shared" si="611"/>
        <v>42725.416006944441</v>
      </c>
      <c r="U2652" t="str">
        <f t="shared" si="612"/>
        <v>FALSE</v>
      </c>
      <c r="V2652" s="18">
        <f t="shared" si="613"/>
        <v>2</v>
      </c>
      <c r="W2652">
        <f t="shared" si="614"/>
        <v>3</v>
      </c>
      <c r="X2652">
        <v>1</v>
      </c>
      <c r="Y2652">
        <f>D2652*$X2652</f>
        <v>60000</v>
      </c>
      <c r="Z2652">
        <f>E2652*$X2652</f>
        <v>358</v>
      </c>
    </row>
    <row r="2653" spans="1:26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 t="b">
        <v>0</v>
      </c>
      <c r="L2653">
        <v>17</v>
      </c>
      <c r="M2653" t="b">
        <v>0</v>
      </c>
      <c r="N2653" t="s">
        <v>8301</v>
      </c>
      <c r="O2653" s="15">
        <f t="shared" si="609"/>
        <v>1.8689285714285715</v>
      </c>
      <c r="P2653" s="15">
        <f t="shared" si="615"/>
        <v>307.8235294117647</v>
      </c>
      <c r="Q2653" t="s">
        <v>8330</v>
      </c>
      <c r="R2653" t="s">
        <v>8354</v>
      </c>
      <c r="S2653" s="8">
        <f t="shared" si="610"/>
        <v>42327.597326388881</v>
      </c>
      <c r="T2653" s="11">
        <f t="shared" si="611"/>
        <v>42355.597326388888</v>
      </c>
      <c r="U2653" t="str">
        <f t="shared" si="612"/>
        <v>FALSE</v>
      </c>
      <c r="V2653" s="18">
        <f t="shared" si="613"/>
        <v>2</v>
      </c>
      <c r="W2653">
        <f t="shared" si="614"/>
        <v>3</v>
      </c>
      <c r="X2653">
        <v>1</v>
      </c>
      <c r="Y2653">
        <f>D2653*$X2653</f>
        <v>280000</v>
      </c>
      <c r="Z2653">
        <f>E2653*$X2653</f>
        <v>5233</v>
      </c>
    </row>
    <row r="2654" spans="1:26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 t="b">
        <v>0</v>
      </c>
      <c r="L2654">
        <v>11</v>
      </c>
      <c r="M2654" t="b">
        <v>0</v>
      </c>
      <c r="N2654" t="s">
        <v>8301</v>
      </c>
      <c r="O2654" s="15">
        <f t="shared" si="609"/>
        <v>0.88500000000000001</v>
      </c>
      <c r="P2654" s="15">
        <f t="shared" si="615"/>
        <v>80.454545454545453</v>
      </c>
      <c r="Q2654" t="s">
        <v>8330</v>
      </c>
      <c r="R2654" t="s">
        <v>8354</v>
      </c>
      <c r="S2654" s="8">
        <f t="shared" si="610"/>
        <v>41952.950520833336</v>
      </c>
      <c r="T2654" s="11">
        <f t="shared" si="611"/>
        <v>41982.950520833336</v>
      </c>
      <c r="U2654" t="str">
        <f t="shared" si="612"/>
        <v>FALSE</v>
      </c>
      <c r="V2654" s="18">
        <f t="shared" si="613"/>
        <v>2</v>
      </c>
      <c r="W2654">
        <f t="shared" si="614"/>
        <v>3</v>
      </c>
      <c r="X2654">
        <v>0.72</v>
      </c>
      <c r="Y2654">
        <f>D2654*X2654</f>
        <v>72000</v>
      </c>
    </row>
    <row r="2655" spans="1:26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 t="b">
        <v>0</v>
      </c>
      <c r="L2655">
        <v>70</v>
      </c>
      <c r="M2655" t="b">
        <v>0</v>
      </c>
      <c r="N2655" t="s">
        <v>8301</v>
      </c>
      <c r="O2655" s="15">
        <f t="shared" si="609"/>
        <v>11.52156862745098</v>
      </c>
      <c r="P2655" s="15">
        <f t="shared" si="615"/>
        <v>83.942857142857136</v>
      </c>
      <c r="Q2655" t="s">
        <v>8330</v>
      </c>
      <c r="R2655" t="s">
        <v>8354</v>
      </c>
      <c r="S2655" s="8">
        <f t="shared" si="610"/>
        <v>41771.443599537037</v>
      </c>
      <c r="T2655" s="11">
        <f t="shared" si="611"/>
        <v>41802.958333333328</v>
      </c>
      <c r="U2655" t="str">
        <f t="shared" si="612"/>
        <v>FALSE</v>
      </c>
      <c r="V2655" s="18">
        <f t="shared" si="613"/>
        <v>2</v>
      </c>
      <c r="W2655">
        <f t="shared" si="614"/>
        <v>3</v>
      </c>
      <c r="X2655">
        <v>1</v>
      </c>
      <c r="Y2655">
        <f t="shared" ref="Y2655:Y2664" si="618">D2655*$X2655</f>
        <v>51000</v>
      </c>
      <c r="Z2655">
        <f t="shared" ref="Z2655:Z2664" si="619">E2655*$X2655</f>
        <v>5876</v>
      </c>
    </row>
    <row r="2656" spans="1:26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 t="b">
        <v>0</v>
      </c>
      <c r="L2656">
        <v>6</v>
      </c>
      <c r="M2656" t="b">
        <v>0</v>
      </c>
      <c r="N2656" t="s">
        <v>8301</v>
      </c>
      <c r="O2656" s="15">
        <f t="shared" si="609"/>
        <v>5.1000000000000004E-2</v>
      </c>
      <c r="P2656" s="15">
        <f t="shared" si="615"/>
        <v>8.5</v>
      </c>
      <c r="Q2656" t="s">
        <v>8330</v>
      </c>
      <c r="R2656" t="s">
        <v>8354</v>
      </c>
      <c r="S2656" s="8">
        <f t="shared" si="610"/>
        <v>42055.39266203704</v>
      </c>
      <c r="T2656" s="11">
        <f t="shared" si="611"/>
        <v>42115.350995370369</v>
      </c>
      <c r="U2656" t="str">
        <f t="shared" si="612"/>
        <v>FALSE</v>
      </c>
      <c r="V2656" s="18">
        <f t="shared" si="613"/>
        <v>2</v>
      </c>
      <c r="W2656">
        <f t="shared" si="614"/>
        <v>3</v>
      </c>
      <c r="X2656">
        <v>1</v>
      </c>
      <c r="Y2656">
        <f t="shared" si="618"/>
        <v>100000</v>
      </c>
      <c r="Z2656">
        <f t="shared" si="619"/>
        <v>51</v>
      </c>
    </row>
    <row r="2657" spans="1:26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 t="b">
        <v>0</v>
      </c>
      <c r="L2657">
        <v>43</v>
      </c>
      <c r="M2657" t="b">
        <v>0</v>
      </c>
      <c r="N2657" t="s">
        <v>8301</v>
      </c>
      <c r="O2657" s="15">
        <f t="shared" si="609"/>
        <v>21.033333333333335</v>
      </c>
      <c r="P2657" s="15">
        <f t="shared" si="615"/>
        <v>73.372093023255815</v>
      </c>
      <c r="Q2657" t="s">
        <v>8330</v>
      </c>
      <c r="R2657" t="s">
        <v>8354</v>
      </c>
      <c r="S2657" s="8">
        <f t="shared" si="610"/>
        <v>42381.657951388886</v>
      </c>
      <c r="T2657" s="11">
        <f t="shared" si="611"/>
        <v>42409.624999999993</v>
      </c>
      <c r="U2657" t="str">
        <f t="shared" si="612"/>
        <v>FALSE</v>
      </c>
      <c r="V2657" s="18">
        <f t="shared" si="613"/>
        <v>2</v>
      </c>
      <c r="W2657">
        <f t="shared" si="614"/>
        <v>3</v>
      </c>
      <c r="X2657">
        <v>1</v>
      </c>
      <c r="Y2657">
        <f t="shared" si="618"/>
        <v>15000</v>
      </c>
      <c r="Z2657">
        <f t="shared" si="619"/>
        <v>3155</v>
      </c>
    </row>
    <row r="2658" spans="1:26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 t="b">
        <v>0</v>
      </c>
      <c r="L2658">
        <v>152</v>
      </c>
      <c r="M2658" t="b">
        <v>0</v>
      </c>
      <c r="N2658" t="s">
        <v>8301</v>
      </c>
      <c r="O2658" s="15">
        <f t="shared" si="609"/>
        <v>11.436666666666667</v>
      </c>
      <c r="P2658" s="15">
        <f t="shared" si="615"/>
        <v>112.86184210526316</v>
      </c>
      <c r="Q2658" t="s">
        <v>8330</v>
      </c>
      <c r="R2658" t="s">
        <v>8354</v>
      </c>
      <c r="S2658" s="8">
        <f t="shared" si="610"/>
        <v>42767.480185185181</v>
      </c>
      <c r="T2658" s="11">
        <f t="shared" si="611"/>
        <v>42806.583333333336</v>
      </c>
      <c r="U2658" t="str">
        <f t="shared" si="612"/>
        <v>FALSE</v>
      </c>
      <c r="V2658" s="18">
        <f t="shared" si="613"/>
        <v>2</v>
      </c>
      <c r="W2658">
        <f t="shared" si="614"/>
        <v>3</v>
      </c>
      <c r="X2658">
        <v>1</v>
      </c>
      <c r="Y2658">
        <f t="shared" si="618"/>
        <v>150000</v>
      </c>
      <c r="Z2658">
        <f t="shared" si="619"/>
        <v>17155</v>
      </c>
    </row>
    <row r="2659" spans="1:26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 t="b">
        <v>0</v>
      </c>
      <c r="L2659">
        <v>59</v>
      </c>
      <c r="M2659" t="b">
        <v>0</v>
      </c>
      <c r="N2659" t="s">
        <v>8301</v>
      </c>
      <c r="O2659" s="15">
        <f t="shared" si="609"/>
        <v>18.737933333333334</v>
      </c>
      <c r="P2659" s="15">
        <f t="shared" si="615"/>
        <v>95.277627118644077</v>
      </c>
      <c r="Q2659" t="s">
        <v>8330</v>
      </c>
      <c r="R2659" t="s">
        <v>8354</v>
      </c>
      <c r="S2659" s="8">
        <f t="shared" si="610"/>
        <v>42551.720520833333</v>
      </c>
      <c r="T2659" s="11">
        <f t="shared" si="611"/>
        <v>42584.854166666664</v>
      </c>
      <c r="U2659" t="str">
        <f t="shared" si="612"/>
        <v>FALSE</v>
      </c>
      <c r="V2659" s="18">
        <f t="shared" si="613"/>
        <v>2</v>
      </c>
      <c r="W2659">
        <f t="shared" si="614"/>
        <v>3</v>
      </c>
      <c r="X2659">
        <v>1</v>
      </c>
      <c r="Y2659">
        <f t="shared" si="618"/>
        <v>30000</v>
      </c>
      <c r="Z2659">
        <f t="shared" si="619"/>
        <v>5621.38</v>
      </c>
    </row>
    <row r="2660" spans="1:26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 t="b">
        <v>0</v>
      </c>
      <c r="L2660">
        <v>4</v>
      </c>
      <c r="M2660" t="b">
        <v>0</v>
      </c>
      <c r="N2660" t="s">
        <v>8301</v>
      </c>
      <c r="O2660" s="15">
        <f t="shared" si="609"/>
        <v>9.285714285714286E-2</v>
      </c>
      <c r="P2660" s="15">
        <f t="shared" si="615"/>
        <v>22.75</v>
      </c>
      <c r="Q2660" t="s">
        <v>8330</v>
      </c>
      <c r="R2660" t="s">
        <v>8354</v>
      </c>
      <c r="S2660" s="8">
        <f t="shared" si="610"/>
        <v>42551.675856481481</v>
      </c>
      <c r="T2660" s="11">
        <f t="shared" si="611"/>
        <v>42581.675856481474</v>
      </c>
      <c r="U2660" t="str">
        <f t="shared" si="612"/>
        <v>FALSE</v>
      </c>
      <c r="V2660" s="18">
        <f t="shared" si="613"/>
        <v>2</v>
      </c>
      <c r="W2660">
        <f t="shared" si="614"/>
        <v>3</v>
      </c>
      <c r="X2660">
        <v>1</v>
      </c>
      <c r="Y2660">
        <f t="shared" si="618"/>
        <v>98000</v>
      </c>
      <c r="Z2660">
        <f t="shared" si="619"/>
        <v>91</v>
      </c>
    </row>
    <row r="2661" spans="1:2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 t="b">
        <v>0</v>
      </c>
      <c r="L2661">
        <v>10</v>
      </c>
      <c r="M2661" t="b">
        <v>0</v>
      </c>
      <c r="N2661" t="s">
        <v>8301</v>
      </c>
      <c r="O2661" s="15">
        <f t="shared" si="609"/>
        <v>2.7204081632653061</v>
      </c>
      <c r="P2661" s="15">
        <f t="shared" si="615"/>
        <v>133.30000000000001</v>
      </c>
      <c r="Q2661" t="s">
        <v>8330</v>
      </c>
      <c r="R2661" t="s">
        <v>8354</v>
      </c>
      <c r="S2661" s="8">
        <f t="shared" si="610"/>
        <v>42081.861226851855</v>
      </c>
      <c r="T2661" s="11">
        <f t="shared" si="611"/>
        <v>42111.861226851848</v>
      </c>
      <c r="U2661" t="str">
        <f t="shared" si="612"/>
        <v>FALSE</v>
      </c>
      <c r="V2661" s="18">
        <f t="shared" si="613"/>
        <v>2</v>
      </c>
      <c r="W2661">
        <f t="shared" si="614"/>
        <v>3</v>
      </c>
      <c r="X2661">
        <v>1</v>
      </c>
      <c r="Y2661">
        <f t="shared" si="618"/>
        <v>49000</v>
      </c>
      <c r="Z2661">
        <f t="shared" si="619"/>
        <v>1333</v>
      </c>
    </row>
    <row r="2662" spans="1:26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 t="b">
        <v>0</v>
      </c>
      <c r="L2662">
        <v>5</v>
      </c>
      <c r="M2662" t="b">
        <v>0</v>
      </c>
      <c r="N2662" t="s">
        <v>8301</v>
      </c>
      <c r="O2662" s="15">
        <f t="shared" si="609"/>
        <v>9.5000000000000001E-2</v>
      </c>
      <c r="P2662" s="15">
        <f t="shared" si="615"/>
        <v>3.8</v>
      </c>
      <c r="Q2662" t="s">
        <v>8330</v>
      </c>
      <c r="R2662" t="s">
        <v>8354</v>
      </c>
      <c r="S2662" s="8">
        <f t="shared" si="610"/>
        <v>42272.504837962959</v>
      </c>
      <c r="T2662" s="11">
        <f t="shared" si="611"/>
        <v>42332.546504629623</v>
      </c>
      <c r="U2662" t="str">
        <f t="shared" si="612"/>
        <v>FALSE</v>
      </c>
      <c r="V2662" s="18">
        <f t="shared" si="613"/>
        <v>2</v>
      </c>
      <c r="W2662">
        <f t="shared" si="614"/>
        <v>3</v>
      </c>
      <c r="X2662">
        <v>1</v>
      </c>
      <c r="Y2662">
        <f t="shared" si="618"/>
        <v>20000</v>
      </c>
      <c r="Z2662">
        <f t="shared" si="619"/>
        <v>19</v>
      </c>
    </row>
    <row r="2663" spans="1:26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 t="b">
        <v>0</v>
      </c>
      <c r="L2663">
        <v>60</v>
      </c>
      <c r="M2663" t="b">
        <v>1</v>
      </c>
      <c r="N2663" t="s">
        <v>8302</v>
      </c>
      <c r="O2663" s="15">
        <f t="shared" si="609"/>
        <v>102.89999999999999</v>
      </c>
      <c r="P2663" s="15">
        <f t="shared" si="615"/>
        <v>85.75</v>
      </c>
      <c r="Q2663" t="s">
        <v>8330</v>
      </c>
      <c r="R2663" t="s">
        <v>8355</v>
      </c>
      <c r="S2663" s="8">
        <f t="shared" si="610"/>
        <v>41542.750115740739</v>
      </c>
      <c r="T2663" s="11">
        <f t="shared" si="611"/>
        <v>41572.750115740739</v>
      </c>
      <c r="U2663" t="str">
        <f t="shared" si="612"/>
        <v>FALSE</v>
      </c>
      <c r="V2663" s="18">
        <f t="shared" si="613"/>
        <v>2</v>
      </c>
      <c r="W2663">
        <f t="shared" si="614"/>
        <v>1</v>
      </c>
      <c r="X2663">
        <v>1</v>
      </c>
      <c r="Y2663">
        <f t="shared" si="618"/>
        <v>5000</v>
      </c>
      <c r="Z2663">
        <f t="shared" si="619"/>
        <v>5145</v>
      </c>
    </row>
    <row r="2664" spans="1:26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 t="b">
        <v>0</v>
      </c>
      <c r="L2664">
        <v>80</v>
      </c>
      <c r="M2664" t="b">
        <v>1</v>
      </c>
      <c r="N2664" t="s">
        <v>8302</v>
      </c>
      <c r="O2664" s="15">
        <f t="shared" si="609"/>
        <v>106.80000000000001</v>
      </c>
      <c r="P2664" s="15">
        <f t="shared" si="615"/>
        <v>267</v>
      </c>
      <c r="Q2664" t="s">
        <v>8330</v>
      </c>
      <c r="R2664" t="s">
        <v>8355</v>
      </c>
      <c r="S2664" s="8">
        <f t="shared" si="610"/>
        <v>42207.538344907407</v>
      </c>
      <c r="T2664" s="11">
        <f t="shared" si="611"/>
        <v>42237.538344907407</v>
      </c>
      <c r="U2664" t="str">
        <f t="shared" si="612"/>
        <v>FALSE</v>
      </c>
      <c r="V2664" s="18">
        <f t="shared" si="613"/>
        <v>2</v>
      </c>
      <c r="W2664">
        <f t="shared" si="614"/>
        <v>1</v>
      </c>
      <c r="X2664">
        <v>1</v>
      </c>
      <c r="Y2664">
        <f t="shared" si="618"/>
        <v>20000</v>
      </c>
      <c r="Z2664">
        <f t="shared" si="619"/>
        <v>21360</v>
      </c>
    </row>
    <row r="2665" spans="1:26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 t="b">
        <v>0</v>
      </c>
      <c r="L2665">
        <v>56</v>
      </c>
      <c r="M2665" t="b">
        <v>1</v>
      </c>
      <c r="N2665" t="s">
        <v>8302</v>
      </c>
      <c r="O2665" s="15">
        <f t="shared" si="609"/>
        <v>104.59625</v>
      </c>
      <c r="P2665" s="15">
        <f t="shared" si="615"/>
        <v>373.55803571428572</v>
      </c>
      <c r="Q2665" t="s">
        <v>8330</v>
      </c>
      <c r="R2665" t="s">
        <v>8355</v>
      </c>
      <c r="S2665" s="8">
        <f t="shared" si="610"/>
        <v>42222.41443287037</v>
      </c>
      <c r="T2665" s="11">
        <f t="shared" si="611"/>
        <v>42251.416666666664</v>
      </c>
      <c r="U2665" t="str">
        <f t="shared" si="612"/>
        <v>FALSE</v>
      </c>
      <c r="V2665" s="18">
        <f t="shared" si="613"/>
        <v>2</v>
      </c>
      <c r="W2665">
        <f t="shared" si="614"/>
        <v>1</v>
      </c>
      <c r="X2665">
        <f>0.76</f>
        <v>0.76</v>
      </c>
      <c r="Y2665">
        <f>D2665*X2665</f>
        <v>15200</v>
      </c>
      <c r="Z2665">
        <f t="shared" ref="Z2665:Z2671" si="620">E2665*$X2665</f>
        <v>15898.630000000001</v>
      </c>
    </row>
    <row r="2666" spans="1:26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 t="b">
        <v>0</v>
      </c>
      <c r="L2666">
        <v>104</v>
      </c>
      <c r="M2666" t="b">
        <v>1</v>
      </c>
      <c r="N2666" t="s">
        <v>8302</v>
      </c>
      <c r="O2666" s="15">
        <f t="shared" si="609"/>
        <v>103.42857142857143</v>
      </c>
      <c r="P2666" s="15">
        <f t="shared" si="615"/>
        <v>174.03846153846155</v>
      </c>
      <c r="Q2666" t="s">
        <v>8330</v>
      </c>
      <c r="R2666" t="s">
        <v>8355</v>
      </c>
      <c r="S2666" s="8">
        <f t="shared" si="610"/>
        <v>42312.817094907405</v>
      </c>
      <c r="T2666" s="11">
        <f t="shared" si="611"/>
        <v>42347.082638888889</v>
      </c>
      <c r="U2666" t="str">
        <f t="shared" si="612"/>
        <v>FALSE</v>
      </c>
      <c r="V2666" s="18">
        <f t="shared" si="613"/>
        <v>2</v>
      </c>
      <c r="W2666">
        <f t="shared" si="614"/>
        <v>1</v>
      </c>
      <c r="X2666">
        <v>1</v>
      </c>
      <c r="Y2666">
        <f>D2666*$X2666</f>
        <v>17500</v>
      </c>
      <c r="Z2666">
        <f t="shared" si="620"/>
        <v>18100</v>
      </c>
    </row>
    <row r="2667" spans="1:26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 t="b">
        <v>0</v>
      </c>
      <c r="L2667">
        <v>46</v>
      </c>
      <c r="M2667" t="b">
        <v>1</v>
      </c>
      <c r="N2667" t="s">
        <v>8302</v>
      </c>
      <c r="O2667" s="15">
        <f t="shared" si="609"/>
        <v>123.14285714285715</v>
      </c>
      <c r="P2667" s="15">
        <f t="shared" si="615"/>
        <v>93.695652173913047</v>
      </c>
      <c r="Q2667" t="s">
        <v>8330</v>
      </c>
      <c r="R2667" t="s">
        <v>8355</v>
      </c>
      <c r="S2667" s="8">
        <f t="shared" si="610"/>
        <v>42083.687199074069</v>
      </c>
      <c r="T2667" s="11">
        <f t="shared" si="611"/>
        <v>42128.687199074069</v>
      </c>
      <c r="U2667" t="str">
        <f t="shared" si="612"/>
        <v>FALSE</v>
      </c>
      <c r="V2667" s="18">
        <f t="shared" si="613"/>
        <v>2</v>
      </c>
      <c r="W2667">
        <f t="shared" si="614"/>
        <v>1</v>
      </c>
      <c r="X2667">
        <v>1</v>
      </c>
      <c r="Y2667">
        <f>D2667*$X2667</f>
        <v>3500</v>
      </c>
      <c r="Z2667">
        <f t="shared" si="620"/>
        <v>4310</v>
      </c>
    </row>
    <row r="2668" spans="1:26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 t="b">
        <v>0</v>
      </c>
      <c r="L2668">
        <v>206</v>
      </c>
      <c r="M2668" t="b">
        <v>1</v>
      </c>
      <c r="N2668" t="s">
        <v>8302</v>
      </c>
      <c r="O2668" s="15">
        <f t="shared" si="609"/>
        <v>159.29509999999999</v>
      </c>
      <c r="P2668" s="15">
        <f t="shared" si="615"/>
        <v>77.327718446601949</v>
      </c>
      <c r="Q2668" t="s">
        <v>8330</v>
      </c>
      <c r="R2668" t="s">
        <v>8355</v>
      </c>
      <c r="S2668" s="8">
        <f t="shared" si="610"/>
        <v>42235.55600694444</v>
      </c>
      <c r="T2668" s="11">
        <f t="shared" si="611"/>
        <v>42272.666666666664</v>
      </c>
      <c r="U2668" t="str">
        <f t="shared" si="612"/>
        <v>FALSE</v>
      </c>
      <c r="V2668" s="18">
        <f t="shared" si="613"/>
        <v>2</v>
      </c>
      <c r="W2668">
        <f t="shared" si="614"/>
        <v>1</v>
      </c>
      <c r="X2668">
        <v>1</v>
      </c>
      <c r="Y2668">
        <f>D2668*$X2668</f>
        <v>10000</v>
      </c>
      <c r="Z2668">
        <f t="shared" si="620"/>
        <v>15929.51</v>
      </c>
    </row>
    <row r="2669" spans="1:26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 t="b">
        <v>0</v>
      </c>
      <c r="L2669">
        <v>18</v>
      </c>
      <c r="M2669" t="b">
        <v>1</v>
      </c>
      <c r="N2669" t="s">
        <v>8302</v>
      </c>
      <c r="O2669" s="15">
        <f t="shared" si="609"/>
        <v>110.66666666666667</v>
      </c>
      <c r="P2669" s="15">
        <f t="shared" si="615"/>
        <v>92.222222222222229</v>
      </c>
      <c r="Q2669" t="s">
        <v>8330</v>
      </c>
      <c r="R2669" t="s">
        <v>8355</v>
      </c>
      <c r="S2669" s="8">
        <f t="shared" si="610"/>
        <v>42380.717777777776</v>
      </c>
      <c r="T2669" s="11">
        <f t="shared" si="611"/>
        <v>42410.717777777776</v>
      </c>
      <c r="U2669" t="str">
        <f t="shared" si="612"/>
        <v>FALSE</v>
      </c>
      <c r="V2669" s="18">
        <f t="shared" si="613"/>
        <v>2</v>
      </c>
      <c r="W2669">
        <f t="shared" si="614"/>
        <v>1</v>
      </c>
      <c r="X2669">
        <v>1</v>
      </c>
      <c r="Y2669">
        <f>D2669*$X2669</f>
        <v>1500</v>
      </c>
      <c r="Z2669">
        <f t="shared" si="620"/>
        <v>1660</v>
      </c>
    </row>
    <row r="2670" spans="1:26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 t="b">
        <v>0</v>
      </c>
      <c r="L2670">
        <v>28</v>
      </c>
      <c r="M2670" t="b">
        <v>1</v>
      </c>
      <c r="N2670" t="s">
        <v>8302</v>
      </c>
      <c r="O2670" s="15">
        <f t="shared" si="609"/>
        <v>170.70000000000002</v>
      </c>
      <c r="P2670" s="15">
        <f t="shared" si="615"/>
        <v>60.964285714285715</v>
      </c>
      <c r="Q2670" t="s">
        <v>8330</v>
      </c>
      <c r="R2670" t="s">
        <v>8355</v>
      </c>
      <c r="S2670" s="8">
        <f t="shared" si="610"/>
        <v>42275.380381944437</v>
      </c>
      <c r="T2670" s="11">
        <f t="shared" si="611"/>
        <v>42317.397222222215</v>
      </c>
      <c r="U2670" t="str">
        <f t="shared" si="612"/>
        <v>FALSE</v>
      </c>
      <c r="V2670" s="18">
        <f t="shared" si="613"/>
        <v>2</v>
      </c>
      <c r="W2670">
        <f t="shared" si="614"/>
        <v>1</v>
      </c>
      <c r="X2670">
        <f>0.76</f>
        <v>0.76</v>
      </c>
      <c r="Y2670">
        <f>D2670*X2670</f>
        <v>760</v>
      </c>
      <c r="Z2670">
        <f t="shared" si="620"/>
        <v>1297.32</v>
      </c>
    </row>
    <row r="2671" spans="1:26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 t="b">
        <v>0</v>
      </c>
      <c r="L2671">
        <v>11</v>
      </c>
      <c r="M2671" t="b">
        <v>1</v>
      </c>
      <c r="N2671" t="s">
        <v>8302</v>
      </c>
      <c r="O2671" s="15">
        <f t="shared" si="609"/>
        <v>125.125</v>
      </c>
      <c r="P2671" s="15">
        <f t="shared" si="615"/>
        <v>91</v>
      </c>
      <c r="Q2671" t="s">
        <v>8330</v>
      </c>
      <c r="R2671" t="s">
        <v>8355</v>
      </c>
      <c r="S2671" s="8">
        <f t="shared" si="610"/>
        <v>42318.827499999999</v>
      </c>
      <c r="T2671" s="11">
        <f t="shared" si="611"/>
        <v>42378.827499999992</v>
      </c>
      <c r="U2671" t="str">
        <f t="shared" si="612"/>
        <v>FALSE</v>
      </c>
      <c r="V2671" s="18">
        <f t="shared" si="613"/>
        <v>2</v>
      </c>
      <c r="W2671">
        <f t="shared" si="614"/>
        <v>1</v>
      </c>
      <c r="X2671">
        <v>1</v>
      </c>
      <c r="Y2671">
        <f>D2671*$X2671</f>
        <v>800</v>
      </c>
      <c r="Z2671">
        <f t="shared" si="620"/>
        <v>1001</v>
      </c>
    </row>
    <row r="2672" spans="1:26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 t="b">
        <v>1</v>
      </c>
      <c r="L2672">
        <v>60</v>
      </c>
      <c r="M2672" t="b">
        <v>0</v>
      </c>
      <c r="N2672" t="s">
        <v>8302</v>
      </c>
      <c r="O2672" s="15">
        <f t="shared" si="609"/>
        <v>6.4158609339642041</v>
      </c>
      <c r="P2672" s="15">
        <f t="shared" si="615"/>
        <v>41.583333333333336</v>
      </c>
      <c r="Q2672" t="s">
        <v>8330</v>
      </c>
      <c r="R2672" t="s">
        <v>8355</v>
      </c>
      <c r="S2672" s="8">
        <f t="shared" si="610"/>
        <v>41820.812268518515</v>
      </c>
      <c r="T2672" s="11">
        <f t="shared" si="611"/>
        <v>41848.812268518515</v>
      </c>
      <c r="U2672" t="str">
        <f t="shared" si="612"/>
        <v>TRUE</v>
      </c>
      <c r="V2672" s="18">
        <f t="shared" si="613"/>
        <v>1</v>
      </c>
      <c r="W2672">
        <f t="shared" si="614"/>
        <v>2</v>
      </c>
      <c r="X2672">
        <v>0.72</v>
      </c>
      <c r="Y2672">
        <f>D2672*X2672</f>
        <v>27999.360000000001</v>
      </c>
    </row>
    <row r="2673" spans="1:26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 t="b">
        <v>1</v>
      </c>
      <c r="L2673">
        <v>84</v>
      </c>
      <c r="M2673" t="b">
        <v>0</v>
      </c>
      <c r="N2673" t="s">
        <v>8302</v>
      </c>
      <c r="O2673" s="15">
        <f t="shared" si="609"/>
        <v>11.343999999999999</v>
      </c>
      <c r="P2673" s="15">
        <f t="shared" si="615"/>
        <v>33.761904761904759</v>
      </c>
      <c r="Q2673" t="s">
        <v>8330</v>
      </c>
      <c r="R2673" t="s">
        <v>8355</v>
      </c>
      <c r="S2673" s="8">
        <f t="shared" si="610"/>
        <v>41962.540694444448</v>
      </c>
      <c r="T2673" s="11">
        <f t="shared" si="611"/>
        <v>41992.609722222223</v>
      </c>
      <c r="U2673" t="str">
        <f t="shared" si="612"/>
        <v>TRUE</v>
      </c>
      <c r="V2673" s="18">
        <f t="shared" si="613"/>
        <v>1</v>
      </c>
      <c r="W2673">
        <f t="shared" si="614"/>
        <v>2</v>
      </c>
      <c r="X2673">
        <v>1</v>
      </c>
      <c r="Y2673">
        <f t="shared" ref="Y2673:Z2677" si="621">D2673*$X2673</f>
        <v>25000</v>
      </c>
      <c r="Z2673">
        <f t="shared" si="621"/>
        <v>2836</v>
      </c>
    </row>
    <row r="2674" spans="1:26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 t="b">
        <v>1</v>
      </c>
      <c r="L2674">
        <v>47</v>
      </c>
      <c r="M2674" t="b">
        <v>0</v>
      </c>
      <c r="N2674" t="s">
        <v>8302</v>
      </c>
      <c r="O2674" s="15">
        <f t="shared" si="609"/>
        <v>33.19</v>
      </c>
      <c r="P2674" s="15">
        <f t="shared" si="615"/>
        <v>70.61702127659575</v>
      </c>
      <c r="Q2674" t="s">
        <v>8330</v>
      </c>
      <c r="R2674" t="s">
        <v>8355</v>
      </c>
      <c r="S2674" s="8">
        <f t="shared" si="610"/>
        <v>42344.675810185181</v>
      </c>
      <c r="T2674" s="11">
        <f t="shared" si="611"/>
        <v>42366.041666666664</v>
      </c>
      <c r="U2674" t="str">
        <f t="shared" si="612"/>
        <v>TRUE</v>
      </c>
      <c r="V2674" s="18">
        <f t="shared" si="613"/>
        <v>1</v>
      </c>
      <c r="W2674">
        <f t="shared" si="614"/>
        <v>2</v>
      </c>
      <c r="X2674">
        <v>1</v>
      </c>
      <c r="Y2674">
        <f t="shared" si="621"/>
        <v>10000</v>
      </c>
      <c r="Z2674">
        <f t="shared" si="621"/>
        <v>3319</v>
      </c>
    </row>
    <row r="2675" spans="1:26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 t="b">
        <v>1</v>
      </c>
      <c r="L2675">
        <v>66</v>
      </c>
      <c r="M2675" t="b">
        <v>0</v>
      </c>
      <c r="N2675" t="s">
        <v>8302</v>
      </c>
      <c r="O2675" s="15">
        <f t="shared" si="609"/>
        <v>27.58</v>
      </c>
      <c r="P2675" s="15">
        <f t="shared" si="615"/>
        <v>167.15151515151516</v>
      </c>
      <c r="Q2675" t="s">
        <v>8330</v>
      </c>
      <c r="R2675" t="s">
        <v>8355</v>
      </c>
      <c r="S2675" s="8">
        <f t="shared" si="610"/>
        <v>41912.333321759259</v>
      </c>
      <c r="T2675" s="11">
        <f t="shared" si="611"/>
        <v>41941.739583333328</v>
      </c>
      <c r="U2675" t="str">
        <f t="shared" si="612"/>
        <v>TRUE</v>
      </c>
      <c r="V2675" s="18">
        <f t="shared" si="613"/>
        <v>1</v>
      </c>
      <c r="W2675">
        <f t="shared" si="614"/>
        <v>2</v>
      </c>
      <c r="X2675">
        <v>1</v>
      </c>
      <c r="Y2675">
        <f t="shared" si="621"/>
        <v>40000</v>
      </c>
      <c r="Z2675">
        <f t="shared" si="621"/>
        <v>11032</v>
      </c>
    </row>
    <row r="2676" spans="1:26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 t="b">
        <v>1</v>
      </c>
      <c r="L2676">
        <v>171</v>
      </c>
      <c r="M2676" t="b">
        <v>0</v>
      </c>
      <c r="N2676" t="s">
        <v>8302</v>
      </c>
      <c r="O2676" s="15">
        <f t="shared" si="609"/>
        <v>62.839999999999996</v>
      </c>
      <c r="P2676" s="15">
        <f t="shared" si="615"/>
        <v>128.61988304093566</v>
      </c>
      <c r="Q2676" t="s">
        <v>8330</v>
      </c>
      <c r="R2676" t="s">
        <v>8355</v>
      </c>
      <c r="S2676" s="8">
        <f t="shared" si="610"/>
        <v>42529.424421296295</v>
      </c>
      <c r="T2676" s="11">
        <f t="shared" si="611"/>
        <v>42555.999305555553</v>
      </c>
      <c r="U2676" t="str">
        <f t="shared" si="612"/>
        <v>TRUE</v>
      </c>
      <c r="V2676" s="18">
        <f t="shared" si="613"/>
        <v>1</v>
      </c>
      <c r="W2676">
        <f t="shared" si="614"/>
        <v>2</v>
      </c>
      <c r="X2676">
        <v>1</v>
      </c>
      <c r="Y2676">
        <f t="shared" si="621"/>
        <v>35000</v>
      </c>
      <c r="Z2676">
        <f t="shared" si="621"/>
        <v>21994</v>
      </c>
    </row>
    <row r="2677" spans="1:26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 t="b">
        <v>1</v>
      </c>
      <c r="L2677">
        <v>29</v>
      </c>
      <c r="M2677" t="b">
        <v>0</v>
      </c>
      <c r="N2677" t="s">
        <v>8302</v>
      </c>
      <c r="O2677" s="15">
        <f t="shared" si="609"/>
        <v>7.5880000000000001</v>
      </c>
      <c r="P2677" s="15">
        <f t="shared" si="615"/>
        <v>65.41379310344827</v>
      </c>
      <c r="Q2677" t="s">
        <v>8330</v>
      </c>
      <c r="R2677" t="s">
        <v>8355</v>
      </c>
      <c r="S2677" s="8">
        <f t="shared" si="610"/>
        <v>41923.649178240739</v>
      </c>
      <c r="T2677" s="11">
        <f t="shared" si="611"/>
        <v>41953.690844907404</v>
      </c>
      <c r="U2677" t="str">
        <f t="shared" si="612"/>
        <v>TRUE</v>
      </c>
      <c r="V2677" s="18">
        <f t="shared" si="613"/>
        <v>1</v>
      </c>
      <c r="W2677">
        <f t="shared" si="614"/>
        <v>2</v>
      </c>
      <c r="X2677">
        <v>1</v>
      </c>
      <c r="Y2677">
        <f t="shared" si="621"/>
        <v>25000</v>
      </c>
      <c r="Z2677">
        <f t="shared" si="621"/>
        <v>1897</v>
      </c>
    </row>
    <row r="2678" spans="1:26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 t="b">
        <v>0</v>
      </c>
      <c r="L2678">
        <v>9</v>
      </c>
      <c r="M2678" t="b">
        <v>0</v>
      </c>
      <c r="N2678" t="s">
        <v>8302</v>
      </c>
      <c r="O2678" s="15">
        <f t="shared" si="609"/>
        <v>50.38095238095238</v>
      </c>
      <c r="P2678" s="15">
        <f t="shared" si="615"/>
        <v>117.55555555555556</v>
      </c>
      <c r="Q2678" t="s">
        <v>8330</v>
      </c>
      <c r="R2678" t="s">
        <v>8355</v>
      </c>
      <c r="S2678" s="8">
        <f t="shared" si="610"/>
        <v>42482.416365740741</v>
      </c>
      <c r="T2678" s="11">
        <f t="shared" si="611"/>
        <v>42512.416365740741</v>
      </c>
      <c r="U2678" t="str">
        <f t="shared" si="612"/>
        <v>FALSE</v>
      </c>
      <c r="V2678" s="18">
        <f t="shared" si="613"/>
        <v>2</v>
      </c>
      <c r="W2678">
        <f t="shared" si="614"/>
        <v>2</v>
      </c>
      <c r="X2678">
        <f>0.76</f>
        <v>0.76</v>
      </c>
      <c r="Y2678">
        <f>D2678*X2678</f>
        <v>1596</v>
      </c>
      <c r="Z2678">
        <f>E2678*$X2678</f>
        <v>804.08</v>
      </c>
    </row>
    <row r="2679" spans="1:26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 t="b">
        <v>0</v>
      </c>
      <c r="L2679">
        <v>27</v>
      </c>
      <c r="M2679" t="b">
        <v>0</v>
      </c>
      <c r="N2679" t="s">
        <v>8302</v>
      </c>
      <c r="O2679" s="15">
        <f t="shared" si="609"/>
        <v>17.512820512820511</v>
      </c>
      <c r="P2679" s="15">
        <f t="shared" si="615"/>
        <v>126.48148148148148</v>
      </c>
      <c r="Q2679" t="s">
        <v>8330</v>
      </c>
      <c r="R2679" t="s">
        <v>8355</v>
      </c>
      <c r="S2679" s="8">
        <f t="shared" si="610"/>
        <v>41792.821099537032</v>
      </c>
      <c r="T2679" s="11">
        <f t="shared" si="611"/>
        <v>41822.821099537039</v>
      </c>
      <c r="U2679" t="str">
        <f t="shared" si="612"/>
        <v>FALSE</v>
      </c>
      <c r="V2679" s="18">
        <f t="shared" si="613"/>
        <v>2</v>
      </c>
      <c r="W2679">
        <f t="shared" si="614"/>
        <v>2</v>
      </c>
      <c r="X2679">
        <v>1</v>
      </c>
      <c r="Y2679">
        <f>D2679*$X2679</f>
        <v>19500</v>
      </c>
      <c r="Z2679">
        <f>E2679*$X2679</f>
        <v>3415</v>
      </c>
    </row>
    <row r="2680" spans="1:26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 t="b">
        <v>0</v>
      </c>
      <c r="L2680">
        <v>2</v>
      </c>
      <c r="M2680" t="b">
        <v>0</v>
      </c>
      <c r="N2680" t="s">
        <v>8302</v>
      </c>
      <c r="O2680" s="15">
        <f t="shared" si="609"/>
        <v>1.375E-2</v>
      </c>
      <c r="P2680" s="15">
        <f t="shared" si="615"/>
        <v>550</v>
      </c>
      <c r="Q2680" t="s">
        <v>8330</v>
      </c>
      <c r="R2680" t="s">
        <v>8355</v>
      </c>
      <c r="S2680" s="8">
        <f t="shared" si="610"/>
        <v>42241.589872685181</v>
      </c>
      <c r="T2680" s="11">
        <f t="shared" si="611"/>
        <v>42271.589872685181</v>
      </c>
      <c r="U2680" t="str">
        <f t="shared" si="612"/>
        <v>FALSE</v>
      </c>
      <c r="V2680" s="18">
        <f t="shared" si="613"/>
        <v>2</v>
      </c>
      <c r="W2680">
        <f t="shared" si="614"/>
        <v>2</v>
      </c>
      <c r="X2680">
        <v>1.1299999999999999</v>
      </c>
      <c r="Y2680">
        <f>D2680*X2680</f>
        <v>9040000</v>
      </c>
      <c r="Z2680">
        <f>E2680*$X2680</f>
        <v>1242.9999999999998</v>
      </c>
    </row>
    <row r="2681" spans="1:26" ht="115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 t="b">
        <v>0</v>
      </c>
      <c r="L2681">
        <v>3</v>
      </c>
      <c r="M2681" t="b">
        <v>0</v>
      </c>
      <c r="N2681" t="s">
        <v>8302</v>
      </c>
      <c r="O2681" s="15">
        <f t="shared" si="609"/>
        <v>0.33</v>
      </c>
      <c r="P2681" s="15">
        <f t="shared" si="615"/>
        <v>44</v>
      </c>
      <c r="Q2681" t="s">
        <v>8330</v>
      </c>
      <c r="R2681" t="s">
        <v>8355</v>
      </c>
      <c r="S2681" s="8">
        <f t="shared" si="610"/>
        <v>42032.792754629627</v>
      </c>
      <c r="T2681" s="11">
        <f t="shared" si="611"/>
        <v>42062.792754629627</v>
      </c>
      <c r="U2681" t="str">
        <f t="shared" si="612"/>
        <v>FALSE</v>
      </c>
      <c r="V2681" s="18">
        <f t="shared" si="613"/>
        <v>2</v>
      </c>
      <c r="W2681">
        <f t="shared" si="614"/>
        <v>2</v>
      </c>
      <c r="X2681">
        <v>1</v>
      </c>
      <c r="Y2681">
        <f>D2681*$X2681</f>
        <v>40000</v>
      </c>
      <c r="Z2681">
        <f>E2681*$X2681</f>
        <v>132</v>
      </c>
    </row>
    <row r="2682" spans="1:26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 t="b">
        <v>0</v>
      </c>
      <c r="L2682">
        <v>4</v>
      </c>
      <c r="M2682" t="b">
        <v>0</v>
      </c>
      <c r="N2682" t="s">
        <v>8302</v>
      </c>
      <c r="O2682" s="15">
        <f t="shared" si="609"/>
        <v>0.86250000000000004</v>
      </c>
      <c r="P2682" s="15">
        <f t="shared" si="615"/>
        <v>69</v>
      </c>
      <c r="Q2682" t="s">
        <v>8330</v>
      </c>
      <c r="R2682" t="s">
        <v>8355</v>
      </c>
      <c r="S2682" s="8">
        <f t="shared" si="610"/>
        <v>42436.003368055557</v>
      </c>
      <c r="T2682" s="11">
        <f t="shared" si="611"/>
        <v>42465.961701388886</v>
      </c>
      <c r="U2682" t="str">
        <f t="shared" si="612"/>
        <v>FALSE</v>
      </c>
      <c r="V2682" s="18">
        <f t="shared" si="613"/>
        <v>2</v>
      </c>
      <c r="W2682">
        <f t="shared" si="614"/>
        <v>2</v>
      </c>
      <c r="X2682">
        <v>1.1299999999999999</v>
      </c>
      <c r="Y2682">
        <f>D2682*X2682</f>
        <v>36160</v>
      </c>
      <c r="Z2682">
        <f>E2682*$X2682</f>
        <v>311.88</v>
      </c>
    </row>
    <row r="2683" spans="1:26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 t="b">
        <v>0</v>
      </c>
      <c r="L2683">
        <v>2</v>
      </c>
      <c r="M2683" t="b">
        <v>0</v>
      </c>
      <c r="N2683" t="s">
        <v>8284</v>
      </c>
      <c r="O2683" s="15">
        <f t="shared" si="609"/>
        <v>0.6875</v>
      </c>
      <c r="P2683" s="15">
        <f t="shared" si="615"/>
        <v>27.5</v>
      </c>
      <c r="Q2683" t="s">
        <v>8315</v>
      </c>
      <c r="R2683" t="s">
        <v>8317</v>
      </c>
      <c r="S2683" s="8">
        <f t="shared" si="610"/>
        <v>41805.686921296292</v>
      </c>
      <c r="T2683" s="11">
        <f t="shared" si="611"/>
        <v>41830.686921296292</v>
      </c>
      <c r="U2683" t="str">
        <f t="shared" si="612"/>
        <v>FALSE</v>
      </c>
      <c r="V2683" s="18">
        <f t="shared" si="613"/>
        <v>2</v>
      </c>
      <c r="W2683">
        <f t="shared" si="614"/>
        <v>2</v>
      </c>
      <c r="X2683">
        <v>1</v>
      </c>
      <c r="Y2683">
        <f t="shared" ref="Y2683:Y2692" si="622">D2683*$X2683</f>
        <v>8000</v>
      </c>
      <c r="Z2683">
        <f t="shared" ref="Z2683:Z2692" si="623">E2683*$X2683</f>
        <v>55</v>
      </c>
    </row>
    <row r="2684" spans="1:26" ht="86.4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 t="b">
        <v>0</v>
      </c>
      <c r="L2684">
        <v>20</v>
      </c>
      <c r="M2684" t="b">
        <v>0</v>
      </c>
      <c r="N2684" t="s">
        <v>8284</v>
      </c>
      <c r="O2684" s="15">
        <f t="shared" si="609"/>
        <v>28.299999999999997</v>
      </c>
      <c r="P2684" s="15">
        <f t="shared" si="615"/>
        <v>84.9</v>
      </c>
      <c r="Q2684" t="s">
        <v>8315</v>
      </c>
      <c r="R2684" t="s">
        <v>8317</v>
      </c>
      <c r="S2684" s="8">
        <f t="shared" si="610"/>
        <v>41932.663657407407</v>
      </c>
      <c r="T2684" s="11">
        <f t="shared" si="611"/>
        <v>41965.040972222218</v>
      </c>
      <c r="U2684" t="str">
        <f t="shared" si="612"/>
        <v>FALSE</v>
      </c>
      <c r="V2684" s="18">
        <f t="shared" si="613"/>
        <v>2</v>
      </c>
      <c r="W2684">
        <f t="shared" si="614"/>
        <v>2</v>
      </c>
      <c r="X2684">
        <v>1</v>
      </c>
      <c r="Y2684">
        <f t="shared" si="622"/>
        <v>6000</v>
      </c>
      <c r="Z2684">
        <f t="shared" si="623"/>
        <v>1698</v>
      </c>
    </row>
    <row r="2685" spans="1:26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 t="b">
        <v>0</v>
      </c>
      <c r="L2685">
        <v>3</v>
      </c>
      <c r="M2685" t="b">
        <v>0</v>
      </c>
      <c r="N2685" t="s">
        <v>8284</v>
      </c>
      <c r="O2685" s="15">
        <f t="shared" si="609"/>
        <v>0.24</v>
      </c>
      <c r="P2685" s="15">
        <f t="shared" si="615"/>
        <v>12</v>
      </c>
      <c r="Q2685" t="s">
        <v>8315</v>
      </c>
      <c r="R2685" t="s">
        <v>8317</v>
      </c>
      <c r="S2685" s="8">
        <f t="shared" si="610"/>
        <v>42034.546759259254</v>
      </c>
      <c r="T2685" s="11">
        <f t="shared" si="611"/>
        <v>42064.546759259254</v>
      </c>
      <c r="U2685" t="str">
        <f t="shared" si="612"/>
        <v>FALSE</v>
      </c>
      <c r="V2685" s="18">
        <f t="shared" si="613"/>
        <v>2</v>
      </c>
      <c r="W2685">
        <f t="shared" si="614"/>
        <v>2</v>
      </c>
      <c r="X2685">
        <v>1</v>
      </c>
      <c r="Y2685">
        <f t="shared" si="622"/>
        <v>15000</v>
      </c>
      <c r="Z2685">
        <f t="shared" si="623"/>
        <v>36</v>
      </c>
    </row>
    <row r="2686" spans="1:26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 t="b">
        <v>0</v>
      </c>
      <c r="L2686">
        <v>4</v>
      </c>
      <c r="M2686" t="b">
        <v>0</v>
      </c>
      <c r="N2686" t="s">
        <v>8284</v>
      </c>
      <c r="O2686" s="15">
        <f t="shared" si="609"/>
        <v>1.1428571428571428</v>
      </c>
      <c r="P2686" s="15">
        <f t="shared" si="615"/>
        <v>200</v>
      </c>
      <c r="Q2686" t="s">
        <v>8315</v>
      </c>
      <c r="R2686" t="s">
        <v>8317</v>
      </c>
      <c r="S2686" s="8">
        <f t="shared" si="610"/>
        <v>41820.706307870365</v>
      </c>
      <c r="T2686" s="11">
        <f t="shared" si="611"/>
        <v>41860.706307870372</v>
      </c>
      <c r="U2686" t="str">
        <f t="shared" si="612"/>
        <v>FALSE</v>
      </c>
      <c r="V2686" s="18">
        <f t="shared" si="613"/>
        <v>2</v>
      </c>
      <c r="W2686">
        <f t="shared" si="614"/>
        <v>2</v>
      </c>
      <c r="X2686">
        <v>1</v>
      </c>
      <c r="Y2686">
        <f t="shared" si="622"/>
        <v>70000</v>
      </c>
      <c r="Z2686">
        <f t="shared" si="623"/>
        <v>800</v>
      </c>
    </row>
    <row r="2687" spans="1:26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 t="b">
        <v>0</v>
      </c>
      <c r="L2687">
        <v>1</v>
      </c>
      <c r="M2687" t="b">
        <v>0</v>
      </c>
      <c r="N2687" t="s">
        <v>8284</v>
      </c>
      <c r="O2687" s="15">
        <f t="shared" si="609"/>
        <v>0.02</v>
      </c>
      <c r="P2687" s="15">
        <f t="shared" si="615"/>
        <v>10</v>
      </c>
      <c r="Q2687" t="s">
        <v>8315</v>
      </c>
      <c r="R2687" t="s">
        <v>8317</v>
      </c>
      <c r="S2687" s="8">
        <f t="shared" si="610"/>
        <v>42061.487615740734</v>
      </c>
      <c r="T2687" s="11">
        <f t="shared" si="611"/>
        <v>42121.44594907407</v>
      </c>
      <c r="U2687" t="str">
        <f t="shared" si="612"/>
        <v>FALSE</v>
      </c>
      <c r="V2687" s="18">
        <f t="shared" si="613"/>
        <v>2</v>
      </c>
      <c r="W2687">
        <f t="shared" si="614"/>
        <v>2</v>
      </c>
      <c r="X2687">
        <v>1</v>
      </c>
      <c r="Y2687">
        <f t="shared" si="622"/>
        <v>50000</v>
      </c>
      <c r="Z2687">
        <f t="shared" si="623"/>
        <v>10</v>
      </c>
    </row>
    <row r="2688" spans="1:26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 t="b">
        <v>0</v>
      </c>
      <c r="L2688">
        <v>0</v>
      </c>
      <c r="M2688" t="b">
        <v>0</v>
      </c>
      <c r="N2688" t="s">
        <v>8284</v>
      </c>
      <c r="O2688" s="15">
        <f t="shared" si="609"/>
        <v>0</v>
      </c>
      <c r="P2688" s="15">
        <f t="shared" si="615"/>
        <v>0</v>
      </c>
      <c r="Q2688" t="s">
        <v>8315</v>
      </c>
      <c r="R2688" t="s">
        <v>8317</v>
      </c>
      <c r="S2688" s="8">
        <f t="shared" si="610"/>
        <v>41892.766469907401</v>
      </c>
      <c r="T2688" s="11">
        <f t="shared" si="611"/>
        <v>41912.766469907401</v>
      </c>
      <c r="U2688" t="str">
        <f t="shared" si="612"/>
        <v>FALSE</v>
      </c>
      <c r="V2688" s="18">
        <f t="shared" si="613"/>
        <v>2</v>
      </c>
      <c r="W2688">
        <f t="shared" si="614"/>
        <v>2</v>
      </c>
      <c r="X2688">
        <v>1</v>
      </c>
      <c r="Y2688">
        <f t="shared" si="622"/>
        <v>30000</v>
      </c>
      <c r="Z2688">
        <f t="shared" si="623"/>
        <v>0</v>
      </c>
    </row>
    <row r="2689" spans="1:26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 t="b">
        <v>0</v>
      </c>
      <c r="L2689">
        <v>0</v>
      </c>
      <c r="M2689" t="b">
        <v>0</v>
      </c>
      <c r="N2689" t="s">
        <v>8284</v>
      </c>
      <c r="O2689" s="15">
        <f t="shared" si="609"/>
        <v>0</v>
      </c>
      <c r="P2689" s="15">
        <f t="shared" si="615"/>
        <v>0</v>
      </c>
      <c r="Q2689" t="s">
        <v>8315</v>
      </c>
      <c r="R2689" t="s">
        <v>8317</v>
      </c>
      <c r="S2689" s="8">
        <f t="shared" si="610"/>
        <v>42154.431921296295</v>
      </c>
      <c r="T2689" s="11">
        <f t="shared" si="611"/>
        <v>42184.431921296295</v>
      </c>
      <c r="U2689" t="str">
        <f t="shared" si="612"/>
        <v>FALSE</v>
      </c>
      <c r="V2689" s="18">
        <f t="shared" si="613"/>
        <v>2</v>
      </c>
      <c r="W2689">
        <f t="shared" si="614"/>
        <v>2</v>
      </c>
      <c r="X2689">
        <v>1</v>
      </c>
      <c r="Y2689">
        <f t="shared" si="622"/>
        <v>15000</v>
      </c>
      <c r="Z2689">
        <f t="shared" si="623"/>
        <v>0</v>
      </c>
    </row>
    <row r="2690" spans="1:26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 t="b">
        <v>0</v>
      </c>
      <c r="L2690">
        <v>14</v>
      </c>
      <c r="M2690" t="b">
        <v>0</v>
      </c>
      <c r="N2690" t="s">
        <v>8284</v>
      </c>
      <c r="O2690" s="15">
        <f t="shared" si="609"/>
        <v>0.14799999999999999</v>
      </c>
      <c r="P2690" s="15">
        <f t="shared" si="615"/>
        <v>5.2857142857142856</v>
      </c>
      <c r="Q2690" t="s">
        <v>8315</v>
      </c>
      <c r="R2690" t="s">
        <v>8317</v>
      </c>
      <c r="S2690" s="8">
        <f t="shared" si="610"/>
        <v>42027.910532407412</v>
      </c>
      <c r="T2690" s="11">
        <f t="shared" si="611"/>
        <v>42058.916666666664</v>
      </c>
      <c r="U2690" t="str">
        <f t="shared" si="612"/>
        <v>FALSE</v>
      </c>
      <c r="V2690" s="18">
        <f t="shared" si="613"/>
        <v>2</v>
      </c>
      <c r="W2690">
        <f t="shared" si="614"/>
        <v>2</v>
      </c>
      <c r="X2690">
        <v>1</v>
      </c>
      <c r="Y2690">
        <f t="shared" si="622"/>
        <v>50000</v>
      </c>
      <c r="Z2690">
        <f t="shared" si="623"/>
        <v>74</v>
      </c>
    </row>
    <row r="2691" spans="1:26" ht="115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 t="b">
        <v>0</v>
      </c>
      <c r="L2691">
        <v>1</v>
      </c>
      <c r="M2691" t="b">
        <v>0</v>
      </c>
      <c r="N2691" t="s">
        <v>8284</v>
      </c>
      <c r="O2691" s="15">
        <f t="shared" ref="O2691:O2754" si="624">(E2691/D2691)*100</f>
        <v>2.8571428571428571E-3</v>
      </c>
      <c r="P2691" s="15">
        <f t="shared" si="615"/>
        <v>1</v>
      </c>
      <c r="Q2691" t="s">
        <v>8315</v>
      </c>
      <c r="R2691" t="s">
        <v>8317</v>
      </c>
      <c r="S2691" s="8">
        <f t="shared" ref="S2691:S2754" si="625">(((J2691/60)/60)/24)+DATE(1970,1,1)+(-5/24)</f>
        <v>42551.753356481473</v>
      </c>
      <c r="T2691" s="11">
        <f t="shared" ref="T2691:T2754" si="626">(I2691/86400)+25569+(-5/24)</f>
        <v>42581.75335648148</v>
      </c>
      <c r="U2691" t="str">
        <f t="shared" ref="U2691:U2754" si="627">TRIM(K2691)</f>
        <v>FALSE</v>
      </c>
      <c r="V2691" s="18">
        <f t="shared" ref="V2691:V2754" si="628">IF(U2691="TRUE", 1, 2)</f>
        <v>2</v>
      </c>
      <c r="W2691">
        <f t="shared" ref="W2691:W2754" si="629">IF(F2691="successful", 1,  IF(F2691= "failed", 2, IF(F2691="canceled", 3, 4)))</f>
        <v>2</v>
      </c>
      <c r="X2691">
        <v>1</v>
      </c>
      <c r="Y2691">
        <f t="shared" si="622"/>
        <v>35000</v>
      </c>
      <c r="Z2691">
        <f t="shared" si="623"/>
        <v>1</v>
      </c>
    </row>
    <row r="2692" spans="1:26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 t="b">
        <v>0</v>
      </c>
      <c r="L2692">
        <v>118</v>
      </c>
      <c r="M2692" t="b">
        <v>0</v>
      </c>
      <c r="N2692" t="s">
        <v>8284</v>
      </c>
      <c r="O2692" s="15">
        <f t="shared" si="624"/>
        <v>10.7325</v>
      </c>
      <c r="P2692" s="15">
        <f t="shared" si="615"/>
        <v>72.762711864406782</v>
      </c>
      <c r="Q2692" t="s">
        <v>8315</v>
      </c>
      <c r="R2692" t="s">
        <v>8317</v>
      </c>
      <c r="S2692" s="8">
        <f t="shared" si="625"/>
        <v>42112.89671296296</v>
      </c>
      <c r="T2692" s="11">
        <f t="shared" si="626"/>
        <v>42157.89671296296</v>
      </c>
      <c r="U2692" t="str">
        <f t="shared" si="627"/>
        <v>FALSE</v>
      </c>
      <c r="V2692" s="18">
        <f t="shared" si="628"/>
        <v>2</v>
      </c>
      <c r="W2692">
        <f t="shared" si="629"/>
        <v>2</v>
      </c>
      <c r="X2692">
        <v>1</v>
      </c>
      <c r="Y2692">
        <f t="shared" si="622"/>
        <v>80000</v>
      </c>
      <c r="Z2692">
        <f t="shared" si="623"/>
        <v>8586</v>
      </c>
    </row>
    <row r="2693" spans="1:26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 t="b">
        <v>0</v>
      </c>
      <c r="L2693">
        <v>2</v>
      </c>
      <c r="M2693" t="b">
        <v>0</v>
      </c>
      <c r="N2693" t="s">
        <v>8284</v>
      </c>
      <c r="O2693" s="15">
        <f t="shared" si="624"/>
        <v>5.3846153846153842E-2</v>
      </c>
      <c r="P2693" s="15">
        <f t="shared" si="615"/>
        <v>17.5</v>
      </c>
      <c r="Q2693" t="s">
        <v>8315</v>
      </c>
      <c r="R2693" t="s">
        <v>8317</v>
      </c>
      <c r="S2693" s="8">
        <f t="shared" si="625"/>
        <v>42089.515706018516</v>
      </c>
      <c r="T2693" s="11">
        <f t="shared" si="626"/>
        <v>42134.515706018516</v>
      </c>
      <c r="U2693" t="str">
        <f t="shared" si="627"/>
        <v>FALSE</v>
      </c>
      <c r="V2693" s="18">
        <f t="shared" si="628"/>
        <v>2</v>
      </c>
      <c r="W2693">
        <f t="shared" si="629"/>
        <v>2</v>
      </c>
      <c r="X2693">
        <f>0.76</f>
        <v>0.76</v>
      </c>
      <c r="Y2693">
        <f>D2693*X2693</f>
        <v>49400</v>
      </c>
      <c r="Z2693">
        <f t="shared" ref="Z2693:Z2700" si="630">E2693*$X2693</f>
        <v>26.6</v>
      </c>
    </row>
    <row r="2694" spans="1:26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 t="b">
        <v>0</v>
      </c>
      <c r="L2694">
        <v>1</v>
      </c>
      <c r="M2694" t="b">
        <v>0</v>
      </c>
      <c r="N2694" t="s">
        <v>8284</v>
      </c>
      <c r="O2694" s="15">
        <f t="shared" si="624"/>
        <v>0.7142857142857143</v>
      </c>
      <c r="P2694" s="15">
        <f t="shared" ref="P2694:P2735" si="631">IFERROR(E2694/L2694,0)</f>
        <v>25</v>
      </c>
      <c r="Q2694" t="s">
        <v>8315</v>
      </c>
      <c r="R2694" t="s">
        <v>8317</v>
      </c>
      <c r="S2694" s="8">
        <f t="shared" si="625"/>
        <v>42058.125694444439</v>
      </c>
      <c r="T2694" s="11">
        <f t="shared" si="626"/>
        <v>42088.084027777775</v>
      </c>
      <c r="U2694" t="str">
        <f t="shared" si="627"/>
        <v>FALSE</v>
      </c>
      <c r="V2694" s="18">
        <f t="shared" si="628"/>
        <v>2</v>
      </c>
      <c r="W2694">
        <f t="shared" si="629"/>
        <v>2</v>
      </c>
      <c r="X2694">
        <v>1</v>
      </c>
      <c r="Y2694">
        <f t="shared" ref="Y2694:Y2700" si="632">D2694*$X2694</f>
        <v>3500</v>
      </c>
      <c r="Z2694">
        <f t="shared" si="630"/>
        <v>25</v>
      </c>
    </row>
    <row r="2695" spans="1:26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 t="b">
        <v>0</v>
      </c>
      <c r="L2695">
        <v>3</v>
      </c>
      <c r="M2695" t="b">
        <v>0</v>
      </c>
      <c r="N2695" t="s">
        <v>8284</v>
      </c>
      <c r="O2695" s="15">
        <f t="shared" si="624"/>
        <v>0.8</v>
      </c>
      <c r="P2695" s="15">
        <f t="shared" si="631"/>
        <v>13.333333333333334</v>
      </c>
      <c r="Q2695" t="s">
        <v>8315</v>
      </c>
      <c r="R2695" t="s">
        <v>8317</v>
      </c>
      <c r="S2695" s="8">
        <f t="shared" si="625"/>
        <v>41833.930162037032</v>
      </c>
      <c r="T2695" s="11">
        <f t="shared" si="626"/>
        <v>41863.930162037032</v>
      </c>
      <c r="U2695" t="str">
        <f t="shared" si="627"/>
        <v>FALSE</v>
      </c>
      <c r="V2695" s="18">
        <f t="shared" si="628"/>
        <v>2</v>
      </c>
      <c r="W2695">
        <f t="shared" si="629"/>
        <v>2</v>
      </c>
      <c r="X2695">
        <v>1</v>
      </c>
      <c r="Y2695">
        <f t="shared" si="632"/>
        <v>5000</v>
      </c>
      <c r="Z2695">
        <f t="shared" si="630"/>
        <v>40</v>
      </c>
    </row>
    <row r="2696" spans="1:26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 t="b">
        <v>0</v>
      </c>
      <c r="L2696">
        <v>1</v>
      </c>
      <c r="M2696" t="b">
        <v>0</v>
      </c>
      <c r="N2696" t="s">
        <v>8284</v>
      </c>
      <c r="O2696" s="15">
        <f t="shared" si="624"/>
        <v>3.3333333333333335E-3</v>
      </c>
      <c r="P2696" s="15">
        <f t="shared" si="631"/>
        <v>1</v>
      </c>
      <c r="Q2696" t="s">
        <v>8315</v>
      </c>
      <c r="R2696" t="s">
        <v>8317</v>
      </c>
      <c r="S2696" s="8">
        <f t="shared" si="625"/>
        <v>41877.932164351849</v>
      </c>
      <c r="T2696" s="11">
        <f t="shared" si="626"/>
        <v>41907.932164351849</v>
      </c>
      <c r="U2696" t="str">
        <f t="shared" si="627"/>
        <v>FALSE</v>
      </c>
      <c r="V2696" s="18">
        <f t="shared" si="628"/>
        <v>2</v>
      </c>
      <c r="W2696">
        <f t="shared" si="629"/>
        <v>2</v>
      </c>
      <c r="X2696">
        <v>1</v>
      </c>
      <c r="Y2696">
        <f t="shared" si="632"/>
        <v>30000</v>
      </c>
      <c r="Z2696">
        <f t="shared" si="630"/>
        <v>1</v>
      </c>
    </row>
    <row r="2697" spans="1:26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 t="b">
        <v>0</v>
      </c>
      <c r="L2697">
        <v>3</v>
      </c>
      <c r="M2697" t="b">
        <v>0</v>
      </c>
      <c r="N2697" t="s">
        <v>8284</v>
      </c>
      <c r="O2697" s="15">
        <f t="shared" si="624"/>
        <v>0.47333333333333333</v>
      </c>
      <c r="P2697" s="15">
        <f t="shared" si="631"/>
        <v>23.666666666666668</v>
      </c>
      <c r="Q2697" t="s">
        <v>8315</v>
      </c>
      <c r="R2697" t="s">
        <v>8317</v>
      </c>
      <c r="S2697" s="8">
        <f t="shared" si="625"/>
        <v>42047.973587962959</v>
      </c>
      <c r="T2697" s="11">
        <f t="shared" si="626"/>
        <v>42107.931921296295</v>
      </c>
      <c r="U2697" t="str">
        <f t="shared" si="627"/>
        <v>FALSE</v>
      </c>
      <c r="V2697" s="18">
        <f t="shared" si="628"/>
        <v>2</v>
      </c>
      <c r="W2697">
        <f t="shared" si="629"/>
        <v>2</v>
      </c>
      <c r="X2697">
        <v>1</v>
      </c>
      <c r="Y2697">
        <f t="shared" si="632"/>
        <v>15000</v>
      </c>
      <c r="Z2697">
        <f t="shared" si="630"/>
        <v>71</v>
      </c>
    </row>
    <row r="2698" spans="1:26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 t="b">
        <v>0</v>
      </c>
      <c r="L2698">
        <v>38</v>
      </c>
      <c r="M2698" t="b">
        <v>0</v>
      </c>
      <c r="N2698" t="s">
        <v>8284</v>
      </c>
      <c r="O2698" s="15">
        <f t="shared" si="624"/>
        <v>5.65</v>
      </c>
      <c r="P2698" s="15">
        <f t="shared" si="631"/>
        <v>89.21052631578948</v>
      </c>
      <c r="Q2698" t="s">
        <v>8315</v>
      </c>
      <c r="R2698" t="s">
        <v>8317</v>
      </c>
      <c r="S2698" s="8">
        <f t="shared" si="625"/>
        <v>41964.636111111111</v>
      </c>
      <c r="T2698" s="11">
        <f t="shared" si="626"/>
        <v>41998.636111111111</v>
      </c>
      <c r="U2698" t="str">
        <f t="shared" si="627"/>
        <v>FALSE</v>
      </c>
      <c r="V2698" s="18">
        <f t="shared" si="628"/>
        <v>2</v>
      </c>
      <c r="W2698">
        <f t="shared" si="629"/>
        <v>2</v>
      </c>
      <c r="X2698">
        <v>1</v>
      </c>
      <c r="Y2698">
        <f t="shared" si="632"/>
        <v>60000</v>
      </c>
      <c r="Z2698">
        <f t="shared" si="630"/>
        <v>3390</v>
      </c>
    </row>
    <row r="2699" spans="1:26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 t="b">
        <v>0</v>
      </c>
      <c r="L2699">
        <v>52</v>
      </c>
      <c r="M2699" t="b">
        <v>0</v>
      </c>
      <c r="N2699" t="s">
        <v>8284</v>
      </c>
      <c r="O2699" s="15">
        <f t="shared" si="624"/>
        <v>26.35217391304348</v>
      </c>
      <c r="P2699" s="15">
        <f t="shared" si="631"/>
        <v>116.55769230769231</v>
      </c>
      <c r="Q2699" t="s">
        <v>8315</v>
      </c>
      <c r="R2699" t="s">
        <v>8317</v>
      </c>
      <c r="S2699" s="8">
        <f t="shared" si="625"/>
        <v>42187.731747685182</v>
      </c>
      <c r="T2699" s="11">
        <f t="shared" si="626"/>
        <v>42218.708333333336</v>
      </c>
      <c r="U2699" t="str">
        <f t="shared" si="627"/>
        <v>FALSE</v>
      </c>
      <c r="V2699" s="18">
        <f t="shared" si="628"/>
        <v>2</v>
      </c>
      <c r="W2699">
        <f t="shared" si="629"/>
        <v>2</v>
      </c>
      <c r="X2699">
        <v>1</v>
      </c>
      <c r="Y2699">
        <f t="shared" si="632"/>
        <v>23000</v>
      </c>
      <c r="Z2699">
        <f t="shared" si="630"/>
        <v>6061</v>
      </c>
    </row>
    <row r="2700" spans="1:26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 t="b">
        <v>0</v>
      </c>
      <c r="L2700">
        <v>2</v>
      </c>
      <c r="M2700" t="b">
        <v>0</v>
      </c>
      <c r="N2700" t="s">
        <v>8284</v>
      </c>
      <c r="O2700" s="15">
        <f t="shared" si="624"/>
        <v>0.325125</v>
      </c>
      <c r="P2700" s="15">
        <f t="shared" si="631"/>
        <v>13.005000000000001</v>
      </c>
      <c r="Q2700" t="s">
        <v>8315</v>
      </c>
      <c r="R2700" t="s">
        <v>8317</v>
      </c>
      <c r="S2700" s="8">
        <f t="shared" si="625"/>
        <v>41787.689907407403</v>
      </c>
      <c r="T2700" s="11">
        <f t="shared" si="626"/>
        <v>41817.689907407403</v>
      </c>
      <c r="U2700" t="str">
        <f t="shared" si="627"/>
        <v>FALSE</v>
      </c>
      <c r="V2700" s="18">
        <f t="shared" si="628"/>
        <v>2</v>
      </c>
      <c r="W2700">
        <f t="shared" si="629"/>
        <v>2</v>
      </c>
      <c r="X2700">
        <v>1</v>
      </c>
      <c r="Y2700">
        <f t="shared" si="632"/>
        <v>8000</v>
      </c>
      <c r="Z2700">
        <f t="shared" si="630"/>
        <v>26.01</v>
      </c>
    </row>
    <row r="2701" spans="1:26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 t="b">
        <v>0</v>
      </c>
      <c r="L2701">
        <v>0</v>
      </c>
      <c r="M2701" t="b">
        <v>0</v>
      </c>
      <c r="N2701" t="s">
        <v>8284</v>
      </c>
      <c r="O2701" s="15">
        <f t="shared" si="624"/>
        <v>0</v>
      </c>
      <c r="P2701" s="15">
        <f t="shared" si="631"/>
        <v>0</v>
      </c>
      <c r="Q2701" t="s">
        <v>8315</v>
      </c>
      <c r="R2701" t="s">
        <v>8317</v>
      </c>
      <c r="S2701" s="8">
        <f t="shared" si="625"/>
        <v>41829.688229166662</v>
      </c>
      <c r="T2701" s="11">
        <f t="shared" si="626"/>
        <v>41859.688229166662</v>
      </c>
      <c r="U2701" t="str">
        <f t="shared" si="627"/>
        <v>FALSE</v>
      </c>
      <c r="V2701" s="18">
        <f t="shared" si="628"/>
        <v>2</v>
      </c>
      <c r="W2701">
        <f t="shared" si="629"/>
        <v>2</v>
      </c>
      <c r="X2701">
        <f>0.76</f>
        <v>0.76</v>
      </c>
      <c r="Y2701">
        <f>D2701*X2701</f>
        <v>1.52</v>
      </c>
      <c r="Z2701">
        <f t="shared" ref="Z2701:Z2726" si="633">E2701*$X2701</f>
        <v>0</v>
      </c>
    </row>
    <row r="2702" spans="1:26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 t="b">
        <v>0</v>
      </c>
      <c r="L2702">
        <v>4</v>
      </c>
      <c r="M2702" t="b">
        <v>0</v>
      </c>
      <c r="N2702" t="s">
        <v>8284</v>
      </c>
      <c r="O2702" s="15">
        <f t="shared" si="624"/>
        <v>0.7000700070007001</v>
      </c>
      <c r="P2702" s="15">
        <f t="shared" si="631"/>
        <v>17.5</v>
      </c>
      <c r="Q2702" t="s">
        <v>8315</v>
      </c>
      <c r="R2702" t="s">
        <v>8317</v>
      </c>
      <c r="S2702" s="8">
        <f t="shared" si="625"/>
        <v>41870.666342592594</v>
      </c>
      <c r="T2702" s="11">
        <f t="shared" si="626"/>
        <v>41900.666342592587</v>
      </c>
      <c r="U2702" t="str">
        <f t="shared" si="627"/>
        <v>FALSE</v>
      </c>
      <c r="V2702" s="18">
        <f t="shared" si="628"/>
        <v>2</v>
      </c>
      <c r="W2702">
        <f t="shared" si="629"/>
        <v>2</v>
      </c>
      <c r="X2702">
        <v>1</v>
      </c>
      <c r="Y2702">
        <f>D2702*$X2702</f>
        <v>9999</v>
      </c>
      <c r="Z2702">
        <f t="shared" si="633"/>
        <v>70</v>
      </c>
    </row>
    <row r="2703" spans="1:26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 t="b">
        <v>0</v>
      </c>
      <c r="L2703">
        <v>46</v>
      </c>
      <c r="M2703" t="b">
        <v>0</v>
      </c>
      <c r="N2703" t="s">
        <v>8303</v>
      </c>
      <c r="O2703" s="15">
        <f t="shared" si="624"/>
        <v>46.176470588235297</v>
      </c>
      <c r="P2703" s="15">
        <f t="shared" si="631"/>
        <v>34.130434782608695</v>
      </c>
      <c r="Q2703" t="s">
        <v>8328</v>
      </c>
      <c r="R2703" t="s">
        <v>8356</v>
      </c>
      <c r="S2703" s="8">
        <f t="shared" si="625"/>
        <v>42801.566365740735</v>
      </c>
      <c r="T2703" s="11">
        <f t="shared" si="626"/>
        <v>42832.524699074071</v>
      </c>
      <c r="U2703" t="str">
        <f t="shared" si="627"/>
        <v>FALSE</v>
      </c>
      <c r="V2703" s="18">
        <f t="shared" si="628"/>
        <v>2</v>
      </c>
      <c r="W2703">
        <f t="shared" si="629"/>
        <v>4</v>
      </c>
      <c r="X2703">
        <v>1.1299999999999999</v>
      </c>
      <c r="Y2703">
        <f>D2703*X2703</f>
        <v>3841.9999999999995</v>
      </c>
      <c r="Z2703">
        <f t="shared" si="633"/>
        <v>1774.1</v>
      </c>
    </row>
    <row r="2704" spans="1:26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 t="b">
        <v>1</v>
      </c>
      <c r="L2704">
        <v>26</v>
      </c>
      <c r="M2704" t="b">
        <v>0</v>
      </c>
      <c r="N2704" t="s">
        <v>8303</v>
      </c>
      <c r="O2704" s="15">
        <f t="shared" si="624"/>
        <v>34.410000000000004</v>
      </c>
      <c r="P2704" s="15">
        <f t="shared" si="631"/>
        <v>132.34615384615384</v>
      </c>
      <c r="Q2704" t="s">
        <v>8328</v>
      </c>
      <c r="R2704" t="s">
        <v>8356</v>
      </c>
      <c r="S2704" s="8">
        <f t="shared" si="625"/>
        <v>42800.593483796292</v>
      </c>
      <c r="T2704" s="11">
        <f t="shared" si="626"/>
        <v>42830.551817129628</v>
      </c>
      <c r="U2704" t="str">
        <f t="shared" si="627"/>
        <v>TRUE</v>
      </c>
      <c r="V2704" s="18">
        <f t="shared" si="628"/>
        <v>1</v>
      </c>
      <c r="W2704">
        <f t="shared" si="629"/>
        <v>4</v>
      </c>
      <c r="X2704">
        <v>1</v>
      </c>
      <c r="Y2704">
        <f>D2704*$X2704</f>
        <v>10000</v>
      </c>
      <c r="Z2704">
        <f t="shared" si="633"/>
        <v>3441</v>
      </c>
    </row>
    <row r="2705" spans="1:26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 t="b">
        <v>0</v>
      </c>
      <c r="L2705">
        <v>45</v>
      </c>
      <c r="M2705" t="b">
        <v>0</v>
      </c>
      <c r="N2705" t="s">
        <v>8303</v>
      </c>
      <c r="O2705" s="15">
        <f t="shared" si="624"/>
        <v>103.75000000000001</v>
      </c>
      <c r="P2705" s="15">
        <f t="shared" si="631"/>
        <v>922.22222222222217</v>
      </c>
      <c r="Q2705" t="s">
        <v>8328</v>
      </c>
      <c r="R2705" t="s">
        <v>8356</v>
      </c>
      <c r="S2705" s="8">
        <f t="shared" si="625"/>
        <v>42756.481828703698</v>
      </c>
      <c r="T2705" s="11">
        <f t="shared" si="626"/>
        <v>42816.440162037034</v>
      </c>
      <c r="U2705" t="str">
        <f t="shared" si="627"/>
        <v>FALSE</v>
      </c>
      <c r="V2705" s="18">
        <f t="shared" si="628"/>
        <v>2</v>
      </c>
      <c r="W2705">
        <f t="shared" si="629"/>
        <v>4</v>
      </c>
      <c r="X2705">
        <v>4.9000000000000002E-2</v>
      </c>
      <c r="Y2705">
        <f>D2705*X2705</f>
        <v>1960</v>
      </c>
      <c r="Z2705">
        <f t="shared" si="633"/>
        <v>2033.5</v>
      </c>
    </row>
    <row r="2706" spans="1:26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 t="b">
        <v>0</v>
      </c>
      <c r="L2706">
        <v>7</v>
      </c>
      <c r="M2706" t="b">
        <v>0</v>
      </c>
      <c r="N2706" t="s">
        <v>8303</v>
      </c>
      <c r="O2706" s="15">
        <f t="shared" si="624"/>
        <v>6.0263157894736841</v>
      </c>
      <c r="P2706" s="15">
        <f t="shared" si="631"/>
        <v>163.57142857142858</v>
      </c>
      <c r="Q2706" t="s">
        <v>8328</v>
      </c>
      <c r="R2706" t="s">
        <v>8356</v>
      </c>
      <c r="S2706" s="8">
        <f t="shared" si="625"/>
        <v>42787.654097222221</v>
      </c>
      <c r="T2706" s="11">
        <f t="shared" si="626"/>
        <v>42830.61243055555</v>
      </c>
      <c r="U2706" t="str">
        <f t="shared" si="627"/>
        <v>FALSE</v>
      </c>
      <c r="V2706" s="18">
        <f t="shared" si="628"/>
        <v>2</v>
      </c>
      <c r="W2706">
        <f t="shared" si="629"/>
        <v>4</v>
      </c>
      <c r="X2706">
        <v>1</v>
      </c>
      <c r="Y2706">
        <f>D2706*$X2706</f>
        <v>19000</v>
      </c>
      <c r="Z2706">
        <f t="shared" si="633"/>
        <v>1145</v>
      </c>
    </row>
    <row r="2707" spans="1:26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 t="b">
        <v>0</v>
      </c>
      <c r="L2707">
        <v>8</v>
      </c>
      <c r="M2707" t="b">
        <v>0</v>
      </c>
      <c r="N2707" t="s">
        <v>8303</v>
      </c>
      <c r="O2707" s="15">
        <f t="shared" si="624"/>
        <v>10.539393939393939</v>
      </c>
      <c r="P2707" s="15">
        <f t="shared" si="631"/>
        <v>217.375</v>
      </c>
      <c r="Q2707" t="s">
        <v>8328</v>
      </c>
      <c r="R2707" t="s">
        <v>8356</v>
      </c>
      <c r="S2707" s="8">
        <f t="shared" si="625"/>
        <v>42773.70784722222</v>
      </c>
      <c r="T2707" s="11">
        <f t="shared" si="626"/>
        <v>42818.666180555556</v>
      </c>
      <c r="U2707" t="str">
        <f t="shared" si="627"/>
        <v>FALSE</v>
      </c>
      <c r="V2707" s="18">
        <f t="shared" si="628"/>
        <v>2</v>
      </c>
      <c r="W2707">
        <f t="shared" si="629"/>
        <v>4</v>
      </c>
      <c r="X2707">
        <v>1</v>
      </c>
      <c r="Y2707">
        <f>D2707*$X2707</f>
        <v>16500</v>
      </c>
      <c r="Z2707">
        <f t="shared" si="633"/>
        <v>1739</v>
      </c>
    </row>
    <row r="2708" spans="1:26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 t="b">
        <v>1</v>
      </c>
      <c r="L2708">
        <v>263</v>
      </c>
      <c r="M2708" t="b">
        <v>1</v>
      </c>
      <c r="N2708" t="s">
        <v>8303</v>
      </c>
      <c r="O2708" s="15">
        <f t="shared" si="624"/>
        <v>112.29714285714284</v>
      </c>
      <c r="P2708" s="15">
        <f t="shared" si="631"/>
        <v>149.44486692015209</v>
      </c>
      <c r="Q2708" t="s">
        <v>8328</v>
      </c>
      <c r="R2708" t="s">
        <v>8356</v>
      </c>
      <c r="S2708" s="8">
        <f t="shared" si="625"/>
        <v>41899.086608796293</v>
      </c>
      <c r="T2708" s="11">
        <f t="shared" si="626"/>
        <v>41928.082638888889</v>
      </c>
      <c r="U2708" t="str">
        <f t="shared" si="627"/>
        <v>TRUE</v>
      </c>
      <c r="V2708" s="18">
        <f t="shared" si="628"/>
        <v>1</v>
      </c>
      <c r="W2708">
        <f t="shared" si="629"/>
        <v>1</v>
      </c>
      <c r="X2708">
        <v>1</v>
      </c>
      <c r="Y2708">
        <f>D2708*$X2708</f>
        <v>35000</v>
      </c>
      <c r="Z2708">
        <f t="shared" si="633"/>
        <v>39304</v>
      </c>
    </row>
    <row r="2709" spans="1:26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 t="b">
        <v>1</v>
      </c>
      <c r="L2709">
        <v>394</v>
      </c>
      <c r="M2709" t="b">
        <v>1</v>
      </c>
      <c r="N2709" t="s">
        <v>8303</v>
      </c>
      <c r="O2709" s="15">
        <f t="shared" si="624"/>
        <v>350.84462500000001</v>
      </c>
      <c r="P2709" s="15">
        <f t="shared" si="631"/>
        <v>71.237487309644663</v>
      </c>
      <c r="Q2709" t="s">
        <v>8328</v>
      </c>
      <c r="R2709" t="s">
        <v>8356</v>
      </c>
      <c r="S2709" s="8">
        <f t="shared" si="625"/>
        <v>41391.574571759258</v>
      </c>
      <c r="T2709" s="11">
        <f t="shared" si="626"/>
        <v>41421.082638888889</v>
      </c>
      <c r="U2709" t="str">
        <f t="shared" si="627"/>
        <v>TRUE</v>
      </c>
      <c r="V2709" s="18">
        <f t="shared" si="628"/>
        <v>1</v>
      </c>
      <c r="W2709">
        <f t="shared" si="629"/>
        <v>1</v>
      </c>
      <c r="X2709">
        <v>1</v>
      </c>
      <c r="Y2709">
        <f>D2709*$X2709</f>
        <v>8000</v>
      </c>
      <c r="Z2709">
        <f t="shared" si="633"/>
        <v>28067.57</v>
      </c>
    </row>
    <row r="2710" spans="1:26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 t="b">
        <v>1</v>
      </c>
      <c r="L2710">
        <v>1049</v>
      </c>
      <c r="M2710" t="b">
        <v>1</v>
      </c>
      <c r="N2710" t="s">
        <v>8303</v>
      </c>
      <c r="O2710" s="15">
        <f t="shared" si="624"/>
        <v>233.21535</v>
      </c>
      <c r="P2710" s="15">
        <f t="shared" si="631"/>
        <v>44.464318398474738</v>
      </c>
      <c r="Q2710" t="s">
        <v>8328</v>
      </c>
      <c r="R2710" t="s">
        <v>8356</v>
      </c>
      <c r="S2710" s="8">
        <f t="shared" si="625"/>
        <v>42512.489884259259</v>
      </c>
      <c r="T2710" s="11">
        <f t="shared" si="626"/>
        <v>42572.489884259259</v>
      </c>
      <c r="U2710" t="str">
        <f t="shared" si="627"/>
        <v>TRUE</v>
      </c>
      <c r="V2710" s="18">
        <f t="shared" si="628"/>
        <v>1</v>
      </c>
      <c r="W2710">
        <f t="shared" si="629"/>
        <v>1</v>
      </c>
      <c r="X2710">
        <v>1.28</v>
      </c>
      <c r="Y2710">
        <f>D2710*X2710</f>
        <v>25600</v>
      </c>
      <c r="Z2710">
        <f t="shared" si="633"/>
        <v>59703.1296</v>
      </c>
    </row>
    <row r="2711" spans="1:26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 t="b">
        <v>1</v>
      </c>
      <c r="L2711">
        <v>308</v>
      </c>
      <c r="M2711" t="b">
        <v>1</v>
      </c>
      <c r="N2711" t="s">
        <v>8303</v>
      </c>
      <c r="O2711" s="15">
        <f t="shared" si="624"/>
        <v>101.60599999999999</v>
      </c>
      <c r="P2711" s="15">
        <f t="shared" si="631"/>
        <v>164.94480519480518</v>
      </c>
      <c r="Q2711" t="s">
        <v>8328</v>
      </c>
      <c r="R2711" t="s">
        <v>8356</v>
      </c>
      <c r="S2711" s="8">
        <f t="shared" si="625"/>
        <v>42611.941446759258</v>
      </c>
      <c r="T2711" s="11">
        <f t="shared" si="626"/>
        <v>42646.957638888889</v>
      </c>
      <c r="U2711" t="str">
        <f t="shared" si="627"/>
        <v>TRUE</v>
      </c>
      <c r="V2711" s="18">
        <f t="shared" si="628"/>
        <v>1</v>
      </c>
      <c r="W2711">
        <f t="shared" si="629"/>
        <v>1</v>
      </c>
      <c r="X2711">
        <v>1</v>
      </c>
      <c r="Y2711">
        <f>D2711*$X2711</f>
        <v>50000</v>
      </c>
      <c r="Z2711">
        <f t="shared" si="633"/>
        <v>50803</v>
      </c>
    </row>
    <row r="2712" spans="1:26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 t="b">
        <v>1</v>
      </c>
      <c r="L2712">
        <v>1088</v>
      </c>
      <c r="M2712" t="b">
        <v>1</v>
      </c>
      <c r="N2712" t="s">
        <v>8303</v>
      </c>
      <c r="O2712" s="15">
        <f t="shared" si="624"/>
        <v>153.90035000000003</v>
      </c>
      <c r="P2712" s="15">
        <f t="shared" si="631"/>
        <v>84.871516544117654</v>
      </c>
      <c r="Q2712" t="s">
        <v>8328</v>
      </c>
      <c r="R2712" t="s">
        <v>8356</v>
      </c>
      <c r="S2712" s="8">
        <f t="shared" si="625"/>
        <v>41828.021157407406</v>
      </c>
      <c r="T2712" s="11">
        <f t="shared" si="626"/>
        <v>41859.875</v>
      </c>
      <c r="U2712" t="str">
        <f t="shared" si="627"/>
        <v>TRUE</v>
      </c>
      <c r="V2712" s="18">
        <f t="shared" si="628"/>
        <v>1</v>
      </c>
      <c r="W2712">
        <f t="shared" si="629"/>
        <v>1</v>
      </c>
      <c r="X2712">
        <v>1</v>
      </c>
      <c r="Y2712">
        <f>D2712*$X2712</f>
        <v>60000</v>
      </c>
      <c r="Z2712">
        <f t="shared" si="633"/>
        <v>92340.21</v>
      </c>
    </row>
    <row r="2713" spans="1:26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 t="b">
        <v>1</v>
      </c>
      <c r="L2713">
        <v>73</v>
      </c>
      <c r="M2713" t="b">
        <v>1</v>
      </c>
      <c r="N2713" t="s">
        <v>8303</v>
      </c>
      <c r="O2713" s="15">
        <f t="shared" si="624"/>
        <v>100.7161125319693</v>
      </c>
      <c r="P2713" s="15">
        <f t="shared" si="631"/>
        <v>53.945205479452056</v>
      </c>
      <c r="Q2713" t="s">
        <v>8328</v>
      </c>
      <c r="R2713" t="s">
        <v>8356</v>
      </c>
      <c r="S2713" s="8">
        <f t="shared" si="625"/>
        <v>41780.536921296298</v>
      </c>
      <c r="T2713" s="11">
        <f t="shared" si="626"/>
        <v>41810.709027777775</v>
      </c>
      <c r="U2713" t="str">
        <f t="shared" si="627"/>
        <v>TRUE</v>
      </c>
      <c r="V2713" s="18">
        <f t="shared" si="628"/>
        <v>1</v>
      </c>
      <c r="W2713">
        <f t="shared" si="629"/>
        <v>1</v>
      </c>
      <c r="X2713">
        <v>1.28</v>
      </c>
      <c r="Y2713">
        <f>D2713*X2713</f>
        <v>5004.8</v>
      </c>
      <c r="Z2713">
        <f t="shared" si="633"/>
        <v>5040.6400000000003</v>
      </c>
    </row>
    <row r="2714" spans="1:26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 t="b">
        <v>1</v>
      </c>
      <c r="L2714">
        <v>143</v>
      </c>
      <c r="M2714" t="b">
        <v>1</v>
      </c>
      <c r="N2714" t="s">
        <v>8303</v>
      </c>
      <c r="O2714" s="15">
        <f t="shared" si="624"/>
        <v>131.38181818181818</v>
      </c>
      <c r="P2714" s="15">
        <f t="shared" si="631"/>
        <v>50.531468531468533</v>
      </c>
      <c r="Q2714" t="s">
        <v>8328</v>
      </c>
      <c r="R2714" t="s">
        <v>8356</v>
      </c>
      <c r="S2714" s="8">
        <f t="shared" si="625"/>
        <v>41431.853703703702</v>
      </c>
      <c r="T2714" s="11">
        <f t="shared" si="626"/>
        <v>41468.541666666664</v>
      </c>
      <c r="U2714" t="str">
        <f t="shared" si="627"/>
        <v>TRUE</v>
      </c>
      <c r="V2714" s="18">
        <f t="shared" si="628"/>
        <v>1</v>
      </c>
      <c r="W2714">
        <f t="shared" si="629"/>
        <v>1</v>
      </c>
      <c r="X2714">
        <v>1</v>
      </c>
      <c r="Y2714">
        <f>D2714*$X2714</f>
        <v>5500</v>
      </c>
      <c r="Z2714">
        <f t="shared" si="633"/>
        <v>7226</v>
      </c>
    </row>
    <row r="2715" spans="1:26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 t="b">
        <v>1</v>
      </c>
      <c r="L2715">
        <v>1420</v>
      </c>
      <c r="M2715" t="b">
        <v>1</v>
      </c>
      <c r="N2715" t="s">
        <v>8303</v>
      </c>
      <c r="O2715" s="15">
        <f t="shared" si="624"/>
        <v>102.24133333333334</v>
      </c>
      <c r="P2715" s="15">
        <f t="shared" si="631"/>
        <v>108.00140845070422</v>
      </c>
      <c r="Q2715" t="s">
        <v>8328</v>
      </c>
      <c r="R2715" t="s">
        <v>8356</v>
      </c>
      <c r="S2715" s="8">
        <f t="shared" si="625"/>
        <v>42322.445416666662</v>
      </c>
      <c r="T2715" s="11">
        <f t="shared" si="626"/>
        <v>42362.445416666662</v>
      </c>
      <c r="U2715" t="str">
        <f t="shared" si="627"/>
        <v>TRUE</v>
      </c>
      <c r="V2715" s="18">
        <f t="shared" si="628"/>
        <v>1</v>
      </c>
      <c r="W2715">
        <f t="shared" si="629"/>
        <v>1</v>
      </c>
      <c r="X2715">
        <v>1</v>
      </c>
      <c r="Y2715">
        <f>D2715*$X2715</f>
        <v>150000</v>
      </c>
      <c r="Z2715">
        <f t="shared" si="633"/>
        <v>153362</v>
      </c>
    </row>
    <row r="2716" spans="1:26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 t="b">
        <v>1</v>
      </c>
      <c r="L2716">
        <v>305</v>
      </c>
      <c r="M2716" t="b">
        <v>1</v>
      </c>
      <c r="N2716" t="s">
        <v>8303</v>
      </c>
      <c r="O2716" s="15">
        <f t="shared" si="624"/>
        <v>116.35599999999999</v>
      </c>
      <c r="P2716" s="15">
        <f t="shared" si="631"/>
        <v>95.373770491803285</v>
      </c>
      <c r="Q2716" t="s">
        <v>8328</v>
      </c>
      <c r="R2716" t="s">
        <v>8356</v>
      </c>
      <c r="S2716" s="8">
        <f t="shared" si="625"/>
        <v>42629.446712962956</v>
      </c>
      <c r="T2716" s="11">
        <f t="shared" si="626"/>
        <v>42657.749999999993</v>
      </c>
      <c r="U2716" t="str">
        <f t="shared" si="627"/>
        <v>TRUE</v>
      </c>
      <c r="V2716" s="18">
        <f t="shared" si="628"/>
        <v>1</v>
      </c>
      <c r="W2716">
        <f t="shared" si="629"/>
        <v>1</v>
      </c>
      <c r="X2716">
        <v>1</v>
      </c>
      <c r="Y2716">
        <f>D2716*$X2716</f>
        <v>25000</v>
      </c>
      <c r="Z2716">
        <f t="shared" si="633"/>
        <v>29089</v>
      </c>
    </row>
    <row r="2717" spans="1:26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 t="b">
        <v>1</v>
      </c>
      <c r="L2717">
        <v>551</v>
      </c>
      <c r="M2717" t="b">
        <v>1</v>
      </c>
      <c r="N2717" t="s">
        <v>8303</v>
      </c>
      <c r="O2717" s="15">
        <f t="shared" si="624"/>
        <v>264.62241666666665</v>
      </c>
      <c r="P2717" s="15">
        <f t="shared" si="631"/>
        <v>57.631016333938291</v>
      </c>
      <c r="Q2717" t="s">
        <v>8328</v>
      </c>
      <c r="R2717" t="s">
        <v>8356</v>
      </c>
      <c r="S2717" s="8">
        <f t="shared" si="625"/>
        <v>42387.190138888887</v>
      </c>
      <c r="T2717" s="11">
        <f t="shared" si="626"/>
        <v>42421.190138888887</v>
      </c>
      <c r="U2717" t="str">
        <f t="shared" si="627"/>
        <v>TRUE</v>
      </c>
      <c r="V2717" s="18">
        <f t="shared" si="628"/>
        <v>1</v>
      </c>
      <c r="W2717">
        <f t="shared" si="629"/>
        <v>1</v>
      </c>
      <c r="X2717">
        <v>1</v>
      </c>
      <c r="Y2717">
        <f>D2717*$X2717</f>
        <v>12000</v>
      </c>
      <c r="Z2717">
        <f t="shared" si="633"/>
        <v>31754.69</v>
      </c>
    </row>
    <row r="2718" spans="1:26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 t="b">
        <v>1</v>
      </c>
      <c r="L2718">
        <v>187</v>
      </c>
      <c r="M2718" t="b">
        <v>1</v>
      </c>
      <c r="N2718" t="s">
        <v>8303</v>
      </c>
      <c r="O2718" s="15">
        <f t="shared" si="624"/>
        <v>119.98010000000001</v>
      </c>
      <c r="P2718" s="15">
        <f t="shared" si="631"/>
        <v>64.160481283422456</v>
      </c>
      <c r="Q2718" t="s">
        <v>8328</v>
      </c>
      <c r="R2718" t="s">
        <v>8356</v>
      </c>
      <c r="S2718" s="8">
        <f t="shared" si="625"/>
        <v>42255.124918981477</v>
      </c>
      <c r="T2718" s="11">
        <f t="shared" si="626"/>
        <v>42285.124918981477</v>
      </c>
      <c r="U2718" t="str">
        <f t="shared" si="627"/>
        <v>TRUE</v>
      </c>
      <c r="V2718" s="18">
        <f t="shared" si="628"/>
        <v>1</v>
      </c>
      <c r="W2718">
        <f t="shared" si="629"/>
        <v>1</v>
      </c>
      <c r="X2718">
        <v>1.1299999999999999</v>
      </c>
      <c r="Y2718">
        <f>D2718*X2718</f>
        <v>11299.999999999998</v>
      </c>
      <c r="Z2718">
        <f t="shared" si="633"/>
        <v>13557.751299999998</v>
      </c>
    </row>
    <row r="2719" spans="1:26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 t="b">
        <v>1</v>
      </c>
      <c r="L2719">
        <v>325</v>
      </c>
      <c r="M2719" t="b">
        <v>1</v>
      </c>
      <c r="N2719" t="s">
        <v>8303</v>
      </c>
      <c r="O2719" s="15">
        <f t="shared" si="624"/>
        <v>120.10400000000001</v>
      </c>
      <c r="P2719" s="15">
        <f t="shared" si="631"/>
        <v>92.387692307692305</v>
      </c>
      <c r="Q2719" t="s">
        <v>8328</v>
      </c>
      <c r="R2719" t="s">
        <v>8356</v>
      </c>
      <c r="S2719" s="8">
        <f t="shared" si="625"/>
        <v>41934.706585648149</v>
      </c>
      <c r="T2719" s="11">
        <f t="shared" si="626"/>
        <v>41979.748252314814</v>
      </c>
      <c r="U2719" t="str">
        <f t="shared" si="627"/>
        <v>TRUE</v>
      </c>
      <c r="V2719" s="18">
        <f t="shared" si="628"/>
        <v>1</v>
      </c>
      <c r="W2719">
        <f t="shared" si="629"/>
        <v>1</v>
      </c>
      <c r="X2719">
        <v>1</v>
      </c>
      <c r="Y2719">
        <f>D2719*$X2719</f>
        <v>25000</v>
      </c>
      <c r="Z2719">
        <f t="shared" si="633"/>
        <v>30026</v>
      </c>
    </row>
    <row r="2720" spans="1:26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 t="b">
        <v>1</v>
      </c>
      <c r="L2720">
        <v>148</v>
      </c>
      <c r="M2720" t="b">
        <v>1</v>
      </c>
      <c r="N2720" t="s">
        <v>8303</v>
      </c>
      <c r="O2720" s="15">
        <f t="shared" si="624"/>
        <v>103.58333333333334</v>
      </c>
      <c r="P2720" s="15">
        <f t="shared" si="631"/>
        <v>125.97972972972973</v>
      </c>
      <c r="Q2720" t="s">
        <v>8328</v>
      </c>
      <c r="R2720" t="s">
        <v>8356</v>
      </c>
      <c r="S2720" s="8">
        <f t="shared" si="625"/>
        <v>42465.388252314813</v>
      </c>
      <c r="T2720" s="11">
        <f t="shared" si="626"/>
        <v>42493.749999999993</v>
      </c>
      <c r="U2720" t="str">
        <f t="shared" si="627"/>
        <v>TRUE</v>
      </c>
      <c r="V2720" s="18">
        <f t="shared" si="628"/>
        <v>1</v>
      </c>
      <c r="W2720">
        <f t="shared" si="629"/>
        <v>1</v>
      </c>
      <c r="X2720">
        <v>1</v>
      </c>
      <c r="Y2720">
        <f>D2720*$X2720</f>
        <v>18000</v>
      </c>
      <c r="Z2720">
        <f t="shared" si="633"/>
        <v>18645</v>
      </c>
    </row>
    <row r="2721" spans="1:26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 t="b">
        <v>0</v>
      </c>
      <c r="L2721">
        <v>69</v>
      </c>
      <c r="M2721" t="b">
        <v>1</v>
      </c>
      <c r="N2721" t="s">
        <v>8303</v>
      </c>
      <c r="O2721" s="15">
        <f t="shared" si="624"/>
        <v>108.83333333333334</v>
      </c>
      <c r="P2721" s="15">
        <f t="shared" si="631"/>
        <v>94.637681159420296</v>
      </c>
      <c r="Q2721" t="s">
        <v>8328</v>
      </c>
      <c r="R2721" t="s">
        <v>8356</v>
      </c>
      <c r="S2721" s="8">
        <f t="shared" si="625"/>
        <v>42417.822847222218</v>
      </c>
      <c r="T2721" s="11">
        <f t="shared" si="626"/>
        <v>42477.781180555554</v>
      </c>
      <c r="U2721" t="str">
        <f t="shared" si="627"/>
        <v>FALSE</v>
      </c>
      <c r="V2721" s="18">
        <f t="shared" si="628"/>
        <v>2</v>
      </c>
      <c r="W2721">
        <f t="shared" si="629"/>
        <v>1</v>
      </c>
      <c r="X2721">
        <v>1</v>
      </c>
      <c r="Y2721">
        <f>D2721*$X2721</f>
        <v>6000</v>
      </c>
      <c r="Z2721">
        <f t="shared" si="633"/>
        <v>6530</v>
      </c>
    </row>
    <row r="2722" spans="1:26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 t="b">
        <v>0</v>
      </c>
      <c r="L2722">
        <v>173</v>
      </c>
      <c r="M2722" t="b">
        <v>1</v>
      </c>
      <c r="N2722" t="s">
        <v>8303</v>
      </c>
      <c r="O2722" s="15">
        <f t="shared" si="624"/>
        <v>118.12400000000001</v>
      </c>
      <c r="P2722" s="15">
        <f t="shared" si="631"/>
        <v>170.69942196531792</v>
      </c>
      <c r="Q2722" t="s">
        <v>8328</v>
      </c>
      <c r="R2722" t="s">
        <v>8356</v>
      </c>
      <c r="S2722" s="8">
        <f t="shared" si="625"/>
        <v>42655.257557870362</v>
      </c>
      <c r="T2722" s="11">
        <f t="shared" si="626"/>
        <v>42685.299224537033</v>
      </c>
      <c r="U2722" t="str">
        <f t="shared" si="627"/>
        <v>FALSE</v>
      </c>
      <c r="V2722" s="18">
        <f t="shared" si="628"/>
        <v>2</v>
      </c>
      <c r="W2722">
        <f t="shared" si="629"/>
        <v>1</v>
      </c>
      <c r="X2722">
        <v>1</v>
      </c>
      <c r="Y2722">
        <f>D2722*$X2722</f>
        <v>25000</v>
      </c>
      <c r="Z2722">
        <f t="shared" si="633"/>
        <v>29531</v>
      </c>
    </row>
    <row r="2723" spans="1:26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 t="b">
        <v>0</v>
      </c>
      <c r="L2723">
        <v>269</v>
      </c>
      <c r="M2723" t="b">
        <v>1</v>
      </c>
      <c r="N2723" t="s">
        <v>8295</v>
      </c>
      <c r="O2723" s="15">
        <f t="shared" si="624"/>
        <v>1462</v>
      </c>
      <c r="P2723" s="15">
        <f t="shared" si="631"/>
        <v>40.762081784386616</v>
      </c>
      <c r="Q2723" t="s">
        <v>8330</v>
      </c>
      <c r="R2723" t="s">
        <v>8352</v>
      </c>
      <c r="S2723" s="8">
        <f t="shared" si="625"/>
        <v>41493.335625</v>
      </c>
      <c r="T2723" s="11">
        <f t="shared" si="626"/>
        <v>41523.583333333328</v>
      </c>
      <c r="U2723" t="str">
        <f t="shared" si="627"/>
        <v>FALSE</v>
      </c>
      <c r="V2723" s="18">
        <f t="shared" si="628"/>
        <v>2</v>
      </c>
      <c r="W2723">
        <f t="shared" si="629"/>
        <v>1</v>
      </c>
      <c r="X2723">
        <v>1.28</v>
      </c>
      <c r="Y2723">
        <f>D2723*X2723</f>
        <v>960</v>
      </c>
      <c r="Z2723">
        <f t="shared" si="633"/>
        <v>14035.2</v>
      </c>
    </row>
    <row r="2724" spans="1:26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 t="b">
        <v>0</v>
      </c>
      <c r="L2724">
        <v>185</v>
      </c>
      <c r="M2724" t="b">
        <v>1</v>
      </c>
      <c r="N2724" t="s">
        <v>8295</v>
      </c>
      <c r="O2724" s="15">
        <f t="shared" si="624"/>
        <v>252.54</v>
      </c>
      <c r="P2724" s="15">
        <f t="shared" si="631"/>
        <v>68.254054054054052</v>
      </c>
      <c r="Q2724" t="s">
        <v>8330</v>
      </c>
      <c r="R2724" t="s">
        <v>8352</v>
      </c>
      <c r="S2724" s="8">
        <f t="shared" si="625"/>
        <v>42704.64876157407</v>
      </c>
      <c r="T2724" s="11">
        <f t="shared" si="626"/>
        <v>42764.64876157407</v>
      </c>
      <c r="U2724" t="str">
        <f t="shared" si="627"/>
        <v>FALSE</v>
      </c>
      <c r="V2724" s="18">
        <f t="shared" si="628"/>
        <v>2</v>
      </c>
      <c r="W2724">
        <f t="shared" si="629"/>
        <v>1</v>
      </c>
      <c r="X2724">
        <v>1</v>
      </c>
      <c r="Y2724">
        <f>D2724*$X2724</f>
        <v>5000</v>
      </c>
      <c r="Z2724">
        <f t="shared" si="633"/>
        <v>12627</v>
      </c>
    </row>
    <row r="2725" spans="1:26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 t="b">
        <v>0</v>
      </c>
      <c r="L2725">
        <v>176</v>
      </c>
      <c r="M2725" t="b">
        <v>1</v>
      </c>
      <c r="N2725" t="s">
        <v>8295</v>
      </c>
      <c r="O2725" s="15">
        <f t="shared" si="624"/>
        <v>140.05000000000001</v>
      </c>
      <c r="P2725" s="15">
        <f t="shared" si="631"/>
        <v>95.48863636363636</v>
      </c>
      <c r="Q2725" t="s">
        <v>8330</v>
      </c>
      <c r="R2725" t="s">
        <v>8352</v>
      </c>
      <c r="S2725" s="8">
        <f t="shared" si="625"/>
        <v>41944.630648148144</v>
      </c>
      <c r="T2725" s="11">
        <f t="shared" si="626"/>
        <v>42004.672314814808</v>
      </c>
      <c r="U2725" t="str">
        <f t="shared" si="627"/>
        <v>FALSE</v>
      </c>
      <c r="V2725" s="18">
        <f t="shared" si="628"/>
        <v>2</v>
      </c>
      <c r="W2725">
        <f t="shared" si="629"/>
        <v>1</v>
      </c>
      <c r="X2725">
        <v>1</v>
      </c>
      <c r="Y2725">
        <f>D2725*$X2725</f>
        <v>12000</v>
      </c>
      <c r="Z2725">
        <f t="shared" si="633"/>
        <v>16806</v>
      </c>
    </row>
    <row r="2726" spans="1:26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 t="b">
        <v>0</v>
      </c>
      <c r="L2726">
        <v>1019</v>
      </c>
      <c r="M2726" t="b">
        <v>1</v>
      </c>
      <c r="N2726" t="s">
        <v>8295</v>
      </c>
      <c r="O2726" s="15">
        <f t="shared" si="624"/>
        <v>296.87520259319291</v>
      </c>
      <c r="P2726" s="15">
        <f t="shared" si="631"/>
        <v>7.1902649656526005</v>
      </c>
      <c r="Q2726" t="s">
        <v>8330</v>
      </c>
      <c r="R2726" t="s">
        <v>8352</v>
      </c>
      <c r="S2726" s="8">
        <f t="shared" si="625"/>
        <v>42199.118738425925</v>
      </c>
      <c r="T2726" s="11">
        <f t="shared" si="626"/>
        <v>42231.118738425925</v>
      </c>
      <c r="U2726" t="str">
        <f t="shared" si="627"/>
        <v>FALSE</v>
      </c>
      <c r="V2726" s="18">
        <f t="shared" si="628"/>
        <v>2</v>
      </c>
      <c r="W2726">
        <f t="shared" si="629"/>
        <v>1</v>
      </c>
      <c r="X2726">
        <v>1.28</v>
      </c>
      <c r="Y2726">
        <f>D2726*X2726</f>
        <v>3159.04</v>
      </c>
      <c r="Z2726">
        <f t="shared" si="633"/>
        <v>9378.4063999999998</v>
      </c>
    </row>
    <row r="2727" spans="1:26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 t="b">
        <v>0</v>
      </c>
      <c r="L2727">
        <v>113</v>
      </c>
      <c r="M2727" t="b">
        <v>1</v>
      </c>
      <c r="N2727" t="s">
        <v>8295</v>
      </c>
      <c r="O2727" s="15">
        <f t="shared" si="624"/>
        <v>144.54249999999999</v>
      </c>
      <c r="P2727" s="15">
        <f t="shared" si="631"/>
        <v>511.65486725663715</v>
      </c>
      <c r="Q2727" t="s">
        <v>8330</v>
      </c>
      <c r="R2727" t="s">
        <v>8352</v>
      </c>
      <c r="S2727" s="8">
        <f t="shared" si="625"/>
        <v>42745.53628472222</v>
      </c>
      <c r="T2727" s="11">
        <f t="shared" si="626"/>
        <v>42795.53628472222</v>
      </c>
      <c r="U2727" t="str">
        <f t="shared" si="627"/>
        <v>FALSE</v>
      </c>
      <c r="V2727" s="18">
        <f t="shared" si="628"/>
        <v>2</v>
      </c>
      <c r="W2727">
        <f t="shared" si="629"/>
        <v>1</v>
      </c>
      <c r="X2727">
        <f>0.76</f>
        <v>0.76</v>
      </c>
      <c r="Y2727">
        <f>D2727*X2727</f>
        <v>30400</v>
      </c>
      <c r="Z2727">
        <f t="shared" ref="Z2727:Z2736" si="634">E2727*$X2727</f>
        <v>43940.92</v>
      </c>
    </row>
    <row r="2728" spans="1:26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 t="b">
        <v>0</v>
      </c>
      <c r="L2728">
        <v>404</v>
      </c>
      <c r="M2728" t="b">
        <v>1</v>
      </c>
      <c r="N2728" t="s">
        <v>8295</v>
      </c>
      <c r="O2728" s="15">
        <f t="shared" si="624"/>
        <v>105.745</v>
      </c>
      <c r="P2728" s="15">
        <f t="shared" si="631"/>
        <v>261.74504950495049</v>
      </c>
      <c r="Q2728" t="s">
        <v>8330</v>
      </c>
      <c r="R2728" t="s">
        <v>8352</v>
      </c>
      <c r="S2728" s="8">
        <f t="shared" si="625"/>
        <v>42452.371655092589</v>
      </c>
      <c r="T2728" s="11">
        <f t="shared" si="626"/>
        <v>42482.371655092589</v>
      </c>
      <c r="U2728" t="str">
        <f t="shared" si="627"/>
        <v>FALSE</v>
      </c>
      <c r="V2728" s="18">
        <f t="shared" si="628"/>
        <v>2</v>
      </c>
      <c r="W2728">
        <f t="shared" si="629"/>
        <v>1</v>
      </c>
      <c r="X2728">
        <v>1</v>
      </c>
      <c r="Y2728">
        <f t="shared" ref="Y2728:Y2736" si="635">D2728*$X2728</f>
        <v>100000</v>
      </c>
      <c r="Z2728">
        <f t="shared" si="634"/>
        <v>105745</v>
      </c>
    </row>
    <row r="2729" spans="1:26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 t="b">
        <v>0</v>
      </c>
      <c r="L2729">
        <v>707</v>
      </c>
      <c r="M2729" t="b">
        <v>1</v>
      </c>
      <c r="N2729" t="s">
        <v>8295</v>
      </c>
      <c r="O2729" s="15">
        <f t="shared" si="624"/>
        <v>493.21000000000004</v>
      </c>
      <c r="P2729" s="15">
        <f t="shared" si="631"/>
        <v>69.760961810466767</v>
      </c>
      <c r="Q2729" t="s">
        <v>8330</v>
      </c>
      <c r="R2729" t="s">
        <v>8352</v>
      </c>
      <c r="S2729" s="8">
        <f t="shared" si="625"/>
        <v>42198.468321759261</v>
      </c>
      <c r="T2729" s="11">
        <f t="shared" si="626"/>
        <v>42223.468321759261</v>
      </c>
      <c r="U2729" t="str">
        <f t="shared" si="627"/>
        <v>FALSE</v>
      </c>
      <c r="V2729" s="18">
        <f t="shared" si="628"/>
        <v>2</v>
      </c>
      <c r="W2729">
        <f t="shared" si="629"/>
        <v>1</v>
      </c>
      <c r="X2729">
        <v>1</v>
      </c>
      <c r="Y2729">
        <f t="shared" si="635"/>
        <v>10000</v>
      </c>
      <c r="Z2729">
        <f t="shared" si="634"/>
        <v>49321</v>
      </c>
    </row>
    <row r="2730" spans="1:26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 t="b">
        <v>0</v>
      </c>
      <c r="L2730">
        <v>392</v>
      </c>
      <c r="M2730" t="b">
        <v>1</v>
      </c>
      <c r="N2730" t="s">
        <v>8295</v>
      </c>
      <c r="O2730" s="15">
        <f t="shared" si="624"/>
        <v>201.82666666666668</v>
      </c>
      <c r="P2730" s="15">
        <f t="shared" si="631"/>
        <v>77.229591836734699</v>
      </c>
      <c r="Q2730" t="s">
        <v>8330</v>
      </c>
      <c r="R2730" t="s">
        <v>8352</v>
      </c>
      <c r="S2730" s="8">
        <f t="shared" si="625"/>
        <v>42333.391597222224</v>
      </c>
      <c r="T2730" s="11">
        <f t="shared" si="626"/>
        <v>42368.391597222224</v>
      </c>
      <c r="U2730" t="str">
        <f t="shared" si="627"/>
        <v>FALSE</v>
      </c>
      <c r="V2730" s="18">
        <f t="shared" si="628"/>
        <v>2</v>
      </c>
      <c r="W2730">
        <f t="shared" si="629"/>
        <v>1</v>
      </c>
      <c r="X2730">
        <v>1</v>
      </c>
      <c r="Y2730">
        <f t="shared" si="635"/>
        <v>15000</v>
      </c>
      <c r="Z2730">
        <f t="shared" si="634"/>
        <v>30274</v>
      </c>
    </row>
    <row r="2731" spans="1:26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 t="b">
        <v>0</v>
      </c>
      <c r="L2731">
        <v>23</v>
      </c>
      <c r="M2731" t="b">
        <v>1</v>
      </c>
      <c r="N2731" t="s">
        <v>8295</v>
      </c>
      <c r="O2731" s="15">
        <f t="shared" si="624"/>
        <v>104.44</v>
      </c>
      <c r="P2731" s="15">
        <f t="shared" si="631"/>
        <v>340.56521739130437</v>
      </c>
      <c r="Q2731" t="s">
        <v>8330</v>
      </c>
      <c r="R2731" t="s">
        <v>8352</v>
      </c>
      <c r="S2731" s="8">
        <f t="shared" si="625"/>
        <v>42095.032372685186</v>
      </c>
      <c r="T2731" s="11">
        <f t="shared" si="626"/>
        <v>42125.032372685186</v>
      </c>
      <c r="U2731" t="str">
        <f t="shared" si="627"/>
        <v>FALSE</v>
      </c>
      <c r="V2731" s="18">
        <f t="shared" si="628"/>
        <v>2</v>
      </c>
      <c r="W2731">
        <f t="shared" si="629"/>
        <v>1</v>
      </c>
      <c r="X2731">
        <v>1</v>
      </c>
      <c r="Y2731">
        <f t="shared" si="635"/>
        <v>7500</v>
      </c>
      <c r="Z2731">
        <f t="shared" si="634"/>
        <v>7833</v>
      </c>
    </row>
    <row r="2732" spans="1:26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 t="b">
        <v>0</v>
      </c>
      <c r="L2732">
        <v>682</v>
      </c>
      <c r="M2732" t="b">
        <v>1</v>
      </c>
      <c r="N2732" t="s">
        <v>8295</v>
      </c>
      <c r="O2732" s="15">
        <f t="shared" si="624"/>
        <v>170.29262962962963</v>
      </c>
      <c r="P2732" s="15">
        <f t="shared" si="631"/>
        <v>67.417903225806455</v>
      </c>
      <c r="Q2732" t="s">
        <v>8330</v>
      </c>
      <c r="R2732" t="s">
        <v>8352</v>
      </c>
      <c r="S2732" s="8">
        <f t="shared" si="625"/>
        <v>41351.333043981482</v>
      </c>
      <c r="T2732" s="11">
        <f t="shared" si="626"/>
        <v>41386.333043981482</v>
      </c>
      <c r="U2732" t="str">
        <f t="shared" si="627"/>
        <v>FALSE</v>
      </c>
      <c r="V2732" s="18">
        <f t="shared" si="628"/>
        <v>2</v>
      </c>
      <c r="W2732">
        <f t="shared" si="629"/>
        <v>1</v>
      </c>
      <c r="X2732">
        <v>1</v>
      </c>
      <c r="Y2732">
        <f t="shared" si="635"/>
        <v>27000</v>
      </c>
      <c r="Z2732">
        <f t="shared" si="634"/>
        <v>45979.01</v>
      </c>
    </row>
    <row r="2733" spans="1:26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 t="b">
        <v>0</v>
      </c>
      <c r="L2733">
        <v>37</v>
      </c>
      <c r="M2733" t="b">
        <v>1</v>
      </c>
      <c r="N2733" t="s">
        <v>8295</v>
      </c>
      <c r="O2733" s="15">
        <f t="shared" si="624"/>
        <v>104.30333333333333</v>
      </c>
      <c r="P2733" s="15">
        <f t="shared" si="631"/>
        <v>845.70270270270271</v>
      </c>
      <c r="Q2733" t="s">
        <v>8330</v>
      </c>
      <c r="R2733" t="s">
        <v>8352</v>
      </c>
      <c r="S2733" s="8">
        <f t="shared" si="625"/>
        <v>41872.317384259259</v>
      </c>
      <c r="T2733" s="11">
        <f t="shared" si="626"/>
        <v>41929.958333333328</v>
      </c>
      <c r="U2733" t="str">
        <f t="shared" si="627"/>
        <v>FALSE</v>
      </c>
      <c r="V2733" s="18">
        <f t="shared" si="628"/>
        <v>2</v>
      </c>
      <c r="W2733">
        <f t="shared" si="629"/>
        <v>1</v>
      </c>
      <c r="X2733">
        <v>1</v>
      </c>
      <c r="Y2733">
        <f t="shared" si="635"/>
        <v>30000</v>
      </c>
      <c r="Z2733">
        <f t="shared" si="634"/>
        <v>31291</v>
      </c>
    </row>
    <row r="2734" spans="1:26" ht="100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 t="b">
        <v>0</v>
      </c>
      <c r="L2734">
        <v>146</v>
      </c>
      <c r="M2734" t="b">
        <v>1</v>
      </c>
      <c r="N2734" t="s">
        <v>8295</v>
      </c>
      <c r="O2734" s="15">
        <f t="shared" si="624"/>
        <v>118.25000000000001</v>
      </c>
      <c r="P2734" s="15">
        <f t="shared" si="631"/>
        <v>97.191780821917803</v>
      </c>
      <c r="Q2734" t="s">
        <v>8330</v>
      </c>
      <c r="R2734" t="s">
        <v>8352</v>
      </c>
      <c r="S2734" s="8">
        <f t="shared" si="625"/>
        <v>41389.599861111106</v>
      </c>
      <c r="T2734" s="11">
        <f t="shared" si="626"/>
        <v>41421.791666666664</v>
      </c>
      <c r="U2734" t="str">
        <f t="shared" si="627"/>
        <v>FALSE</v>
      </c>
      <c r="V2734" s="18">
        <f t="shared" si="628"/>
        <v>2</v>
      </c>
      <c r="W2734">
        <f t="shared" si="629"/>
        <v>1</v>
      </c>
      <c r="X2734">
        <v>1</v>
      </c>
      <c r="Y2734">
        <f t="shared" si="635"/>
        <v>12000</v>
      </c>
      <c r="Z2734">
        <f t="shared" si="634"/>
        <v>14190</v>
      </c>
    </row>
    <row r="2735" spans="1:26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 t="b">
        <v>0</v>
      </c>
      <c r="L2735">
        <v>119</v>
      </c>
      <c r="M2735" t="b">
        <v>1</v>
      </c>
      <c r="N2735" t="s">
        <v>8295</v>
      </c>
      <c r="O2735" s="15">
        <f t="shared" si="624"/>
        <v>107.538</v>
      </c>
      <c r="P2735" s="15">
        <f t="shared" si="631"/>
        <v>451.84033613445376</v>
      </c>
      <c r="Q2735" t="s">
        <v>8330</v>
      </c>
      <c r="R2735" t="s">
        <v>8352</v>
      </c>
      <c r="S2735" s="8">
        <f t="shared" si="625"/>
        <v>42044.064513888887</v>
      </c>
      <c r="T2735" s="11">
        <f t="shared" si="626"/>
        <v>42104.022847222215</v>
      </c>
      <c r="U2735" t="str">
        <f t="shared" si="627"/>
        <v>FALSE</v>
      </c>
      <c r="V2735" s="18">
        <f t="shared" si="628"/>
        <v>2</v>
      </c>
      <c r="W2735">
        <f t="shared" si="629"/>
        <v>1</v>
      </c>
      <c r="X2735">
        <v>1</v>
      </c>
      <c r="Y2735">
        <f t="shared" si="635"/>
        <v>50000</v>
      </c>
      <c r="Z2735">
        <f t="shared" si="634"/>
        <v>53769</v>
      </c>
    </row>
    <row r="2736" spans="1:26" ht="115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 t="b">
        <v>0</v>
      </c>
      <c r="L2736">
        <v>163</v>
      </c>
      <c r="M2736" t="b">
        <v>1</v>
      </c>
      <c r="N2736" t="s">
        <v>8295</v>
      </c>
      <c r="O2736" s="15">
        <f t="shared" si="624"/>
        <v>2260300</v>
      </c>
      <c r="P2736">
        <f>E2736/L2736</f>
        <v>138.66871165644173</v>
      </c>
      <c r="Q2736" t="s">
        <v>8330</v>
      </c>
      <c r="R2736" t="s">
        <v>8352</v>
      </c>
      <c r="S2736" s="8">
        <f t="shared" si="625"/>
        <v>42626.460555555554</v>
      </c>
      <c r="T2736" s="11">
        <f t="shared" si="626"/>
        <v>42656.707638888889</v>
      </c>
      <c r="U2736" t="str">
        <f t="shared" si="627"/>
        <v>FALSE</v>
      </c>
      <c r="V2736" s="18">
        <f t="shared" si="628"/>
        <v>2</v>
      </c>
      <c r="W2736">
        <f t="shared" si="629"/>
        <v>1</v>
      </c>
      <c r="X2736">
        <v>1</v>
      </c>
      <c r="Y2736">
        <f t="shared" si="635"/>
        <v>1</v>
      </c>
      <c r="Z2736">
        <f t="shared" si="634"/>
        <v>22603</v>
      </c>
    </row>
    <row r="2737" spans="1:26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 t="b">
        <v>0</v>
      </c>
      <c r="L2737">
        <v>339</v>
      </c>
      <c r="M2737" t="b">
        <v>1</v>
      </c>
      <c r="N2737" t="s">
        <v>8295</v>
      </c>
      <c r="O2737" s="15">
        <f t="shared" si="624"/>
        <v>978.13466666666682</v>
      </c>
      <c r="P2737" s="15">
        <f t="shared" ref="P2737:P2800" si="636">IFERROR(E2737/L2737,0)</f>
        <v>21.640147492625371</v>
      </c>
      <c r="Q2737" t="s">
        <v>8330</v>
      </c>
      <c r="R2737" t="s">
        <v>8352</v>
      </c>
      <c r="S2737" s="8">
        <f t="shared" si="625"/>
        <v>41315.912615740737</v>
      </c>
      <c r="T2737" s="11">
        <f t="shared" si="626"/>
        <v>41346.625</v>
      </c>
      <c r="U2737" t="str">
        <f t="shared" si="627"/>
        <v>FALSE</v>
      </c>
      <c r="V2737" s="18">
        <f t="shared" si="628"/>
        <v>2</v>
      </c>
      <c r="W2737">
        <f t="shared" si="629"/>
        <v>1</v>
      </c>
      <c r="X2737">
        <v>1.28</v>
      </c>
      <c r="Y2737">
        <f>D2737*X2737</f>
        <v>960</v>
      </c>
      <c r="Z2737">
        <f>E2737*$X2737</f>
        <v>9390.0928000000004</v>
      </c>
    </row>
    <row r="2738" spans="1:26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 t="b">
        <v>0</v>
      </c>
      <c r="L2738">
        <v>58</v>
      </c>
      <c r="M2738" t="b">
        <v>1</v>
      </c>
      <c r="N2738" t="s">
        <v>8295</v>
      </c>
      <c r="O2738" s="15">
        <f t="shared" si="624"/>
        <v>122.9</v>
      </c>
      <c r="P2738" s="15">
        <f t="shared" si="636"/>
        <v>169.51724137931035</v>
      </c>
      <c r="Q2738" t="s">
        <v>8330</v>
      </c>
      <c r="R2738" t="s">
        <v>8352</v>
      </c>
      <c r="S2738" s="8">
        <f t="shared" si="625"/>
        <v>41722.458020833328</v>
      </c>
      <c r="T2738" s="11">
        <f t="shared" si="626"/>
        <v>41752.458020833328</v>
      </c>
      <c r="U2738" t="str">
        <f t="shared" si="627"/>
        <v>FALSE</v>
      </c>
      <c r="V2738" s="18">
        <f t="shared" si="628"/>
        <v>2</v>
      </c>
      <c r="W2738">
        <f t="shared" si="629"/>
        <v>1</v>
      </c>
      <c r="X2738">
        <f>0.76</f>
        <v>0.76</v>
      </c>
      <c r="Y2738">
        <f>D2738*X2738</f>
        <v>6080</v>
      </c>
      <c r="Z2738">
        <f>E2738*$X2738</f>
        <v>7472.32</v>
      </c>
    </row>
    <row r="2739" spans="1:26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 t="b">
        <v>0</v>
      </c>
      <c r="L2739">
        <v>456</v>
      </c>
      <c r="M2739" t="b">
        <v>1</v>
      </c>
      <c r="N2739" t="s">
        <v>8295</v>
      </c>
      <c r="O2739" s="15">
        <f t="shared" si="624"/>
        <v>246.0608</v>
      </c>
      <c r="P2739" s="15">
        <f t="shared" si="636"/>
        <v>161.88210526315791</v>
      </c>
      <c r="Q2739" t="s">
        <v>8330</v>
      </c>
      <c r="R2739" t="s">
        <v>8352</v>
      </c>
      <c r="S2739" s="8">
        <f t="shared" si="625"/>
        <v>41611.709340277775</v>
      </c>
      <c r="T2739" s="11">
        <f t="shared" si="626"/>
        <v>41654.583333333328</v>
      </c>
      <c r="U2739" t="str">
        <f t="shared" si="627"/>
        <v>FALSE</v>
      </c>
      <c r="V2739" s="18">
        <f t="shared" si="628"/>
        <v>2</v>
      </c>
      <c r="W2739">
        <f t="shared" si="629"/>
        <v>1</v>
      </c>
      <c r="X2739">
        <v>1</v>
      </c>
      <c r="Y2739">
        <f>D2739*$X2739</f>
        <v>30000</v>
      </c>
      <c r="Z2739">
        <f>E2739*$X2739</f>
        <v>73818.240000000005</v>
      </c>
    </row>
    <row r="2740" spans="1:26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 t="b">
        <v>0</v>
      </c>
      <c r="L2740">
        <v>15</v>
      </c>
      <c r="M2740" t="b">
        <v>1</v>
      </c>
      <c r="N2740" t="s">
        <v>8295</v>
      </c>
      <c r="O2740" s="15">
        <f t="shared" si="624"/>
        <v>147.94</v>
      </c>
      <c r="P2740" s="15">
        <f t="shared" si="636"/>
        <v>493.13333333333333</v>
      </c>
      <c r="Q2740" t="s">
        <v>8330</v>
      </c>
      <c r="R2740" t="s">
        <v>8352</v>
      </c>
      <c r="S2740" s="8">
        <f t="shared" si="625"/>
        <v>42619.935231481482</v>
      </c>
      <c r="T2740" s="11">
        <f t="shared" si="626"/>
        <v>42679.935231481482</v>
      </c>
      <c r="U2740" t="str">
        <f t="shared" si="627"/>
        <v>FALSE</v>
      </c>
      <c r="V2740" s="18">
        <f t="shared" si="628"/>
        <v>2</v>
      </c>
      <c r="W2740">
        <f t="shared" si="629"/>
        <v>1</v>
      </c>
      <c r="X2740">
        <v>1</v>
      </c>
      <c r="Y2740">
        <f>D2740*$X2740</f>
        <v>5000</v>
      </c>
      <c r="Z2740">
        <f>E2740*$X2740</f>
        <v>7397</v>
      </c>
    </row>
    <row r="2741" spans="1:26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 t="b">
        <v>0</v>
      </c>
      <c r="L2741">
        <v>191</v>
      </c>
      <c r="M2741" t="b">
        <v>1</v>
      </c>
      <c r="N2741" t="s">
        <v>8295</v>
      </c>
      <c r="O2741" s="15">
        <f t="shared" si="624"/>
        <v>384.09090909090907</v>
      </c>
      <c r="P2741" s="15">
        <f t="shared" si="636"/>
        <v>22.120418848167539</v>
      </c>
      <c r="Q2741" t="s">
        <v>8330</v>
      </c>
      <c r="R2741" t="s">
        <v>8352</v>
      </c>
      <c r="S2741" s="8">
        <f t="shared" si="625"/>
        <v>41719.679594907408</v>
      </c>
      <c r="T2741" s="11">
        <f t="shared" si="626"/>
        <v>41764.679594907408</v>
      </c>
      <c r="U2741" t="str">
        <f t="shared" si="627"/>
        <v>FALSE</v>
      </c>
      <c r="V2741" s="18">
        <f t="shared" si="628"/>
        <v>2</v>
      </c>
      <c r="W2741">
        <f t="shared" si="629"/>
        <v>1</v>
      </c>
      <c r="X2741">
        <v>1.28</v>
      </c>
      <c r="Y2741">
        <f>D2741*X2741</f>
        <v>1408</v>
      </c>
      <c r="Z2741">
        <f>E2741*$X2741</f>
        <v>5408</v>
      </c>
    </row>
    <row r="2742" spans="1:26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 t="b">
        <v>0</v>
      </c>
      <c r="L2742">
        <v>17</v>
      </c>
      <c r="M2742" t="b">
        <v>1</v>
      </c>
      <c r="N2742" t="s">
        <v>8295</v>
      </c>
      <c r="O2742" s="15">
        <f t="shared" si="624"/>
        <v>103.33333333333334</v>
      </c>
      <c r="P2742" s="15">
        <f t="shared" si="636"/>
        <v>18.235294117647058</v>
      </c>
      <c r="Q2742" t="s">
        <v>8330</v>
      </c>
      <c r="R2742" t="s">
        <v>8352</v>
      </c>
      <c r="S2742" s="8">
        <f t="shared" si="625"/>
        <v>42044.823518518511</v>
      </c>
      <c r="T2742" s="11">
        <f t="shared" si="626"/>
        <v>42074.781851851854</v>
      </c>
      <c r="U2742" t="str">
        <f t="shared" si="627"/>
        <v>FALSE</v>
      </c>
      <c r="V2742" s="18">
        <f t="shared" si="628"/>
        <v>2</v>
      </c>
      <c r="W2742">
        <f t="shared" si="629"/>
        <v>1</v>
      </c>
      <c r="X2742">
        <v>1</v>
      </c>
      <c r="Y2742">
        <f t="shared" ref="Y2742:Y2756" si="637">D2742*$X2742</f>
        <v>300</v>
      </c>
      <c r="Z2742">
        <f t="shared" ref="Z2742:Z2756" si="638">E2742*$X2742</f>
        <v>310</v>
      </c>
    </row>
    <row r="2743" spans="1:26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 t="b">
        <v>0</v>
      </c>
      <c r="L2743">
        <v>4</v>
      </c>
      <c r="M2743" t="b">
        <v>0</v>
      </c>
      <c r="N2743" t="s">
        <v>8304</v>
      </c>
      <c r="O2743" s="15">
        <f t="shared" si="624"/>
        <v>0.43750000000000006</v>
      </c>
      <c r="P2743" s="15">
        <f t="shared" si="636"/>
        <v>8.75</v>
      </c>
      <c r="Q2743" t="s">
        <v>8333</v>
      </c>
      <c r="R2743" t="s">
        <v>8357</v>
      </c>
      <c r="S2743" s="8">
        <f t="shared" si="625"/>
        <v>41911.449097222219</v>
      </c>
      <c r="T2743" s="11">
        <f t="shared" si="626"/>
        <v>41931.879861111105</v>
      </c>
      <c r="U2743" t="str">
        <f t="shared" si="627"/>
        <v>FALSE</v>
      </c>
      <c r="V2743" s="18">
        <f t="shared" si="628"/>
        <v>2</v>
      </c>
      <c r="W2743">
        <f t="shared" si="629"/>
        <v>2</v>
      </c>
      <c r="X2743">
        <v>1</v>
      </c>
      <c r="Y2743">
        <f t="shared" si="637"/>
        <v>8000</v>
      </c>
      <c r="Z2743">
        <f t="shared" si="638"/>
        <v>35</v>
      </c>
    </row>
    <row r="2744" spans="1:26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 t="b">
        <v>0</v>
      </c>
      <c r="L2744">
        <v>18</v>
      </c>
      <c r="M2744" t="b">
        <v>0</v>
      </c>
      <c r="N2744" t="s">
        <v>8304</v>
      </c>
      <c r="O2744" s="15">
        <f t="shared" si="624"/>
        <v>29.24</v>
      </c>
      <c r="P2744" s="15">
        <f t="shared" si="636"/>
        <v>40.611111111111114</v>
      </c>
      <c r="Q2744" t="s">
        <v>8333</v>
      </c>
      <c r="R2744" t="s">
        <v>8357</v>
      </c>
      <c r="S2744" s="8">
        <f t="shared" si="625"/>
        <v>41030.511423611111</v>
      </c>
      <c r="T2744" s="11">
        <f t="shared" si="626"/>
        <v>41044.511423611111</v>
      </c>
      <c r="U2744" t="str">
        <f t="shared" si="627"/>
        <v>FALSE</v>
      </c>
      <c r="V2744" s="18">
        <f t="shared" si="628"/>
        <v>2</v>
      </c>
      <c r="W2744">
        <f t="shared" si="629"/>
        <v>2</v>
      </c>
      <c r="X2744">
        <v>1</v>
      </c>
      <c r="Y2744">
        <f t="shared" si="637"/>
        <v>2500</v>
      </c>
      <c r="Z2744">
        <f t="shared" si="638"/>
        <v>731</v>
      </c>
    </row>
    <row r="2745" spans="1:26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 t="b">
        <v>0</v>
      </c>
      <c r="L2745">
        <v>0</v>
      </c>
      <c r="M2745" t="b">
        <v>0</v>
      </c>
      <c r="N2745" t="s">
        <v>8304</v>
      </c>
      <c r="O2745" s="15">
        <f t="shared" si="624"/>
        <v>0</v>
      </c>
      <c r="P2745" s="15">
        <f t="shared" si="636"/>
        <v>0</v>
      </c>
      <c r="Q2745" t="s">
        <v>8333</v>
      </c>
      <c r="R2745" t="s">
        <v>8357</v>
      </c>
      <c r="S2745" s="8">
        <f t="shared" si="625"/>
        <v>42632.120451388888</v>
      </c>
      <c r="T2745" s="11">
        <f t="shared" si="626"/>
        <v>42662.120451388888</v>
      </c>
      <c r="U2745" t="str">
        <f t="shared" si="627"/>
        <v>FALSE</v>
      </c>
      <c r="V2745" s="18">
        <f t="shared" si="628"/>
        <v>2</v>
      </c>
      <c r="W2745">
        <f t="shared" si="629"/>
        <v>2</v>
      </c>
      <c r="X2745">
        <v>1</v>
      </c>
      <c r="Y2745">
        <f t="shared" si="637"/>
        <v>5999</v>
      </c>
      <c r="Z2745">
        <f t="shared" si="638"/>
        <v>0</v>
      </c>
    </row>
    <row r="2746" spans="1:26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 t="b">
        <v>0</v>
      </c>
      <c r="L2746">
        <v>22</v>
      </c>
      <c r="M2746" t="b">
        <v>0</v>
      </c>
      <c r="N2746" t="s">
        <v>8304</v>
      </c>
      <c r="O2746" s="15">
        <f t="shared" si="624"/>
        <v>5.21875</v>
      </c>
      <c r="P2746" s="15">
        <f t="shared" si="636"/>
        <v>37.954545454545453</v>
      </c>
      <c r="Q2746" t="s">
        <v>8333</v>
      </c>
      <c r="R2746" t="s">
        <v>8357</v>
      </c>
      <c r="S2746" s="8">
        <f t="shared" si="625"/>
        <v>40937.854143518518</v>
      </c>
      <c r="T2746" s="11">
        <f t="shared" si="626"/>
        <v>40967.854143518518</v>
      </c>
      <c r="U2746" t="str">
        <f t="shared" si="627"/>
        <v>FALSE</v>
      </c>
      <c r="V2746" s="18">
        <f t="shared" si="628"/>
        <v>2</v>
      </c>
      <c r="W2746">
        <f t="shared" si="629"/>
        <v>2</v>
      </c>
      <c r="X2746">
        <v>1</v>
      </c>
      <c r="Y2746">
        <f t="shared" si="637"/>
        <v>16000</v>
      </c>
      <c r="Z2746">
        <f t="shared" si="638"/>
        <v>835</v>
      </c>
    </row>
    <row r="2747" spans="1:26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 t="b">
        <v>0</v>
      </c>
      <c r="L2747">
        <v>49</v>
      </c>
      <c r="M2747" t="b">
        <v>0</v>
      </c>
      <c r="N2747" t="s">
        <v>8304</v>
      </c>
      <c r="O2747" s="15">
        <f t="shared" si="624"/>
        <v>21.887499999999999</v>
      </c>
      <c r="P2747" s="15">
        <f t="shared" si="636"/>
        <v>35.734693877551024</v>
      </c>
      <c r="Q2747" t="s">
        <v>8333</v>
      </c>
      <c r="R2747" t="s">
        <v>8357</v>
      </c>
      <c r="S2747" s="8">
        <f t="shared" si="625"/>
        <v>41044.779722222222</v>
      </c>
      <c r="T2747" s="11">
        <f t="shared" si="626"/>
        <v>41104.779722222222</v>
      </c>
      <c r="U2747" t="str">
        <f t="shared" si="627"/>
        <v>FALSE</v>
      </c>
      <c r="V2747" s="18">
        <f t="shared" si="628"/>
        <v>2</v>
      </c>
      <c r="W2747">
        <f t="shared" si="629"/>
        <v>2</v>
      </c>
      <c r="X2747">
        <v>1</v>
      </c>
      <c r="Y2747">
        <f t="shared" si="637"/>
        <v>8000</v>
      </c>
      <c r="Z2747">
        <f t="shared" si="638"/>
        <v>1751</v>
      </c>
    </row>
    <row r="2748" spans="1:26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 t="b">
        <v>0</v>
      </c>
      <c r="L2748">
        <v>19</v>
      </c>
      <c r="M2748" t="b">
        <v>0</v>
      </c>
      <c r="N2748" t="s">
        <v>8304</v>
      </c>
      <c r="O2748" s="15">
        <f t="shared" si="624"/>
        <v>26.700000000000003</v>
      </c>
      <c r="P2748" s="15">
        <f t="shared" si="636"/>
        <v>42.157894736842103</v>
      </c>
      <c r="Q2748" t="s">
        <v>8333</v>
      </c>
      <c r="R2748" t="s">
        <v>8357</v>
      </c>
      <c r="S2748" s="8">
        <f t="shared" si="625"/>
        <v>41850.57304398148</v>
      </c>
      <c r="T2748" s="11">
        <f t="shared" si="626"/>
        <v>41880.57304398148</v>
      </c>
      <c r="U2748" t="str">
        <f t="shared" si="627"/>
        <v>FALSE</v>
      </c>
      <c r="V2748" s="18">
        <f t="shared" si="628"/>
        <v>2</v>
      </c>
      <c r="W2748">
        <f t="shared" si="629"/>
        <v>2</v>
      </c>
      <c r="X2748">
        <v>1</v>
      </c>
      <c r="Y2748">
        <f t="shared" si="637"/>
        <v>3000</v>
      </c>
      <c r="Z2748">
        <f t="shared" si="638"/>
        <v>801</v>
      </c>
    </row>
    <row r="2749" spans="1:26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 t="b">
        <v>0</v>
      </c>
      <c r="L2749">
        <v>4</v>
      </c>
      <c r="M2749" t="b">
        <v>0</v>
      </c>
      <c r="N2749" t="s">
        <v>8304</v>
      </c>
      <c r="O2749" s="15">
        <f t="shared" si="624"/>
        <v>28.000000000000004</v>
      </c>
      <c r="P2749" s="15">
        <f t="shared" si="636"/>
        <v>35</v>
      </c>
      <c r="Q2749" t="s">
        <v>8333</v>
      </c>
      <c r="R2749" t="s">
        <v>8357</v>
      </c>
      <c r="S2749" s="8">
        <f t="shared" si="625"/>
        <v>41044.439780092594</v>
      </c>
      <c r="T2749" s="11">
        <f t="shared" si="626"/>
        <v>41075.923611111109</v>
      </c>
      <c r="U2749" t="str">
        <f t="shared" si="627"/>
        <v>FALSE</v>
      </c>
      <c r="V2749" s="18">
        <f t="shared" si="628"/>
        <v>2</v>
      </c>
      <c r="W2749">
        <f t="shared" si="629"/>
        <v>2</v>
      </c>
      <c r="X2749">
        <v>1</v>
      </c>
      <c r="Y2749">
        <f t="shared" si="637"/>
        <v>500</v>
      </c>
      <c r="Z2749">
        <f t="shared" si="638"/>
        <v>140</v>
      </c>
    </row>
    <row r="2750" spans="1:26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 t="b">
        <v>0</v>
      </c>
      <c r="L2750">
        <v>4</v>
      </c>
      <c r="M2750" t="b">
        <v>0</v>
      </c>
      <c r="N2750" t="s">
        <v>8304</v>
      </c>
      <c r="O2750" s="15">
        <f t="shared" si="624"/>
        <v>1.06</v>
      </c>
      <c r="P2750" s="15">
        <f t="shared" si="636"/>
        <v>13.25</v>
      </c>
      <c r="Q2750" t="s">
        <v>8333</v>
      </c>
      <c r="R2750" t="s">
        <v>8357</v>
      </c>
      <c r="S2750" s="8">
        <f t="shared" si="625"/>
        <v>42585.502337962964</v>
      </c>
      <c r="T2750" s="11">
        <f t="shared" si="626"/>
        <v>42615.502337962964</v>
      </c>
      <c r="U2750" t="str">
        <f t="shared" si="627"/>
        <v>FALSE</v>
      </c>
      <c r="V2750" s="18">
        <f t="shared" si="628"/>
        <v>2</v>
      </c>
      <c r="W2750">
        <f t="shared" si="629"/>
        <v>2</v>
      </c>
      <c r="X2750">
        <v>1</v>
      </c>
      <c r="Y2750">
        <f t="shared" si="637"/>
        <v>5000</v>
      </c>
      <c r="Z2750">
        <f t="shared" si="638"/>
        <v>53</v>
      </c>
    </row>
    <row r="2751" spans="1:26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 t="b">
        <v>0</v>
      </c>
      <c r="L2751">
        <v>2</v>
      </c>
      <c r="M2751" t="b">
        <v>0</v>
      </c>
      <c r="N2751" t="s">
        <v>8304</v>
      </c>
      <c r="O2751" s="15">
        <f t="shared" si="624"/>
        <v>1.0999999999999999</v>
      </c>
      <c r="P2751" s="15">
        <f t="shared" si="636"/>
        <v>55</v>
      </c>
      <c r="Q2751" t="s">
        <v>8333</v>
      </c>
      <c r="R2751" t="s">
        <v>8357</v>
      </c>
      <c r="S2751" s="8">
        <f t="shared" si="625"/>
        <v>42068.59070601852</v>
      </c>
      <c r="T2751" s="11">
        <f t="shared" si="626"/>
        <v>42098.549039351848</v>
      </c>
      <c r="U2751" t="str">
        <f t="shared" si="627"/>
        <v>FALSE</v>
      </c>
      <c r="V2751" s="18">
        <f t="shared" si="628"/>
        <v>2</v>
      </c>
      <c r="W2751">
        <f t="shared" si="629"/>
        <v>2</v>
      </c>
      <c r="X2751">
        <v>1</v>
      </c>
      <c r="Y2751">
        <f t="shared" si="637"/>
        <v>10000</v>
      </c>
      <c r="Z2751">
        <f t="shared" si="638"/>
        <v>110</v>
      </c>
    </row>
    <row r="2752" spans="1:26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 t="b">
        <v>0</v>
      </c>
      <c r="L2752">
        <v>0</v>
      </c>
      <c r="M2752" t="b">
        <v>0</v>
      </c>
      <c r="N2752" t="s">
        <v>8304</v>
      </c>
      <c r="O2752" s="15">
        <f t="shared" si="624"/>
        <v>0</v>
      </c>
      <c r="P2752" s="15">
        <f t="shared" si="636"/>
        <v>0</v>
      </c>
      <c r="Q2752" t="s">
        <v>8333</v>
      </c>
      <c r="R2752" t="s">
        <v>8357</v>
      </c>
      <c r="S2752" s="8">
        <f t="shared" si="625"/>
        <v>41078.69149305555</v>
      </c>
      <c r="T2752" s="11">
        <f t="shared" si="626"/>
        <v>41090.625</v>
      </c>
      <c r="U2752" t="str">
        <f t="shared" si="627"/>
        <v>FALSE</v>
      </c>
      <c r="V2752" s="18">
        <f t="shared" si="628"/>
        <v>2</v>
      </c>
      <c r="W2752">
        <f t="shared" si="629"/>
        <v>2</v>
      </c>
      <c r="X2752">
        <v>1</v>
      </c>
      <c r="Y2752">
        <f t="shared" si="637"/>
        <v>1999</v>
      </c>
      <c r="Z2752">
        <f t="shared" si="638"/>
        <v>0</v>
      </c>
    </row>
    <row r="2753" spans="1:26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 t="b">
        <v>0</v>
      </c>
      <c r="L2753">
        <v>0</v>
      </c>
      <c r="M2753" t="b">
        <v>0</v>
      </c>
      <c r="N2753" t="s">
        <v>8304</v>
      </c>
      <c r="O2753" s="15">
        <f t="shared" si="624"/>
        <v>0</v>
      </c>
      <c r="P2753" s="15">
        <f t="shared" si="636"/>
        <v>0</v>
      </c>
      <c r="Q2753" t="s">
        <v>8333</v>
      </c>
      <c r="R2753" t="s">
        <v>8357</v>
      </c>
      <c r="S2753" s="8">
        <f t="shared" si="625"/>
        <v>41747.678726851853</v>
      </c>
      <c r="T2753" s="11">
        <f t="shared" si="626"/>
        <v>41807.678726851846</v>
      </c>
      <c r="U2753" t="str">
        <f t="shared" si="627"/>
        <v>FALSE</v>
      </c>
      <c r="V2753" s="18">
        <f t="shared" si="628"/>
        <v>2</v>
      </c>
      <c r="W2753">
        <f t="shared" si="629"/>
        <v>2</v>
      </c>
      <c r="X2753">
        <v>1</v>
      </c>
      <c r="Y2753">
        <f t="shared" si="637"/>
        <v>3274</v>
      </c>
      <c r="Z2753">
        <f t="shared" si="638"/>
        <v>0</v>
      </c>
    </row>
    <row r="2754" spans="1:26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 t="b">
        <v>0</v>
      </c>
      <c r="L2754">
        <v>14</v>
      </c>
      <c r="M2754" t="b">
        <v>0</v>
      </c>
      <c r="N2754" t="s">
        <v>8304</v>
      </c>
      <c r="O2754" s="15">
        <f t="shared" si="624"/>
        <v>11.458333333333332</v>
      </c>
      <c r="P2754" s="15">
        <f t="shared" si="636"/>
        <v>39.285714285714285</v>
      </c>
      <c r="Q2754" t="s">
        <v>8333</v>
      </c>
      <c r="R2754" t="s">
        <v>8357</v>
      </c>
      <c r="S2754" s="8">
        <f t="shared" si="625"/>
        <v>40855.556759259256</v>
      </c>
      <c r="T2754" s="11">
        <f t="shared" si="626"/>
        <v>40895.556759259256</v>
      </c>
      <c r="U2754" t="str">
        <f t="shared" si="627"/>
        <v>FALSE</v>
      </c>
      <c r="V2754" s="18">
        <f t="shared" si="628"/>
        <v>2</v>
      </c>
      <c r="W2754">
        <f t="shared" si="629"/>
        <v>2</v>
      </c>
      <c r="X2754">
        <v>1</v>
      </c>
      <c r="Y2754">
        <f t="shared" si="637"/>
        <v>4800</v>
      </c>
      <c r="Z2754">
        <f t="shared" si="638"/>
        <v>550</v>
      </c>
    </row>
    <row r="2755" spans="1:26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 t="b">
        <v>0</v>
      </c>
      <c r="L2755">
        <v>8</v>
      </c>
      <c r="M2755" t="b">
        <v>0</v>
      </c>
      <c r="N2755" t="s">
        <v>8304</v>
      </c>
      <c r="O2755" s="15">
        <f t="shared" ref="O2755:O2818" si="639">(E2755/D2755)*100</f>
        <v>19</v>
      </c>
      <c r="P2755" s="15">
        <f t="shared" si="636"/>
        <v>47.5</v>
      </c>
      <c r="Q2755" t="s">
        <v>8333</v>
      </c>
      <c r="R2755" t="s">
        <v>8357</v>
      </c>
      <c r="S2755" s="8">
        <f t="shared" ref="S2755:S2818" si="640">(((J2755/60)/60)/24)+DATE(1970,1,1)+(-5/24)</f>
        <v>41117.692395833328</v>
      </c>
      <c r="T2755" s="11">
        <f t="shared" ref="T2755:T2818" si="641">(I2755/86400)+25569+(-5/24)</f>
        <v>41147.692395833328</v>
      </c>
      <c r="U2755" t="str">
        <f t="shared" ref="U2755:U2818" si="642">TRIM(K2755)</f>
        <v>FALSE</v>
      </c>
      <c r="V2755" s="18">
        <f t="shared" ref="V2755:V2818" si="643">IF(U2755="TRUE", 1, 2)</f>
        <v>2</v>
      </c>
      <c r="W2755">
        <f t="shared" ref="W2755:W2818" si="644">IF(F2755="successful", 1,  IF(F2755= "failed", 2, IF(F2755="canceled", 3, 4)))</f>
        <v>2</v>
      </c>
      <c r="X2755">
        <v>1</v>
      </c>
      <c r="Y2755">
        <f t="shared" si="637"/>
        <v>2000</v>
      </c>
      <c r="Z2755">
        <f t="shared" si="638"/>
        <v>380</v>
      </c>
    </row>
    <row r="2756" spans="1:26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 t="b">
        <v>0</v>
      </c>
      <c r="L2756">
        <v>0</v>
      </c>
      <c r="M2756" t="b">
        <v>0</v>
      </c>
      <c r="N2756" t="s">
        <v>8304</v>
      </c>
      <c r="O2756" s="15">
        <f t="shared" si="639"/>
        <v>0</v>
      </c>
      <c r="P2756" s="15">
        <f t="shared" si="636"/>
        <v>0</v>
      </c>
      <c r="Q2756" t="s">
        <v>8333</v>
      </c>
      <c r="R2756" t="s">
        <v>8357</v>
      </c>
      <c r="S2756" s="8">
        <f t="shared" si="640"/>
        <v>41863.427673611113</v>
      </c>
      <c r="T2756" s="11">
        <f t="shared" si="641"/>
        <v>41893.427673611106</v>
      </c>
      <c r="U2756" t="str">
        <f t="shared" si="642"/>
        <v>FALSE</v>
      </c>
      <c r="V2756" s="18">
        <f t="shared" si="643"/>
        <v>2</v>
      </c>
      <c r="W2756">
        <f t="shared" si="644"/>
        <v>2</v>
      </c>
      <c r="X2756">
        <v>1</v>
      </c>
      <c r="Y2756">
        <f t="shared" si="637"/>
        <v>10000</v>
      </c>
      <c r="Z2756">
        <f t="shared" si="638"/>
        <v>0</v>
      </c>
    </row>
    <row r="2757" spans="1:26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 t="b">
        <v>0</v>
      </c>
      <c r="L2757">
        <v>15</v>
      </c>
      <c r="M2757" t="b">
        <v>0</v>
      </c>
      <c r="N2757" t="s">
        <v>8304</v>
      </c>
      <c r="O2757" s="15">
        <f t="shared" si="639"/>
        <v>52</v>
      </c>
      <c r="P2757" s="15">
        <f t="shared" si="636"/>
        <v>17.333333333333332</v>
      </c>
      <c r="Q2757" t="s">
        <v>8333</v>
      </c>
      <c r="R2757" t="s">
        <v>8357</v>
      </c>
      <c r="S2757" s="8">
        <f t="shared" si="640"/>
        <v>42072.582488425927</v>
      </c>
      <c r="T2757" s="11">
        <f t="shared" si="641"/>
        <v>42102.582488425927</v>
      </c>
      <c r="U2757" t="str">
        <f t="shared" si="642"/>
        <v>FALSE</v>
      </c>
      <c r="V2757" s="18">
        <f t="shared" si="643"/>
        <v>2</v>
      </c>
      <c r="W2757">
        <f t="shared" si="644"/>
        <v>2</v>
      </c>
      <c r="X2757">
        <v>1.1299999999999999</v>
      </c>
      <c r="Y2757">
        <f>D2757*X2757</f>
        <v>565</v>
      </c>
      <c r="Z2757">
        <f>E2757*$X2757</f>
        <v>293.79999999999995</v>
      </c>
    </row>
    <row r="2758" spans="1:26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 t="b">
        <v>0</v>
      </c>
      <c r="L2758">
        <v>33</v>
      </c>
      <c r="M2758" t="b">
        <v>0</v>
      </c>
      <c r="N2758" t="s">
        <v>8304</v>
      </c>
      <c r="O2758" s="15">
        <f t="shared" si="639"/>
        <v>10.48</v>
      </c>
      <c r="P2758" s="15">
        <f t="shared" si="636"/>
        <v>31.757575757575758</v>
      </c>
      <c r="Q2758" t="s">
        <v>8333</v>
      </c>
      <c r="R2758" t="s">
        <v>8357</v>
      </c>
      <c r="S2758" s="8">
        <f t="shared" si="640"/>
        <v>41620.692141203705</v>
      </c>
      <c r="T2758" s="11">
        <f t="shared" si="641"/>
        <v>41650.692141203697</v>
      </c>
      <c r="U2758" t="str">
        <f t="shared" si="642"/>
        <v>FALSE</v>
      </c>
      <c r="V2758" s="18">
        <f t="shared" si="643"/>
        <v>2</v>
      </c>
      <c r="W2758">
        <f t="shared" si="644"/>
        <v>2</v>
      </c>
      <c r="X2758">
        <v>1</v>
      </c>
      <c r="Y2758">
        <f>D2758*$X2758</f>
        <v>10000</v>
      </c>
      <c r="Z2758">
        <f>E2758*$X2758</f>
        <v>1048</v>
      </c>
    </row>
    <row r="2759" spans="1:26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 t="b">
        <v>0</v>
      </c>
      <c r="L2759">
        <v>2</v>
      </c>
      <c r="M2759" t="b">
        <v>0</v>
      </c>
      <c r="N2759" t="s">
        <v>8304</v>
      </c>
      <c r="O2759" s="15">
        <f t="shared" si="639"/>
        <v>0.66666666666666674</v>
      </c>
      <c r="P2759" s="15">
        <f t="shared" si="636"/>
        <v>5</v>
      </c>
      <c r="Q2759" t="s">
        <v>8333</v>
      </c>
      <c r="R2759" t="s">
        <v>8357</v>
      </c>
      <c r="S2759" s="8">
        <f t="shared" si="640"/>
        <v>42573.448287037034</v>
      </c>
      <c r="T2759" s="11">
        <f t="shared" si="641"/>
        <v>42588.448287037034</v>
      </c>
      <c r="U2759" t="str">
        <f t="shared" si="642"/>
        <v>FALSE</v>
      </c>
      <c r="V2759" s="18">
        <f t="shared" si="643"/>
        <v>2</v>
      </c>
      <c r="W2759">
        <f t="shared" si="644"/>
        <v>2</v>
      </c>
      <c r="X2759">
        <v>1</v>
      </c>
      <c r="Y2759">
        <f>D2759*$X2759</f>
        <v>1500</v>
      </c>
      <c r="Z2759">
        <f>E2759*$X2759</f>
        <v>10</v>
      </c>
    </row>
    <row r="2760" spans="1:26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 t="b">
        <v>0</v>
      </c>
      <c r="L2760">
        <v>6</v>
      </c>
      <c r="M2760" t="b">
        <v>0</v>
      </c>
      <c r="N2760" t="s">
        <v>8304</v>
      </c>
      <c r="O2760" s="15">
        <f t="shared" si="639"/>
        <v>11.700000000000001</v>
      </c>
      <c r="P2760" s="15">
        <f t="shared" si="636"/>
        <v>39</v>
      </c>
      <c r="Q2760" t="s">
        <v>8333</v>
      </c>
      <c r="R2760" t="s">
        <v>8357</v>
      </c>
      <c r="S2760" s="8">
        <f t="shared" si="640"/>
        <v>42639.23359953703</v>
      </c>
      <c r="T2760" s="11">
        <f t="shared" si="641"/>
        <v>42653.23359953703</v>
      </c>
      <c r="U2760" t="str">
        <f t="shared" si="642"/>
        <v>FALSE</v>
      </c>
      <c r="V2760" s="18">
        <f t="shared" si="643"/>
        <v>2</v>
      </c>
      <c r="W2760">
        <f t="shared" si="644"/>
        <v>2</v>
      </c>
      <c r="X2760">
        <v>0.72</v>
      </c>
      <c r="Y2760">
        <f>D2760*X2760</f>
        <v>1440</v>
      </c>
    </row>
    <row r="2761" spans="1:26" ht="115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 t="b">
        <v>0</v>
      </c>
      <c r="L2761">
        <v>2</v>
      </c>
      <c r="M2761" t="b">
        <v>0</v>
      </c>
      <c r="N2761" t="s">
        <v>8304</v>
      </c>
      <c r="O2761" s="15">
        <f t="shared" si="639"/>
        <v>10.5</v>
      </c>
      <c r="P2761" s="15">
        <f t="shared" si="636"/>
        <v>52.5</v>
      </c>
      <c r="Q2761" t="s">
        <v>8333</v>
      </c>
      <c r="R2761" t="s">
        <v>8357</v>
      </c>
      <c r="S2761" s="8">
        <f t="shared" si="640"/>
        <v>42524.158171296294</v>
      </c>
      <c r="T2761" s="11">
        <f t="shared" si="641"/>
        <v>42567.158171296294</v>
      </c>
      <c r="U2761" t="str">
        <f t="shared" si="642"/>
        <v>FALSE</v>
      </c>
      <c r="V2761" s="18">
        <f t="shared" si="643"/>
        <v>2</v>
      </c>
      <c r="W2761">
        <f t="shared" si="644"/>
        <v>2</v>
      </c>
      <c r="X2761">
        <v>0.72</v>
      </c>
      <c r="Y2761">
        <f>D2761*X2761</f>
        <v>720</v>
      </c>
    </row>
    <row r="2762" spans="1:26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 t="b">
        <v>0</v>
      </c>
      <c r="L2762">
        <v>0</v>
      </c>
      <c r="M2762" t="b">
        <v>0</v>
      </c>
      <c r="N2762" t="s">
        <v>8304</v>
      </c>
      <c r="O2762" s="15">
        <f t="shared" si="639"/>
        <v>0</v>
      </c>
      <c r="P2762" s="15">
        <f t="shared" si="636"/>
        <v>0</v>
      </c>
      <c r="Q2762" t="s">
        <v>8333</v>
      </c>
      <c r="R2762" t="s">
        <v>8357</v>
      </c>
      <c r="S2762" s="8">
        <f t="shared" si="640"/>
        <v>41415.252986111111</v>
      </c>
      <c r="T2762" s="11">
        <f t="shared" si="641"/>
        <v>41445.252986111111</v>
      </c>
      <c r="U2762" t="str">
        <f t="shared" si="642"/>
        <v>FALSE</v>
      </c>
      <c r="V2762" s="18">
        <f t="shared" si="643"/>
        <v>2</v>
      </c>
      <c r="W2762">
        <f t="shared" si="644"/>
        <v>2</v>
      </c>
      <c r="X2762">
        <v>1.28</v>
      </c>
      <c r="Y2762">
        <f>D2762*X2762</f>
        <v>6400</v>
      </c>
      <c r="Z2762">
        <f>E2762*$X2762</f>
        <v>0</v>
      </c>
    </row>
    <row r="2763" spans="1:26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 t="b">
        <v>0</v>
      </c>
      <c r="L2763">
        <v>4</v>
      </c>
      <c r="M2763" t="b">
        <v>0</v>
      </c>
      <c r="N2763" t="s">
        <v>8304</v>
      </c>
      <c r="O2763" s="15">
        <f t="shared" si="639"/>
        <v>0.72</v>
      </c>
      <c r="P2763" s="15">
        <f t="shared" si="636"/>
        <v>9</v>
      </c>
      <c r="Q2763" t="s">
        <v>8333</v>
      </c>
      <c r="R2763" t="s">
        <v>8357</v>
      </c>
      <c r="S2763" s="8">
        <f t="shared" si="640"/>
        <v>41246.85524305555</v>
      </c>
      <c r="T2763" s="11">
        <f t="shared" si="641"/>
        <v>41276.85524305555</v>
      </c>
      <c r="U2763" t="str">
        <f t="shared" si="642"/>
        <v>FALSE</v>
      </c>
      <c r="V2763" s="18">
        <f t="shared" si="643"/>
        <v>2</v>
      </c>
      <c r="W2763">
        <f t="shared" si="644"/>
        <v>2</v>
      </c>
      <c r="X2763">
        <v>1</v>
      </c>
      <c r="Y2763">
        <f t="shared" ref="Y2763:Y2768" si="645">D2763*$X2763</f>
        <v>5000</v>
      </c>
      <c r="Z2763">
        <f t="shared" ref="Z2763:Z2768" si="646">E2763*$X2763</f>
        <v>36</v>
      </c>
    </row>
    <row r="2764" spans="1:26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 t="b">
        <v>0</v>
      </c>
      <c r="L2764">
        <v>1</v>
      </c>
      <c r="M2764" t="b">
        <v>0</v>
      </c>
      <c r="N2764" t="s">
        <v>8304</v>
      </c>
      <c r="O2764" s="15">
        <f t="shared" si="639"/>
        <v>0.76923076923076927</v>
      </c>
      <c r="P2764" s="15">
        <f t="shared" si="636"/>
        <v>25</v>
      </c>
      <c r="Q2764" t="s">
        <v>8333</v>
      </c>
      <c r="R2764" t="s">
        <v>8357</v>
      </c>
      <c r="S2764" s="8">
        <f t="shared" si="640"/>
        <v>40926.828645833331</v>
      </c>
      <c r="T2764" s="11">
        <f t="shared" si="641"/>
        <v>40986.786979166667</v>
      </c>
      <c r="U2764" t="str">
        <f t="shared" si="642"/>
        <v>FALSE</v>
      </c>
      <c r="V2764" s="18">
        <f t="shared" si="643"/>
        <v>2</v>
      </c>
      <c r="W2764">
        <f t="shared" si="644"/>
        <v>2</v>
      </c>
      <c r="X2764">
        <v>1</v>
      </c>
      <c r="Y2764">
        <f t="shared" si="645"/>
        <v>3250</v>
      </c>
      <c r="Z2764">
        <f t="shared" si="646"/>
        <v>25</v>
      </c>
    </row>
    <row r="2765" spans="1:26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 t="b">
        <v>0</v>
      </c>
      <c r="L2765">
        <v>3</v>
      </c>
      <c r="M2765" t="b">
        <v>0</v>
      </c>
      <c r="N2765" t="s">
        <v>8304</v>
      </c>
      <c r="O2765" s="15">
        <f t="shared" si="639"/>
        <v>0.22842639593908631</v>
      </c>
      <c r="P2765" s="15">
        <f t="shared" si="636"/>
        <v>30</v>
      </c>
      <c r="Q2765" t="s">
        <v>8333</v>
      </c>
      <c r="R2765" t="s">
        <v>8357</v>
      </c>
      <c r="S2765" s="8">
        <f t="shared" si="640"/>
        <v>41373.371342592589</v>
      </c>
      <c r="T2765" s="11">
        <f t="shared" si="641"/>
        <v>41418.371342592589</v>
      </c>
      <c r="U2765" t="str">
        <f t="shared" si="642"/>
        <v>FALSE</v>
      </c>
      <c r="V2765" s="18">
        <f t="shared" si="643"/>
        <v>2</v>
      </c>
      <c r="W2765">
        <f t="shared" si="644"/>
        <v>2</v>
      </c>
      <c r="X2765">
        <v>1</v>
      </c>
      <c r="Y2765">
        <f t="shared" si="645"/>
        <v>39400</v>
      </c>
      <c r="Z2765">
        <f t="shared" si="646"/>
        <v>90</v>
      </c>
    </row>
    <row r="2766" spans="1:26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 t="b">
        <v>0</v>
      </c>
      <c r="L2766">
        <v>4</v>
      </c>
      <c r="M2766" t="b">
        <v>0</v>
      </c>
      <c r="N2766" t="s">
        <v>8304</v>
      </c>
      <c r="O2766" s="15">
        <f t="shared" si="639"/>
        <v>1.125</v>
      </c>
      <c r="P2766" s="15">
        <f t="shared" si="636"/>
        <v>11.25</v>
      </c>
      <c r="Q2766" t="s">
        <v>8333</v>
      </c>
      <c r="R2766" t="s">
        <v>8357</v>
      </c>
      <c r="S2766" s="8">
        <f t="shared" si="640"/>
        <v>41030.083692129629</v>
      </c>
      <c r="T2766" s="11">
        <f t="shared" si="641"/>
        <v>41059.583333333328</v>
      </c>
      <c r="U2766" t="str">
        <f t="shared" si="642"/>
        <v>FALSE</v>
      </c>
      <c r="V2766" s="18">
        <f t="shared" si="643"/>
        <v>2</v>
      </c>
      <c r="W2766">
        <f t="shared" si="644"/>
        <v>2</v>
      </c>
      <c r="X2766">
        <v>1</v>
      </c>
      <c r="Y2766">
        <f t="shared" si="645"/>
        <v>4000</v>
      </c>
      <c r="Z2766">
        <f t="shared" si="646"/>
        <v>45</v>
      </c>
    </row>
    <row r="2767" spans="1:26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 t="b">
        <v>0</v>
      </c>
      <c r="L2767">
        <v>0</v>
      </c>
      <c r="M2767" t="b">
        <v>0</v>
      </c>
      <c r="N2767" t="s">
        <v>8304</v>
      </c>
      <c r="O2767" s="15">
        <f t="shared" si="639"/>
        <v>0</v>
      </c>
      <c r="P2767" s="15">
        <f t="shared" si="636"/>
        <v>0</v>
      </c>
      <c r="Q2767" t="s">
        <v>8333</v>
      </c>
      <c r="R2767" t="s">
        <v>8357</v>
      </c>
      <c r="S2767" s="8">
        <f t="shared" si="640"/>
        <v>41194.370694444442</v>
      </c>
      <c r="T2767" s="11">
        <f t="shared" si="641"/>
        <v>41210.370694444442</v>
      </c>
      <c r="U2767" t="str">
        <f t="shared" si="642"/>
        <v>FALSE</v>
      </c>
      <c r="V2767" s="18">
        <f t="shared" si="643"/>
        <v>2</v>
      </c>
      <c r="W2767">
        <f t="shared" si="644"/>
        <v>2</v>
      </c>
      <c r="X2767">
        <v>1</v>
      </c>
      <c r="Y2767">
        <f t="shared" si="645"/>
        <v>4000</v>
      </c>
      <c r="Z2767">
        <f t="shared" si="646"/>
        <v>0</v>
      </c>
    </row>
    <row r="2768" spans="1:26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 t="b">
        <v>0</v>
      </c>
      <c r="L2768">
        <v>4</v>
      </c>
      <c r="M2768" t="b">
        <v>0</v>
      </c>
      <c r="N2768" t="s">
        <v>8304</v>
      </c>
      <c r="O2768" s="15">
        <f t="shared" si="639"/>
        <v>2</v>
      </c>
      <c r="P2768" s="15">
        <f t="shared" si="636"/>
        <v>25</v>
      </c>
      <c r="Q2768" t="s">
        <v>8333</v>
      </c>
      <c r="R2768" t="s">
        <v>8357</v>
      </c>
      <c r="S2768" s="8">
        <f t="shared" si="640"/>
        <v>40736.459699074068</v>
      </c>
      <c r="T2768" s="11">
        <f t="shared" si="641"/>
        <v>40766.459699074076</v>
      </c>
      <c r="U2768" t="str">
        <f t="shared" si="642"/>
        <v>FALSE</v>
      </c>
      <c r="V2768" s="18">
        <f t="shared" si="643"/>
        <v>2</v>
      </c>
      <c r="W2768">
        <f t="shared" si="644"/>
        <v>2</v>
      </c>
      <c r="X2768">
        <v>1</v>
      </c>
      <c r="Y2768">
        <f t="shared" si="645"/>
        <v>5000</v>
      </c>
      <c r="Z2768">
        <f t="shared" si="646"/>
        <v>100</v>
      </c>
    </row>
    <row r="2769" spans="1:26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 t="b">
        <v>0</v>
      </c>
      <c r="L2769">
        <v>3</v>
      </c>
      <c r="M2769" t="b">
        <v>0</v>
      </c>
      <c r="N2769" t="s">
        <v>8304</v>
      </c>
      <c r="O2769" s="15">
        <f t="shared" si="639"/>
        <v>0.85000000000000009</v>
      </c>
      <c r="P2769" s="15">
        <f t="shared" si="636"/>
        <v>11.333333333333334</v>
      </c>
      <c r="Q2769" t="s">
        <v>8333</v>
      </c>
      <c r="R2769" t="s">
        <v>8357</v>
      </c>
      <c r="S2769" s="8">
        <f t="shared" si="640"/>
        <v>42172.750578703701</v>
      </c>
      <c r="T2769" s="11">
        <f t="shared" si="641"/>
        <v>42232.750578703701</v>
      </c>
      <c r="U2769" t="str">
        <f t="shared" si="642"/>
        <v>FALSE</v>
      </c>
      <c r="V2769" s="18">
        <f t="shared" si="643"/>
        <v>2</v>
      </c>
      <c r="W2769">
        <f t="shared" si="644"/>
        <v>2</v>
      </c>
      <c r="X2769">
        <f>0.76</f>
        <v>0.76</v>
      </c>
      <c r="Y2769">
        <f>D2769*X2769</f>
        <v>3040</v>
      </c>
      <c r="Z2769">
        <f t="shared" ref="Z2769:Z2774" si="647">E2769*$X2769</f>
        <v>25.84</v>
      </c>
    </row>
    <row r="2770" spans="1:26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 t="b">
        <v>0</v>
      </c>
      <c r="L2770">
        <v>34</v>
      </c>
      <c r="M2770" t="b">
        <v>0</v>
      </c>
      <c r="N2770" t="s">
        <v>8304</v>
      </c>
      <c r="O2770" s="15">
        <f t="shared" si="639"/>
        <v>14.314285714285715</v>
      </c>
      <c r="P2770" s="15">
        <f t="shared" si="636"/>
        <v>29.470588235294116</v>
      </c>
      <c r="Q2770" t="s">
        <v>8333</v>
      </c>
      <c r="R2770" t="s">
        <v>8357</v>
      </c>
      <c r="S2770" s="8">
        <f t="shared" si="640"/>
        <v>40967.4065162037</v>
      </c>
      <c r="T2770" s="11">
        <f t="shared" si="641"/>
        <v>40997.364849537036</v>
      </c>
      <c r="U2770" t="str">
        <f t="shared" si="642"/>
        <v>FALSE</v>
      </c>
      <c r="V2770" s="18">
        <f t="shared" si="643"/>
        <v>2</v>
      </c>
      <c r="W2770">
        <f t="shared" si="644"/>
        <v>2</v>
      </c>
      <c r="X2770">
        <v>1</v>
      </c>
      <c r="Y2770">
        <f>D2770*$X2770</f>
        <v>7000</v>
      </c>
      <c r="Z2770">
        <f t="shared" si="647"/>
        <v>1002</v>
      </c>
    </row>
    <row r="2771" spans="1:26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 t="b">
        <v>0</v>
      </c>
      <c r="L2771">
        <v>2</v>
      </c>
      <c r="M2771" t="b">
        <v>0</v>
      </c>
      <c r="N2771" t="s">
        <v>8304</v>
      </c>
      <c r="O2771" s="15">
        <f t="shared" si="639"/>
        <v>0.25</v>
      </c>
      <c r="P2771" s="15">
        <f t="shared" si="636"/>
        <v>1</v>
      </c>
      <c r="Q2771" t="s">
        <v>8333</v>
      </c>
      <c r="R2771" t="s">
        <v>8357</v>
      </c>
      <c r="S2771" s="8">
        <f t="shared" si="640"/>
        <v>41745.617939814809</v>
      </c>
      <c r="T2771" s="11">
        <f t="shared" si="641"/>
        <v>41795.617939814816</v>
      </c>
      <c r="U2771" t="str">
        <f t="shared" si="642"/>
        <v>FALSE</v>
      </c>
      <c r="V2771" s="18">
        <f t="shared" si="643"/>
        <v>2</v>
      </c>
      <c r="W2771">
        <f t="shared" si="644"/>
        <v>2</v>
      </c>
      <c r="X2771">
        <v>1.28</v>
      </c>
      <c r="Y2771">
        <f>D2771*X2771</f>
        <v>1024</v>
      </c>
      <c r="Z2771">
        <f t="shared" si="647"/>
        <v>2.56</v>
      </c>
    </row>
    <row r="2772" spans="1:26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 t="b">
        <v>0</v>
      </c>
      <c r="L2772">
        <v>33</v>
      </c>
      <c r="M2772" t="b">
        <v>0</v>
      </c>
      <c r="N2772" t="s">
        <v>8304</v>
      </c>
      <c r="O2772" s="15">
        <f t="shared" si="639"/>
        <v>10.411249999999999</v>
      </c>
      <c r="P2772" s="15">
        <f t="shared" si="636"/>
        <v>63.098484848484851</v>
      </c>
      <c r="Q2772" t="s">
        <v>8333</v>
      </c>
      <c r="R2772" t="s">
        <v>8357</v>
      </c>
      <c r="S2772" s="8">
        <f t="shared" si="640"/>
        <v>41686.496874999997</v>
      </c>
      <c r="T2772" s="11">
        <f t="shared" si="641"/>
        <v>41716.455208333333</v>
      </c>
      <c r="U2772" t="str">
        <f t="shared" si="642"/>
        <v>FALSE</v>
      </c>
      <c r="V2772" s="18">
        <f t="shared" si="643"/>
        <v>2</v>
      </c>
      <c r="W2772">
        <f t="shared" si="644"/>
        <v>2</v>
      </c>
      <c r="X2772">
        <v>1</v>
      </c>
      <c r="Y2772">
        <f>D2772*$X2772</f>
        <v>20000</v>
      </c>
      <c r="Z2772">
        <f t="shared" si="647"/>
        <v>2082.25</v>
      </c>
    </row>
    <row r="2773" spans="1:26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 t="b">
        <v>0</v>
      </c>
      <c r="L2773">
        <v>0</v>
      </c>
      <c r="M2773" t="b">
        <v>0</v>
      </c>
      <c r="N2773" t="s">
        <v>8304</v>
      </c>
      <c r="O2773" s="15">
        <f t="shared" si="639"/>
        <v>0</v>
      </c>
      <c r="P2773" s="15">
        <f t="shared" si="636"/>
        <v>0</v>
      </c>
      <c r="Q2773" t="s">
        <v>8333</v>
      </c>
      <c r="R2773" t="s">
        <v>8357</v>
      </c>
      <c r="S2773" s="8">
        <f t="shared" si="640"/>
        <v>41257.323379629626</v>
      </c>
      <c r="T2773" s="11">
        <f t="shared" si="641"/>
        <v>41306.5</v>
      </c>
      <c r="U2773" t="str">
        <f t="shared" si="642"/>
        <v>FALSE</v>
      </c>
      <c r="V2773" s="18">
        <f t="shared" si="643"/>
        <v>2</v>
      </c>
      <c r="W2773">
        <f t="shared" si="644"/>
        <v>2</v>
      </c>
      <c r="X2773">
        <v>1</v>
      </c>
      <c r="Y2773">
        <f>D2773*$X2773</f>
        <v>19980</v>
      </c>
      <c r="Z2773">
        <f t="shared" si="647"/>
        <v>0</v>
      </c>
    </row>
    <row r="2774" spans="1:26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 t="b">
        <v>0</v>
      </c>
      <c r="L2774">
        <v>0</v>
      </c>
      <c r="M2774" t="b">
        <v>0</v>
      </c>
      <c r="N2774" t="s">
        <v>8304</v>
      </c>
      <c r="O2774" s="15">
        <f t="shared" si="639"/>
        <v>0</v>
      </c>
      <c r="P2774" s="15">
        <f t="shared" si="636"/>
        <v>0</v>
      </c>
      <c r="Q2774" t="s">
        <v>8333</v>
      </c>
      <c r="R2774" t="s">
        <v>8357</v>
      </c>
      <c r="S2774" s="8">
        <f t="shared" si="640"/>
        <v>41537.660810185182</v>
      </c>
      <c r="T2774" s="11">
        <f t="shared" si="641"/>
        <v>41552.660810185182</v>
      </c>
      <c r="U2774" t="str">
        <f t="shared" si="642"/>
        <v>FALSE</v>
      </c>
      <c r="V2774" s="18">
        <f t="shared" si="643"/>
        <v>2</v>
      </c>
      <c r="W2774">
        <f t="shared" si="644"/>
        <v>2</v>
      </c>
      <c r="X2774">
        <v>1</v>
      </c>
      <c r="Y2774">
        <f>D2774*$X2774</f>
        <v>8000</v>
      </c>
      <c r="Z2774">
        <f t="shared" si="647"/>
        <v>0</v>
      </c>
    </row>
    <row r="2775" spans="1:26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 t="b">
        <v>0</v>
      </c>
      <c r="L2775">
        <v>1</v>
      </c>
      <c r="M2775" t="b">
        <v>0</v>
      </c>
      <c r="N2775" t="s">
        <v>8304</v>
      </c>
      <c r="O2775" s="15">
        <f t="shared" si="639"/>
        <v>0.18867924528301888</v>
      </c>
      <c r="P2775" s="15">
        <f t="shared" si="636"/>
        <v>1</v>
      </c>
      <c r="Q2775" t="s">
        <v>8333</v>
      </c>
      <c r="R2775" t="s">
        <v>8357</v>
      </c>
      <c r="S2775" s="8">
        <f t="shared" si="640"/>
        <v>42474.656493055554</v>
      </c>
      <c r="T2775" s="11">
        <f t="shared" si="641"/>
        <v>42484.656493055554</v>
      </c>
      <c r="U2775" t="str">
        <f t="shared" si="642"/>
        <v>FALSE</v>
      </c>
      <c r="V2775" s="18">
        <f t="shared" si="643"/>
        <v>2</v>
      </c>
      <c r="W2775">
        <f t="shared" si="644"/>
        <v>2</v>
      </c>
      <c r="X2775">
        <f>0.76</f>
        <v>0.76</v>
      </c>
      <c r="Y2775">
        <f>D2775*X2775</f>
        <v>402.8</v>
      </c>
      <c r="Z2775">
        <f t="shared" ref="Z2775:Z2781" si="648">E2775*$X2775</f>
        <v>0.76</v>
      </c>
    </row>
    <row r="2776" spans="1:26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 t="b">
        <v>0</v>
      </c>
      <c r="L2776">
        <v>13</v>
      </c>
      <c r="M2776" t="b">
        <v>0</v>
      </c>
      <c r="N2776" t="s">
        <v>8304</v>
      </c>
      <c r="O2776" s="15">
        <f t="shared" si="639"/>
        <v>14.249999999999998</v>
      </c>
      <c r="P2776" s="15">
        <f t="shared" si="636"/>
        <v>43.846153846153847</v>
      </c>
      <c r="Q2776" t="s">
        <v>8333</v>
      </c>
      <c r="R2776" t="s">
        <v>8357</v>
      </c>
      <c r="S2776" s="8">
        <f t="shared" si="640"/>
        <v>41310.918148148143</v>
      </c>
      <c r="T2776" s="11">
        <f t="shared" si="641"/>
        <v>41340.918148148143</v>
      </c>
      <c r="U2776" t="str">
        <f t="shared" si="642"/>
        <v>FALSE</v>
      </c>
      <c r="V2776" s="18">
        <f t="shared" si="643"/>
        <v>2</v>
      </c>
      <c r="W2776">
        <f t="shared" si="644"/>
        <v>2</v>
      </c>
      <c r="X2776">
        <v>1</v>
      </c>
      <c r="Y2776">
        <f t="shared" ref="Y2776:Y2781" si="649">D2776*$X2776</f>
        <v>4000</v>
      </c>
      <c r="Z2776">
        <f t="shared" si="648"/>
        <v>570</v>
      </c>
    </row>
    <row r="2777" spans="1:26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 t="b">
        <v>0</v>
      </c>
      <c r="L2777">
        <v>2</v>
      </c>
      <c r="M2777" t="b">
        <v>0</v>
      </c>
      <c r="N2777" t="s">
        <v>8304</v>
      </c>
      <c r="O2777" s="15">
        <f t="shared" si="639"/>
        <v>3</v>
      </c>
      <c r="P2777" s="15">
        <f t="shared" si="636"/>
        <v>75</v>
      </c>
      <c r="Q2777" t="s">
        <v>8333</v>
      </c>
      <c r="R2777" t="s">
        <v>8357</v>
      </c>
      <c r="S2777" s="8">
        <f t="shared" si="640"/>
        <v>40862.805023148147</v>
      </c>
      <c r="T2777" s="11">
        <f t="shared" si="641"/>
        <v>40892.805023148147</v>
      </c>
      <c r="U2777" t="str">
        <f t="shared" si="642"/>
        <v>FALSE</v>
      </c>
      <c r="V2777" s="18">
        <f t="shared" si="643"/>
        <v>2</v>
      </c>
      <c r="W2777">
        <f t="shared" si="644"/>
        <v>2</v>
      </c>
      <c r="X2777">
        <v>1</v>
      </c>
      <c r="Y2777">
        <f t="shared" si="649"/>
        <v>5000</v>
      </c>
      <c r="Z2777">
        <f t="shared" si="648"/>
        <v>150</v>
      </c>
    </row>
    <row r="2778" spans="1:26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 t="b">
        <v>0</v>
      </c>
      <c r="L2778">
        <v>36</v>
      </c>
      <c r="M2778" t="b">
        <v>0</v>
      </c>
      <c r="N2778" t="s">
        <v>8304</v>
      </c>
      <c r="O2778" s="15">
        <f t="shared" si="639"/>
        <v>7.8809523809523814</v>
      </c>
      <c r="P2778" s="15">
        <f t="shared" si="636"/>
        <v>45.972222222222221</v>
      </c>
      <c r="Q2778" t="s">
        <v>8333</v>
      </c>
      <c r="R2778" t="s">
        <v>8357</v>
      </c>
      <c r="S2778" s="8">
        <f t="shared" si="640"/>
        <v>42136.088842592588</v>
      </c>
      <c r="T2778" s="11">
        <f t="shared" si="641"/>
        <v>42167.088842592588</v>
      </c>
      <c r="U2778" t="str">
        <f t="shared" si="642"/>
        <v>FALSE</v>
      </c>
      <c r="V2778" s="18">
        <f t="shared" si="643"/>
        <v>2</v>
      </c>
      <c r="W2778">
        <f t="shared" si="644"/>
        <v>2</v>
      </c>
      <c r="X2778">
        <v>1</v>
      </c>
      <c r="Y2778">
        <f t="shared" si="649"/>
        <v>21000</v>
      </c>
      <c r="Z2778">
        <f t="shared" si="648"/>
        <v>1655</v>
      </c>
    </row>
    <row r="2779" spans="1:26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 t="b">
        <v>0</v>
      </c>
      <c r="L2779">
        <v>1</v>
      </c>
      <c r="M2779" t="b">
        <v>0</v>
      </c>
      <c r="N2779" t="s">
        <v>8304</v>
      </c>
      <c r="O2779" s="15">
        <f t="shared" si="639"/>
        <v>0.33333333333333337</v>
      </c>
      <c r="P2779" s="15">
        <f t="shared" si="636"/>
        <v>10</v>
      </c>
      <c r="Q2779" t="s">
        <v>8333</v>
      </c>
      <c r="R2779" t="s">
        <v>8357</v>
      </c>
      <c r="S2779" s="8">
        <f t="shared" si="640"/>
        <v>42172.460694444446</v>
      </c>
      <c r="T2779" s="11">
        <f t="shared" si="641"/>
        <v>42202.460694444446</v>
      </c>
      <c r="U2779" t="str">
        <f t="shared" si="642"/>
        <v>FALSE</v>
      </c>
      <c r="V2779" s="18">
        <f t="shared" si="643"/>
        <v>2</v>
      </c>
      <c r="W2779">
        <f t="shared" si="644"/>
        <v>2</v>
      </c>
      <c r="X2779">
        <v>1</v>
      </c>
      <c r="Y2779">
        <f t="shared" si="649"/>
        <v>3000</v>
      </c>
      <c r="Z2779">
        <f t="shared" si="648"/>
        <v>10</v>
      </c>
    </row>
    <row r="2780" spans="1:26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 t="b">
        <v>0</v>
      </c>
      <c r="L2780">
        <v>15</v>
      </c>
      <c r="M2780" t="b">
        <v>0</v>
      </c>
      <c r="N2780" t="s">
        <v>8304</v>
      </c>
      <c r="O2780" s="15">
        <f t="shared" si="639"/>
        <v>25.545454545454543</v>
      </c>
      <c r="P2780" s="15">
        <f t="shared" si="636"/>
        <v>93.666666666666671</v>
      </c>
      <c r="Q2780" t="s">
        <v>8333</v>
      </c>
      <c r="R2780" t="s">
        <v>8357</v>
      </c>
      <c r="S2780" s="8">
        <f t="shared" si="640"/>
        <v>41846.769745370366</v>
      </c>
      <c r="T2780" s="11">
        <f t="shared" si="641"/>
        <v>41876.769745370366</v>
      </c>
      <c r="U2780" t="str">
        <f t="shared" si="642"/>
        <v>FALSE</v>
      </c>
      <c r="V2780" s="18">
        <f t="shared" si="643"/>
        <v>2</v>
      </c>
      <c r="W2780">
        <f t="shared" si="644"/>
        <v>2</v>
      </c>
      <c r="X2780">
        <v>1</v>
      </c>
      <c r="Y2780">
        <f t="shared" si="649"/>
        <v>5500</v>
      </c>
      <c r="Z2780">
        <f t="shared" si="648"/>
        <v>1405</v>
      </c>
    </row>
    <row r="2781" spans="1:26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 t="b">
        <v>0</v>
      </c>
      <c r="L2781">
        <v>1</v>
      </c>
      <c r="M2781" t="b">
        <v>0</v>
      </c>
      <c r="N2781" t="s">
        <v>8304</v>
      </c>
      <c r="O2781" s="15">
        <f t="shared" si="639"/>
        <v>2.12</v>
      </c>
      <c r="P2781" s="15">
        <f t="shared" si="636"/>
        <v>53</v>
      </c>
      <c r="Q2781" t="s">
        <v>8333</v>
      </c>
      <c r="R2781" t="s">
        <v>8357</v>
      </c>
      <c r="S2781" s="8">
        <f t="shared" si="640"/>
        <v>42300.377557870372</v>
      </c>
      <c r="T2781" s="11">
        <f t="shared" si="641"/>
        <v>42330.419224537036</v>
      </c>
      <c r="U2781" t="str">
        <f t="shared" si="642"/>
        <v>FALSE</v>
      </c>
      <c r="V2781" s="18">
        <f t="shared" si="643"/>
        <v>2</v>
      </c>
      <c r="W2781">
        <f t="shared" si="644"/>
        <v>2</v>
      </c>
      <c r="X2781">
        <v>1</v>
      </c>
      <c r="Y2781">
        <f t="shared" si="649"/>
        <v>2500</v>
      </c>
      <c r="Z2781">
        <f t="shared" si="648"/>
        <v>53</v>
      </c>
    </row>
    <row r="2782" spans="1:26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 t="b">
        <v>0</v>
      </c>
      <c r="L2782">
        <v>0</v>
      </c>
      <c r="M2782" t="b">
        <v>0</v>
      </c>
      <c r="N2782" t="s">
        <v>8304</v>
      </c>
      <c r="O2782" s="15">
        <f t="shared" si="639"/>
        <v>0</v>
      </c>
      <c r="P2782" s="15">
        <f t="shared" si="636"/>
        <v>0</v>
      </c>
      <c r="Q2782" t="s">
        <v>8333</v>
      </c>
      <c r="R2782" t="s">
        <v>8357</v>
      </c>
      <c r="S2782" s="8">
        <f t="shared" si="640"/>
        <v>42774.239444444444</v>
      </c>
      <c r="T2782" s="11">
        <f t="shared" si="641"/>
        <v>42804.239444444444</v>
      </c>
      <c r="U2782" t="str">
        <f t="shared" si="642"/>
        <v>FALSE</v>
      </c>
      <c r="V2782" s="18">
        <f t="shared" si="643"/>
        <v>2</v>
      </c>
      <c r="W2782">
        <f t="shared" si="644"/>
        <v>2</v>
      </c>
      <c r="X2782">
        <v>1.1299999999999999</v>
      </c>
      <c r="Y2782">
        <f>D2782*X2782</f>
        <v>112999.99999999999</v>
      </c>
      <c r="Z2782">
        <f t="shared" ref="Z2782:Z2788" si="650">E2782*$X2782</f>
        <v>0</v>
      </c>
    </row>
    <row r="2783" spans="1:26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 t="b">
        <v>0</v>
      </c>
      <c r="L2783">
        <v>28</v>
      </c>
      <c r="M2783" t="b">
        <v>1</v>
      </c>
      <c r="N2783" t="s">
        <v>8271</v>
      </c>
      <c r="O2783" s="15">
        <f t="shared" si="639"/>
        <v>105.28</v>
      </c>
      <c r="P2783" s="15">
        <f t="shared" si="636"/>
        <v>47</v>
      </c>
      <c r="Q2783" t="s">
        <v>8328</v>
      </c>
      <c r="R2783" t="s">
        <v>8329</v>
      </c>
      <c r="S2783" s="8">
        <f t="shared" si="640"/>
        <v>42018.733263888884</v>
      </c>
      <c r="T2783" s="11">
        <f t="shared" si="641"/>
        <v>42047.083333333336</v>
      </c>
      <c r="U2783" t="str">
        <f t="shared" si="642"/>
        <v>FALSE</v>
      </c>
      <c r="V2783" s="18">
        <f t="shared" si="643"/>
        <v>2</v>
      </c>
      <c r="W2783">
        <f t="shared" si="644"/>
        <v>1</v>
      </c>
      <c r="X2783">
        <v>1</v>
      </c>
      <c r="Y2783">
        <f>D2783*$X2783</f>
        <v>1250</v>
      </c>
      <c r="Z2783">
        <f t="shared" si="650"/>
        <v>1316</v>
      </c>
    </row>
    <row r="2784" spans="1:26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 t="b">
        <v>0</v>
      </c>
      <c r="L2784">
        <v>18</v>
      </c>
      <c r="M2784" t="b">
        <v>1</v>
      </c>
      <c r="N2784" t="s">
        <v>8271</v>
      </c>
      <c r="O2784" s="15">
        <f t="shared" si="639"/>
        <v>120</v>
      </c>
      <c r="P2784" s="15">
        <f t="shared" si="636"/>
        <v>66.666666666666671</v>
      </c>
      <c r="Q2784" t="s">
        <v>8328</v>
      </c>
      <c r="R2784" t="s">
        <v>8329</v>
      </c>
      <c r="S2784" s="8">
        <f t="shared" si="640"/>
        <v>42026.716643518514</v>
      </c>
      <c r="T2784" s="11">
        <f t="shared" si="641"/>
        <v>42051.999305555553</v>
      </c>
      <c r="U2784" t="str">
        <f t="shared" si="642"/>
        <v>FALSE</v>
      </c>
      <c r="V2784" s="18">
        <f t="shared" si="643"/>
        <v>2</v>
      </c>
      <c r="W2784">
        <f t="shared" si="644"/>
        <v>1</v>
      </c>
      <c r="X2784">
        <v>1</v>
      </c>
      <c r="Y2784">
        <f>D2784*$X2784</f>
        <v>1000</v>
      </c>
      <c r="Z2784">
        <f t="shared" si="650"/>
        <v>1200</v>
      </c>
    </row>
    <row r="2785" spans="1:26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 t="b">
        <v>0</v>
      </c>
      <c r="L2785">
        <v>61</v>
      </c>
      <c r="M2785" t="b">
        <v>1</v>
      </c>
      <c r="N2785" t="s">
        <v>8271</v>
      </c>
      <c r="O2785" s="15">
        <f t="shared" si="639"/>
        <v>114.5</v>
      </c>
      <c r="P2785" s="15">
        <f t="shared" si="636"/>
        <v>18.770491803278688</v>
      </c>
      <c r="Q2785" t="s">
        <v>8328</v>
      </c>
      <c r="R2785" t="s">
        <v>8329</v>
      </c>
      <c r="S2785" s="8">
        <f t="shared" si="640"/>
        <v>42103.326921296299</v>
      </c>
      <c r="T2785" s="11">
        <f t="shared" si="641"/>
        <v>42117.326921296299</v>
      </c>
      <c r="U2785" t="str">
        <f t="shared" si="642"/>
        <v>FALSE</v>
      </c>
      <c r="V2785" s="18">
        <f t="shared" si="643"/>
        <v>2</v>
      </c>
      <c r="W2785">
        <f t="shared" si="644"/>
        <v>1</v>
      </c>
      <c r="X2785">
        <v>1.28</v>
      </c>
      <c r="Y2785">
        <f>D2785*X2785</f>
        <v>1280</v>
      </c>
      <c r="Z2785">
        <f t="shared" si="650"/>
        <v>1465.6000000000001</v>
      </c>
    </row>
    <row r="2786" spans="1:26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 t="b">
        <v>0</v>
      </c>
      <c r="L2786">
        <v>108</v>
      </c>
      <c r="M2786" t="b">
        <v>1</v>
      </c>
      <c r="N2786" t="s">
        <v>8271</v>
      </c>
      <c r="O2786" s="15">
        <f t="shared" si="639"/>
        <v>119</v>
      </c>
      <c r="P2786" s="15">
        <f t="shared" si="636"/>
        <v>66.111111111111114</v>
      </c>
      <c r="Q2786" t="s">
        <v>8328</v>
      </c>
      <c r="R2786" t="s">
        <v>8329</v>
      </c>
      <c r="S2786" s="8">
        <f t="shared" si="640"/>
        <v>41920.579201388886</v>
      </c>
      <c r="T2786" s="11">
        <f t="shared" si="641"/>
        <v>41941.579201388886</v>
      </c>
      <c r="U2786" t="str">
        <f t="shared" si="642"/>
        <v>FALSE</v>
      </c>
      <c r="V2786" s="18">
        <f t="shared" si="643"/>
        <v>2</v>
      </c>
      <c r="W2786">
        <f t="shared" si="644"/>
        <v>1</v>
      </c>
      <c r="X2786">
        <v>1</v>
      </c>
      <c r="Y2786">
        <f>D2786*$X2786</f>
        <v>6000</v>
      </c>
      <c r="Z2786">
        <f t="shared" si="650"/>
        <v>7140</v>
      </c>
    </row>
    <row r="2787" spans="1:26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 t="b">
        <v>0</v>
      </c>
      <c r="L2787">
        <v>142</v>
      </c>
      <c r="M2787" t="b">
        <v>1</v>
      </c>
      <c r="N2787" t="s">
        <v>8271</v>
      </c>
      <c r="O2787" s="15">
        <f t="shared" si="639"/>
        <v>104.67999999999999</v>
      </c>
      <c r="P2787" s="15">
        <f t="shared" si="636"/>
        <v>36.859154929577464</v>
      </c>
      <c r="Q2787" t="s">
        <v>8328</v>
      </c>
      <c r="R2787" t="s">
        <v>8329</v>
      </c>
      <c r="S2787" s="8">
        <f t="shared" si="640"/>
        <v>42557.981099537035</v>
      </c>
      <c r="T2787" s="11">
        <f t="shared" si="641"/>
        <v>42587.666666666664</v>
      </c>
      <c r="U2787" t="str">
        <f t="shared" si="642"/>
        <v>FALSE</v>
      </c>
      <c r="V2787" s="18">
        <f t="shared" si="643"/>
        <v>2</v>
      </c>
      <c r="W2787">
        <f t="shared" si="644"/>
        <v>1</v>
      </c>
      <c r="X2787">
        <v>1</v>
      </c>
      <c r="Y2787">
        <f>D2787*$X2787</f>
        <v>5000</v>
      </c>
      <c r="Z2787">
        <f t="shared" si="650"/>
        <v>5234</v>
      </c>
    </row>
    <row r="2788" spans="1:26" ht="7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 t="b">
        <v>0</v>
      </c>
      <c r="L2788">
        <v>74</v>
      </c>
      <c r="M2788" t="b">
        <v>1</v>
      </c>
      <c r="N2788" t="s">
        <v>8271</v>
      </c>
      <c r="O2788" s="15">
        <f t="shared" si="639"/>
        <v>117.83999999999999</v>
      </c>
      <c r="P2788" s="15">
        <f t="shared" si="636"/>
        <v>39.810810810810814</v>
      </c>
      <c r="Q2788" t="s">
        <v>8328</v>
      </c>
      <c r="R2788" t="s">
        <v>8329</v>
      </c>
      <c r="S2788" s="8">
        <f t="shared" si="640"/>
        <v>41815.360879629625</v>
      </c>
      <c r="T2788" s="11">
        <f t="shared" si="641"/>
        <v>41829.360879629625</v>
      </c>
      <c r="U2788" t="str">
        <f t="shared" si="642"/>
        <v>FALSE</v>
      </c>
      <c r="V2788" s="18">
        <f t="shared" si="643"/>
        <v>2</v>
      </c>
      <c r="W2788">
        <f t="shared" si="644"/>
        <v>1</v>
      </c>
      <c r="X2788">
        <v>1.28</v>
      </c>
      <c r="Y2788">
        <f>D2788*X2788</f>
        <v>3200</v>
      </c>
      <c r="Z2788">
        <f t="shared" si="650"/>
        <v>3770.88</v>
      </c>
    </row>
    <row r="2789" spans="1:26" ht="100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 t="b">
        <v>0</v>
      </c>
      <c r="L2789">
        <v>38</v>
      </c>
      <c r="M2789" t="b">
        <v>1</v>
      </c>
      <c r="N2789" t="s">
        <v>8271</v>
      </c>
      <c r="O2789" s="15">
        <f t="shared" si="639"/>
        <v>119.7</v>
      </c>
      <c r="P2789" s="15">
        <f t="shared" si="636"/>
        <v>31.5</v>
      </c>
      <c r="Q2789" t="s">
        <v>8328</v>
      </c>
      <c r="R2789" t="s">
        <v>8329</v>
      </c>
      <c r="S2789" s="8">
        <f t="shared" si="640"/>
        <v>41807.990185185183</v>
      </c>
      <c r="T2789" s="11">
        <f t="shared" si="641"/>
        <v>41837.990185185183</v>
      </c>
      <c r="U2789" t="str">
        <f t="shared" si="642"/>
        <v>FALSE</v>
      </c>
      <c r="V2789" s="18">
        <f t="shared" si="643"/>
        <v>2</v>
      </c>
      <c r="W2789">
        <f t="shared" si="644"/>
        <v>1</v>
      </c>
      <c r="X2789">
        <v>1</v>
      </c>
      <c r="Y2789">
        <f t="shared" ref="Y2789:Y2794" si="651">D2789*$X2789</f>
        <v>1000</v>
      </c>
      <c r="Z2789">
        <f t="shared" ref="Z2789:Z2794" si="652">E2789*$X2789</f>
        <v>1197</v>
      </c>
    </row>
    <row r="2790" spans="1:26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 t="b">
        <v>0</v>
      </c>
      <c r="L2790">
        <v>20</v>
      </c>
      <c r="M2790" t="b">
        <v>1</v>
      </c>
      <c r="N2790" t="s">
        <v>8271</v>
      </c>
      <c r="O2790" s="15">
        <f t="shared" si="639"/>
        <v>102.49999999999999</v>
      </c>
      <c r="P2790" s="15">
        <f t="shared" si="636"/>
        <v>102.5</v>
      </c>
      <c r="Q2790" t="s">
        <v>8328</v>
      </c>
      <c r="R2790" t="s">
        <v>8329</v>
      </c>
      <c r="S2790" s="8">
        <f t="shared" si="640"/>
        <v>42550.493553240733</v>
      </c>
      <c r="T2790" s="11">
        <f t="shared" si="641"/>
        <v>42580.49355324074</v>
      </c>
      <c r="U2790" t="str">
        <f t="shared" si="642"/>
        <v>FALSE</v>
      </c>
      <c r="V2790" s="18">
        <f t="shared" si="643"/>
        <v>2</v>
      </c>
      <c r="W2790">
        <f t="shared" si="644"/>
        <v>1</v>
      </c>
      <c r="X2790">
        <v>1</v>
      </c>
      <c r="Y2790">
        <f t="shared" si="651"/>
        <v>2000</v>
      </c>
      <c r="Z2790">
        <f t="shared" si="652"/>
        <v>2050</v>
      </c>
    </row>
    <row r="2791" spans="1:26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 t="b">
        <v>0</v>
      </c>
      <c r="L2791">
        <v>24</v>
      </c>
      <c r="M2791" t="b">
        <v>1</v>
      </c>
      <c r="N2791" t="s">
        <v>8271</v>
      </c>
      <c r="O2791" s="15">
        <f t="shared" si="639"/>
        <v>101.16666666666667</v>
      </c>
      <c r="P2791" s="15">
        <f t="shared" si="636"/>
        <v>126.45833333333333</v>
      </c>
      <c r="Q2791" t="s">
        <v>8328</v>
      </c>
      <c r="R2791" t="s">
        <v>8329</v>
      </c>
      <c r="S2791" s="8">
        <f t="shared" si="640"/>
        <v>42055.804791666662</v>
      </c>
      <c r="T2791" s="11">
        <f t="shared" si="641"/>
        <v>42074.958333333336</v>
      </c>
      <c r="U2791" t="str">
        <f t="shared" si="642"/>
        <v>FALSE</v>
      </c>
      <c r="V2791" s="18">
        <f t="shared" si="643"/>
        <v>2</v>
      </c>
      <c r="W2791">
        <f t="shared" si="644"/>
        <v>1</v>
      </c>
      <c r="X2791">
        <v>1</v>
      </c>
      <c r="Y2791">
        <f t="shared" si="651"/>
        <v>3000</v>
      </c>
      <c r="Z2791">
        <f t="shared" si="652"/>
        <v>3035</v>
      </c>
    </row>
    <row r="2792" spans="1:26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 t="b">
        <v>0</v>
      </c>
      <c r="L2792">
        <v>66</v>
      </c>
      <c r="M2792" t="b">
        <v>1</v>
      </c>
      <c r="N2792" t="s">
        <v>8271</v>
      </c>
      <c r="O2792" s="15">
        <f t="shared" si="639"/>
        <v>105.33333333333333</v>
      </c>
      <c r="P2792" s="15">
        <f t="shared" si="636"/>
        <v>47.878787878787875</v>
      </c>
      <c r="Q2792" t="s">
        <v>8328</v>
      </c>
      <c r="R2792" t="s">
        <v>8329</v>
      </c>
      <c r="S2792" s="8">
        <f t="shared" si="640"/>
        <v>42016.730358796289</v>
      </c>
      <c r="T2792" s="11">
        <f t="shared" si="641"/>
        <v>42046.730358796289</v>
      </c>
      <c r="U2792" t="str">
        <f t="shared" si="642"/>
        <v>FALSE</v>
      </c>
      <c r="V2792" s="18">
        <f t="shared" si="643"/>
        <v>2</v>
      </c>
      <c r="W2792">
        <f t="shared" si="644"/>
        <v>1</v>
      </c>
      <c r="X2792">
        <v>1</v>
      </c>
      <c r="Y2792">
        <f t="shared" si="651"/>
        <v>3000</v>
      </c>
      <c r="Z2792">
        <f t="shared" si="652"/>
        <v>3160</v>
      </c>
    </row>
    <row r="2793" spans="1:26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 t="b">
        <v>0</v>
      </c>
      <c r="L2793">
        <v>28</v>
      </c>
      <c r="M2793" t="b">
        <v>1</v>
      </c>
      <c r="N2793" t="s">
        <v>8271</v>
      </c>
      <c r="O2793" s="15">
        <f t="shared" si="639"/>
        <v>102.49999999999999</v>
      </c>
      <c r="P2793" s="15">
        <f t="shared" si="636"/>
        <v>73.214285714285708</v>
      </c>
      <c r="Q2793" t="s">
        <v>8328</v>
      </c>
      <c r="R2793" t="s">
        <v>8329</v>
      </c>
      <c r="S2793" s="8">
        <f t="shared" si="640"/>
        <v>42591.691655092589</v>
      </c>
      <c r="T2793" s="11">
        <f t="shared" si="641"/>
        <v>42621.958333333336</v>
      </c>
      <c r="U2793" t="str">
        <f t="shared" si="642"/>
        <v>FALSE</v>
      </c>
      <c r="V2793" s="18">
        <f t="shared" si="643"/>
        <v>2</v>
      </c>
      <c r="W2793">
        <f t="shared" si="644"/>
        <v>1</v>
      </c>
      <c r="X2793">
        <v>1</v>
      </c>
      <c r="Y2793">
        <f t="shared" si="651"/>
        <v>2000</v>
      </c>
      <c r="Z2793">
        <f t="shared" si="652"/>
        <v>2050</v>
      </c>
    </row>
    <row r="2794" spans="1:26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 t="b">
        <v>0</v>
      </c>
      <c r="L2794">
        <v>24</v>
      </c>
      <c r="M2794" t="b">
        <v>1</v>
      </c>
      <c r="N2794" t="s">
        <v>8271</v>
      </c>
      <c r="O2794" s="15">
        <f t="shared" si="639"/>
        <v>107.60000000000001</v>
      </c>
      <c r="P2794" s="15">
        <f t="shared" si="636"/>
        <v>89.666666666666671</v>
      </c>
      <c r="Q2794" t="s">
        <v>8328</v>
      </c>
      <c r="R2794" t="s">
        <v>8329</v>
      </c>
      <c r="S2794" s="8">
        <f t="shared" si="640"/>
        <v>42183.022673611107</v>
      </c>
      <c r="T2794" s="11">
        <f t="shared" si="641"/>
        <v>42228.022673611107</v>
      </c>
      <c r="U2794" t="str">
        <f t="shared" si="642"/>
        <v>FALSE</v>
      </c>
      <c r="V2794" s="18">
        <f t="shared" si="643"/>
        <v>2</v>
      </c>
      <c r="W2794">
        <f t="shared" si="644"/>
        <v>1</v>
      </c>
      <c r="X2794">
        <v>1</v>
      </c>
      <c r="Y2794">
        <f t="shared" si="651"/>
        <v>2000</v>
      </c>
      <c r="Z2794">
        <f t="shared" si="652"/>
        <v>2152</v>
      </c>
    </row>
    <row r="2795" spans="1:26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 t="b">
        <v>0</v>
      </c>
      <c r="L2795">
        <v>73</v>
      </c>
      <c r="M2795" t="b">
        <v>1</v>
      </c>
      <c r="N2795" t="s">
        <v>8271</v>
      </c>
      <c r="O2795" s="15">
        <f t="shared" si="639"/>
        <v>110.5675</v>
      </c>
      <c r="P2795" s="15">
        <f t="shared" si="636"/>
        <v>151.4623287671233</v>
      </c>
      <c r="Q2795" t="s">
        <v>8328</v>
      </c>
      <c r="R2795" t="s">
        <v>8329</v>
      </c>
      <c r="S2795" s="8">
        <f t="shared" si="640"/>
        <v>42176.210706018515</v>
      </c>
      <c r="T2795" s="11">
        <f t="shared" si="641"/>
        <v>42206.210706018515</v>
      </c>
      <c r="U2795" t="str">
        <f t="shared" si="642"/>
        <v>FALSE</v>
      </c>
      <c r="V2795" s="18">
        <f t="shared" si="643"/>
        <v>2</v>
      </c>
      <c r="W2795">
        <f t="shared" si="644"/>
        <v>1</v>
      </c>
      <c r="X2795">
        <v>0.72</v>
      </c>
      <c r="Y2795">
        <f>D2795*X2795</f>
        <v>7200</v>
      </c>
    </row>
    <row r="2796" spans="1:26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 t="b">
        <v>0</v>
      </c>
      <c r="L2796">
        <v>3</v>
      </c>
      <c r="M2796" t="b">
        <v>1</v>
      </c>
      <c r="N2796" t="s">
        <v>8271</v>
      </c>
      <c r="O2796" s="15">
        <f t="shared" si="639"/>
        <v>150</v>
      </c>
      <c r="P2796" s="15">
        <f t="shared" si="636"/>
        <v>25</v>
      </c>
      <c r="Q2796" t="s">
        <v>8328</v>
      </c>
      <c r="R2796" t="s">
        <v>8329</v>
      </c>
      <c r="S2796" s="8">
        <f t="shared" si="640"/>
        <v>42416.48332175926</v>
      </c>
      <c r="T2796" s="11">
        <f t="shared" si="641"/>
        <v>42432.583333333336</v>
      </c>
      <c r="U2796" t="str">
        <f t="shared" si="642"/>
        <v>FALSE</v>
      </c>
      <c r="V2796" s="18">
        <f t="shared" si="643"/>
        <v>2</v>
      </c>
      <c r="W2796">
        <f t="shared" si="644"/>
        <v>1</v>
      </c>
      <c r="X2796">
        <v>1.28</v>
      </c>
      <c r="Y2796">
        <f>D2796*X2796</f>
        <v>64</v>
      </c>
      <c r="Z2796">
        <f t="shared" ref="Z2796:Z2802" si="653">E2796*$X2796</f>
        <v>96</v>
      </c>
    </row>
    <row r="2797" spans="1:26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 t="b">
        <v>0</v>
      </c>
      <c r="L2797">
        <v>20</v>
      </c>
      <c r="M2797" t="b">
        <v>1</v>
      </c>
      <c r="N2797" t="s">
        <v>8271</v>
      </c>
      <c r="O2797" s="15">
        <f t="shared" si="639"/>
        <v>104.28571428571429</v>
      </c>
      <c r="P2797" s="15">
        <f t="shared" si="636"/>
        <v>36.5</v>
      </c>
      <c r="Q2797" t="s">
        <v>8328</v>
      </c>
      <c r="R2797" t="s">
        <v>8329</v>
      </c>
      <c r="S2797" s="8">
        <f t="shared" si="640"/>
        <v>41780.317604166667</v>
      </c>
      <c r="T2797" s="11">
        <f t="shared" si="641"/>
        <v>41796.75</v>
      </c>
      <c r="U2797" t="str">
        <f t="shared" si="642"/>
        <v>FALSE</v>
      </c>
      <c r="V2797" s="18">
        <f t="shared" si="643"/>
        <v>2</v>
      </c>
      <c r="W2797">
        <f t="shared" si="644"/>
        <v>1</v>
      </c>
      <c r="X2797">
        <v>1</v>
      </c>
      <c r="Y2797">
        <f>D2797*$X2797</f>
        <v>700</v>
      </c>
      <c r="Z2797">
        <f t="shared" si="653"/>
        <v>730</v>
      </c>
    </row>
    <row r="2798" spans="1:26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 t="b">
        <v>0</v>
      </c>
      <c r="L2798">
        <v>21</v>
      </c>
      <c r="M2798" t="b">
        <v>1</v>
      </c>
      <c r="N2798" t="s">
        <v>8271</v>
      </c>
      <c r="O2798" s="15">
        <f t="shared" si="639"/>
        <v>115.5</v>
      </c>
      <c r="P2798" s="15">
        <f t="shared" si="636"/>
        <v>44</v>
      </c>
      <c r="Q2798" t="s">
        <v>8328</v>
      </c>
      <c r="R2798" t="s">
        <v>8329</v>
      </c>
      <c r="S2798" s="8">
        <f t="shared" si="640"/>
        <v>41795.319768518515</v>
      </c>
      <c r="T2798" s="11">
        <f t="shared" si="641"/>
        <v>41825.319768518515</v>
      </c>
      <c r="U2798" t="str">
        <f t="shared" si="642"/>
        <v>FALSE</v>
      </c>
      <c r="V2798" s="18">
        <f t="shared" si="643"/>
        <v>2</v>
      </c>
      <c r="W2798">
        <f t="shared" si="644"/>
        <v>1</v>
      </c>
      <c r="X2798">
        <v>1.28</v>
      </c>
      <c r="Y2798">
        <f t="shared" ref="Y2798:Y2804" si="654">D2798*X2798</f>
        <v>1024</v>
      </c>
      <c r="Z2798">
        <f t="shared" si="653"/>
        <v>1182.72</v>
      </c>
    </row>
    <row r="2799" spans="1:26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 t="b">
        <v>0</v>
      </c>
      <c r="L2799">
        <v>94</v>
      </c>
      <c r="M2799" t="b">
        <v>1</v>
      </c>
      <c r="N2799" t="s">
        <v>8271</v>
      </c>
      <c r="O2799" s="15">
        <f t="shared" si="639"/>
        <v>102.64512500000001</v>
      </c>
      <c r="P2799" s="15">
        <f t="shared" si="636"/>
        <v>87.357553191489373</v>
      </c>
      <c r="Q2799" t="s">
        <v>8328</v>
      </c>
      <c r="R2799" t="s">
        <v>8329</v>
      </c>
      <c r="S2799" s="8">
        <f t="shared" si="640"/>
        <v>41798.731944444444</v>
      </c>
      <c r="T2799" s="11">
        <f t="shared" si="641"/>
        <v>41828.731944444444</v>
      </c>
      <c r="U2799" t="str">
        <f t="shared" si="642"/>
        <v>FALSE</v>
      </c>
      <c r="V2799" s="18">
        <f t="shared" si="643"/>
        <v>2</v>
      </c>
      <c r="W2799">
        <f t="shared" si="644"/>
        <v>1</v>
      </c>
      <c r="X2799">
        <v>1.28</v>
      </c>
      <c r="Y2799">
        <f t="shared" si="654"/>
        <v>10240</v>
      </c>
      <c r="Z2799">
        <f t="shared" si="653"/>
        <v>10510.8608</v>
      </c>
    </row>
    <row r="2800" spans="1:26" ht="115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 t="b">
        <v>0</v>
      </c>
      <c r="L2800">
        <v>139</v>
      </c>
      <c r="M2800" t="b">
        <v>1</v>
      </c>
      <c r="N2800" t="s">
        <v>8271</v>
      </c>
      <c r="O2800" s="15">
        <f t="shared" si="639"/>
        <v>101.4</v>
      </c>
      <c r="P2800" s="15">
        <f t="shared" si="636"/>
        <v>36.474820143884891</v>
      </c>
      <c r="Q2800" t="s">
        <v>8328</v>
      </c>
      <c r="R2800" t="s">
        <v>8329</v>
      </c>
      <c r="S2800" s="8">
        <f t="shared" si="640"/>
        <v>42201.466678240737</v>
      </c>
      <c r="T2800" s="11">
        <f t="shared" si="641"/>
        <v>42216.458333333336</v>
      </c>
      <c r="U2800" t="str">
        <f t="shared" si="642"/>
        <v>FALSE</v>
      </c>
      <c r="V2800" s="18">
        <f t="shared" si="643"/>
        <v>2</v>
      </c>
      <c r="W2800">
        <f t="shared" si="644"/>
        <v>1</v>
      </c>
      <c r="X2800">
        <v>1.28</v>
      </c>
      <c r="Y2800">
        <f t="shared" si="654"/>
        <v>6400</v>
      </c>
      <c r="Z2800">
        <f t="shared" si="653"/>
        <v>6489.6</v>
      </c>
    </row>
    <row r="2801" spans="1:26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 t="b">
        <v>0</v>
      </c>
      <c r="L2801">
        <v>130</v>
      </c>
      <c r="M2801" t="b">
        <v>1</v>
      </c>
      <c r="N2801" t="s">
        <v>8271</v>
      </c>
      <c r="O2801" s="15">
        <f t="shared" si="639"/>
        <v>116.6348</v>
      </c>
      <c r="P2801" s="15">
        <f t="shared" ref="P2801:P2864" si="655">IFERROR(E2801/L2801,0)</f>
        <v>44.859538461538463</v>
      </c>
      <c r="Q2801" t="s">
        <v>8328</v>
      </c>
      <c r="R2801" t="s">
        <v>8329</v>
      </c>
      <c r="S2801" s="8">
        <f t="shared" si="640"/>
        <v>42507.05636574074</v>
      </c>
      <c r="T2801" s="11">
        <f t="shared" si="641"/>
        <v>42538.458333333336</v>
      </c>
      <c r="U2801" t="str">
        <f t="shared" si="642"/>
        <v>FALSE</v>
      </c>
      <c r="V2801" s="18">
        <f t="shared" si="643"/>
        <v>2</v>
      </c>
      <c r="W2801">
        <f t="shared" si="644"/>
        <v>1</v>
      </c>
      <c r="X2801">
        <v>1.28</v>
      </c>
      <c r="Y2801">
        <f t="shared" si="654"/>
        <v>6400</v>
      </c>
      <c r="Z2801">
        <f t="shared" si="653"/>
        <v>7464.6271999999999</v>
      </c>
    </row>
    <row r="2802" spans="1:26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 t="b">
        <v>0</v>
      </c>
      <c r="L2802">
        <v>31</v>
      </c>
      <c r="M2802" t="b">
        <v>1</v>
      </c>
      <c r="N2802" t="s">
        <v>8271</v>
      </c>
      <c r="O2802" s="15">
        <f t="shared" si="639"/>
        <v>133</v>
      </c>
      <c r="P2802" s="15">
        <f t="shared" si="655"/>
        <v>42.903225806451616</v>
      </c>
      <c r="Q2802" t="s">
        <v>8328</v>
      </c>
      <c r="R2802" t="s">
        <v>8329</v>
      </c>
      <c r="S2802" s="8">
        <f t="shared" si="640"/>
        <v>41948.344513888886</v>
      </c>
      <c r="T2802" s="11">
        <f t="shared" si="641"/>
        <v>42008.344513888886</v>
      </c>
      <c r="U2802" t="str">
        <f t="shared" si="642"/>
        <v>FALSE</v>
      </c>
      <c r="V2802" s="18">
        <f t="shared" si="643"/>
        <v>2</v>
      </c>
      <c r="W2802">
        <f t="shared" si="644"/>
        <v>1</v>
      </c>
      <c r="X2802">
        <v>1.28</v>
      </c>
      <c r="Y2802">
        <f t="shared" si="654"/>
        <v>1280</v>
      </c>
      <c r="Z2802">
        <f t="shared" si="653"/>
        <v>1702.4</v>
      </c>
    </row>
    <row r="2803" spans="1:26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 t="b">
        <v>0</v>
      </c>
      <c r="L2803">
        <v>13</v>
      </c>
      <c r="M2803" t="b">
        <v>1</v>
      </c>
      <c r="N2803" t="s">
        <v>8271</v>
      </c>
      <c r="O2803" s="15">
        <f t="shared" si="639"/>
        <v>133.20000000000002</v>
      </c>
      <c r="P2803" s="15">
        <f t="shared" si="655"/>
        <v>51.230769230769234</v>
      </c>
      <c r="Q2803" t="s">
        <v>8328</v>
      </c>
      <c r="R2803" t="s">
        <v>8329</v>
      </c>
      <c r="S2803" s="8">
        <f t="shared" si="640"/>
        <v>41900.034826388888</v>
      </c>
      <c r="T2803" s="11">
        <f t="shared" si="641"/>
        <v>41922.25</v>
      </c>
      <c r="U2803" t="str">
        <f t="shared" si="642"/>
        <v>FALSE</v>
      </c>
      <c r="V2803" s="18">
        <f t="shared" si="643"/>
        <v>2</v>
      </c>
      <c r="W2803">
        <f t="shared" si="644"/>
        <v>1</v>
      </c>
      <c r="X2803">
        <v>0.72</v>
      </c>
      <c r="Y2803">
        <f t="shared" si="654"/>
        <v>360</v>
      </c>
    </row>
    <row r="2804" spans="1:26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 t="b">
        <v>0</v>
      </c>
      <c r="L2804">
        <v>90</v>
      </c>
      <c r="M2804" t="b">
        <v>1</v>
      </c>
      <c r="N2804" t="s">
        <v>8271</v>
      </c>
      <c r="O2804" s="15">
        <f t="shared" si="639"/>
        <v>101.83333333333333</v>
      </c>
      <c r="P2804" s="15">
        <f t="shared" si="655"/>
        <v>33.944444444444443</v>
      </c>
      <c r="Q2804" t="s">
        <v>8328</v>
      </c>
      <c r="R2804" t="s">
        <v>8329</v>
      </c>
      <c r="S2804" s="8">
        <f t="shared" si="640"/>
        <v>42192.438738425924</v>
      </c>
      <c r="T2804" s="11">
        <f t="shared" si="641"/>
        <v>42222.438738425924</v>
      </c>
      <c r="U2804" t="str">
        <f t="shared" si="642"/>
        <v>FALSE</v>
      </c>
      <c r="V2804" s="18">
        <f t="shared" si="643"/>
        <v>2</v>
      </c>
      <c r="W2804">
        <f t="shared" si="644"/>
        <v>1</v>
      </c>
      <c r="X2804">
        <v>1.28</v>
      </c>
      <c r="Y2804">
        <f t="shared" si="654"/>
        <v>3840</v>
      </c>
      <c r="Z2804">
        <f>E2804*$X2804</f>
        <v>3910.4</v>
      </c>
    </row>
    <row r="2805" spans="1:26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 t="b">
        <v>0</v>
      </c>
      <c r="L2805">
        <v>141</v>
      </c>
      <c r="M2805" t="b">
        <v>1</v>
      </c>
      <c r="N2805" t="s">
        <v>8271</v>
      </c>
      <c r="O2805" s="15">
        <f t="shared" si="639"/>
        <v>127.95</v>
      </c>
      <c r="P2805" s="15">
        <f t="shared" si="655"/>
        <v>90.744680851063833</v>
      </c>
      <c r="Q2805" t="s">
        <v>8328</v>
      </c>
      <c r="R2805" t="s">
        <v>8329</v>
      </c>
      <c r="S2805" s="8">
        <f t="shared" si="640"/>
        <v>42157.857361111113</v>
      </c>
      <c r="T2805" s="11">
        <f t="shared" si="641"/>
        <v>42200.791666666664</v>
      </c>
      <c r="U2805" t="str">
        <f t="shared" si="642"/>
        <v>FALSE</v>
      </c>
      <c r="V2805" s="18">
        <f t="shared" si="643"/>
        <v>2</v>
      </c>
      <c r="W2805">
        <f t="shared" si="644"/>
        <v>1</v>
      </c>
      <c r="X2805">
        <v>1</v>
      </c>
      <c r="Y2805">
        <f>D2805*$X2805</f>
        <v>10000</v>
      </c>
      <c r="Z2805">
        <f>E2805*$X2805</f>
        <v>12795</v>
      </c>
    </row>
    <row r="2806" spans="1:26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 t="b">
        <v>0</v>
      </c>
      <c r="L2806">
        <v>23</v>
      </c>
      <c r="M2806" t="b">
        <v>1</v>
      </c>
      <c r="N2806" t="s">
        <v>8271</v>
      </c>
      <c r="O2806" s="15">
        <f t="shared" si="639"/>
        <v>114.99999999999999</v>
      </c>
      <c r="P2806" s="15">
        <f t="shared" si="655"/>
        <v>50</v>
      </c>
      <c r="Q2806" t="s">
        <v>8328</v>
      </c>
      <c r="R2806" t="s">
        <v>8329</v>
      </c>
      <c r="S2806" s="8">
        <f t="shared" si="640"/>
        <v>41881.245254629626</v>
      </c>
      <c r="T2806" s="11">
        <f t="shared" si="641"/>
        <v>41911.245254629626</v>
      </c>
      <c r="U2806" t="str">
        <f t="shared" si="642"/>
        <v>FALSE</v>
      </c>
      <c r="V2806" s="18">
        <f t="shared" si="643"/>
        <v>2</v>
      </c>
      <c r="W2806">
        <f t="shared" si="644"/>
        <v>1</v>
      </c>
      <c r="X2806">
        <v>1.28</v>
      </c>
      <c r="Y2806">
        <f>D2806*X2806</f>
        <v>1280</v>
      </c>
      <c r="Z2806">
        <f t="shared" ref="Z2806:Z2812" si="656">E2806*$X2806</f>
        <v>1472</v>
      </c>
    </row>
    <row r="2807" spans="1:26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 t="b">
        <v>0</v>
      </c>
      <c r="L2807">
        <v>18</v>
      </c>
      <c r="M2807" t="b">
        <v>1</v>
      </c>
      <c r="N2807" t="s">
        <v>8271</v>
      </c>
      <c r="O2807" s="15">
        <f t="shared" si="639"/>
        <v>110.00000000000001</v>
      </c>
      <c r="P2807" s="15">
        <f t="shared" si="655"/>
        <v>24.444444444444443</v>
      </c>
      <c r="Q2807" t="s">
        <v>8328</v>
      </c>
      <c r="R2807" t="s">
        <v>8329</v>
      </c>
      <c r="S2807" s="8">
        <f t="shared" si="640"/>
        <v>42213.2971412037</v>
      </c>
      <c r="T2807" s="11">
        <f t="shared" si="641"/>
        <v>42238.2971412037</v>
      </c>
      <c r="U2807" t="str">
        <f t="shared" si="642"/>
        <v>FALSE</v>
      </c>
      <c r="V2807" s="18">
        <f t="shared" si="643"/>
        <v>2</v>
      </c>
      <c r="W2807">
        <f t="shared" si="644"/>
        <v>1</v>
      </c>
      <c r="X2807">
        <v>1.28</v>
      </c>
      <c r="Y2807">
        <f>D2807*X2807</f>
        <v>512</v>
      </c>
      <c r="Z2807">
        <f t="shared" si="656"/>
        <v>563.20000000000005</v>
      </c>
    </row>
    <row r="2808" spans="1:26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 t="b">
        <v>0</v>
      </c>
      <c r="L2808">
        <v>76</v>
      </c>
      <c r="M2808" t="b">
        <v>1</v>
      </c>
      <c r="N2808" t="s">
        <v>8271</v>
      </c>
      <c r="O2808" s="15">
        <f t="shared" si="639"/>
        <v>112.1</v>
      </c>
      <c r="P2808" s="15">
        <f t="shared" si="655"/>
        <v>44.25</v>
      </c>
      <c r="Q2808" t="s">
        <v>8328</v>
      </c>
      <c r="R2808" t="s">
        <v>8329</v>
      </c>
      <c r="S2808" s="8">
        <f t="shared" si="640"/>
        <v>42185.058912037035</v>
      </c>
      <c r="T2808" s="11">
        <f t="shared" si="641"/>
        <v>42221.249999999993</v>
      </c>
      <c r="U2808" t="str">
        <f t="shared" si="642"/>
        <v>FALSE</v>
      </c>
      <c r="V2808" s="18">
        <f t="shared" si="643"/>
        <v>2</v>
      </c>
      <c r="W2808">
        <f t="shared" si="644"/>
        <v>1</v>
      </c>
      <c r="X2808">
        <v>1.28</v>
      </c>
      <c r="Y2808">
        <f>D2808*X2808</f>
        <v>3840</v>
      </c>
      <c r="Z2808">
        <f t="shared" si="656"/>
        <v>4304.6400000000003</v>
      </c>
    </row>
    <row r="2809" spans="1:26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 t="b">
        <v>0</v>
      </c>
      <c r="L2809">
        <v>93</v>
      </c>
      <c r="M2809" t="b">
        <v>1</v>
      </c>
      <c r="N2809" t="s">
        <v>8271</v>
      </c>
      <c r="O2809" s="15">
        <f t="shared" si="639"/>
        <v>126</v>
      </c>
      <c r="P2809" s="15">
        <f t="shared" si="655"/>
        <v>67.741935483870961</v>
      </c>
      <c r="Q2809" t="s">
        <v>8328</v>
      </c>
      <c r="R2809" t="s">
        <v>8329</v>
      </c>
      <c r="S2809" s="8">
        <f t="shared" si="640"/>
        <v>42154.664791666662</v>
      </c>
      <c r="T2809" s="11">
        <f t="shared" si="641"/>
        <v>42184.664791666662</v>
      </c>
      <c r="U2809" t="str">
        <f t="shared" si="642"/>
        <v>FALSE</v>
      </c>
      <c r="V2809" s="18">
        <f t="shared" si="643"/>
        <v>2</v>
      </c>
      <c r="W2809">
        <f t="shared" si="644"/>
        <v>1</v>
      </c>
      <c r="X2809">
        <v>1</v>
      </c>
      <c r="Y2809">
        <f>D2809*$X2809</f>
        <v>5000</v>
      </c>
      <c r="Z2809">
        <f t="shared" si="656"/>
        <v>6300</v>
      </c>
    </row>
    <row r="2810" spans="1:26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 t="b">
        <v>0</v>
      </c>
      <c r="L2810">
        <v>69</v>
      </c>
      <c r="M2810" t="b">
        <v>1</v>
      </c>
      <c r="N2810" t="s">
        <v>8271</v>
      </c>
      <c r="O2810" s="15">
        <f t="shared" si="639"/>
        <v>100.24444444444444</v>
      </c>
      <c r="P2810" s="15">
        <f t="shared" si="655"/>
        <v>65.376811594202906</v>
      </c>
      <c r="Q2810" t="s">
        <v>8328</v>
      </c>
      <c r="R2810" t="s">
        <v>8329</v>
      </c>
      <c r="S2810" s="8">
        <f t="shared" si="640"/>
        <v>42208.638136574074</v>
      </c>
      <c r="T2810" s="11">
        <f t="shared" si="641"/>
        <v>42238.638136574074</v>
      </c>
      <c r="U2810" t="str">
        <f t="shared" si="642"/>
        <v>FALSE</v>
      </c>
      <c r="V2810" s="18">
        <f t="shared" si="643"/>
        <v>2</v>
      </c>
      <c r="W2810">
        <f t="shared" si="644"/>
        <v>1</v>
      </c>
      <c r="X2810">
        <v>1</v>
      </c>
      <c r="Y2810">
        <f>D2810*$X2810</f>
        <v>4500</v>
      </c>
      <c r="Z2810">
        <f t="shared" si="656"/>
        <v>4511</v>
      </c>
    </row>
    <row r="2811" spans="1:26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 t="b">
        <v>0</v>
      </c>
      <c r="L2811">
        <v>21</v>
      </c>
      <c r="M2811" t="b">
        <v>1</v>
      </c>
      <c r="N2811" t="s">
        <v>8271</v>
      </c>
      <c r="O2811" s="15">
        <f t="shared" si="639"/>
        <v>102.4</v>
      </c>
      <c r="P2811" s="15">
        <f t="shared" si="655"/>
        <v>121.9047619047619</v>
      </c>
      <c r="Q2811" t="s">
        <v>8328</v>
      </c>
      <c r="R2811" t="s">
        <v>8329</v>
      </c>
      <c r="S2811" s="8">
        <f t="shared" si="640"/>
        <v>42451.288483796299</v>
      </c>
      <c r="T2811" s="11">
        <f t="shared" si="641"/>
        <v>42459.402083333327</v>
      </c>
      <c r="U2811" t="str">
        <f t="shared" si="642"/>
        <v>FALSE</v>
      </c>
      <c r="V2811" s="18">
        <f t="shared" si="643"/>
        <v>2</v>
      </c>
      <c r="W2811">
        <f t="shared" si="644"/>
        <v>1</v>
      </c>
      <c r="X2811">
        <v>1</v>
      </c>
      <c r="Y2811">
        <f>D2811*$X2811</f>
        <v>2500</v>
      </c>
      <c r="Z2811">
        <f t="shared" si="656"/>
        <v>2560</v>
      </c>
    </row>
    <row r="2812" spans="1:26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 t="b">
        <v>0</v>
      </c>
      <c r="L2812">
        <v>57</v>
      </c>
      <c r="M2812" t="b">
        <v>1</v>
      </c>
      <c r="N2812" t="s">
        <v>8271</v>
      </c>
      <c r="O2812" s="15">
        <f t="shared" si="639"/>
        <v>108.2</v>
      </c>
      <c r="P2812" s="15">
        <f t="shared" si="655"/>
        <v>47.456140350877192</v>
      </c>
      <c r="Q2812" t="s">
        <v>8328</v>
      </c>
      <c r="R2812" t="s">
        <v>8329</v>
      </c>
      <c r="S2812" s="8">
        <f t="shared" si="640"/>
        <v>41758.931296296294</v>
      </c>
      <c r="T2812" s="11">
        <f t="shared" si="641"/>
        <v>41790.957638888889</v>
      </c>
      <c r="U2812" t="str">
        <f t="shared" si="642"/>
        <v>FALSE</v>
      </c>
      <c r="V2812" s="18">
        <f t="shared" si="643"/>
        <v>2</v>
      </c>
      <c r="W2812">
        <f t="shared" si="644"/>
        <v>1</v>
      </c>
      <c r="X2812">
        <v>1</v>
      </c>
      <c r="Y2812">
        <f>D2812*$X2812</f>
        <v>2500</v>
      </c>
      <c r="Z2812">
        <f t="shared" si="656"/>
        <v>2705</v>
      </c>
    </row>
    <row r="2813" spans="1:26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 t="b">
        <v>0</v>
      </c>
      <c r="L2813">
        <v>108</v>
      </c>
      <c r="M2813" t="b">
        <v>1</v>
      </c>
      <c r="N2813" t="s">
        <v>8271</v>
      </c>
      <c r="O2813" s="15">
        <f t="shared" si="639"/>
        <v>100.27</v>
      </c>
      <c r="P2813" s="15">
        <f t="shared" si="655"/>
        <v>92.842592592592595</v>
      </c>
      <c r="Q2813" t="s">
        <v>8328</v>
      </c>
      <c r="R2813" t="s">
        <v>8329</v>
      </c>
      <c r="S2813" s="8">
        <f t="shared" si="640"/>
        <v>42028.288229166668</v>
      </c>
      <c r="T2813" s="11">
        <f t="shared" si="641"/>
        <v>42058.288229166668</v>
      </c>
      <c r="U2813" t="str">
        <f t="shared" si="642"/>
        <v>FALSE</v>
      </c>
      <c r="V2813" s="18">
        <f t="shared" si="643"/>
        <v>2</v>
      </c>
      <c r="W2813">
        <f t="shared" si="644"/>
        <v>1</v>
      </c>
      <c r="X2813">
        <v>1.28</v>
      </c>
      <c r="Y2813">
        <f>D2813*X2813</f>
        <v>12800</v>
      </c>
      <c r="Z2813">
        <f t="shared" ref="Z2813:Z2860" si="657">E2813*$X2813</f>
        <v>12834.56</v>
      </c>
    </row>
    <row r="2814" spans="1:26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 t="b">
        <v>0</v>
      </c>
      <c r="L2814">
        <v>83</v>
      </c>
      <c r="M2814" t="b">
        <v>1</v>
      </c>
      <c r="N2814" t="s">
        <v>8271</v>
      </c>
      <c r="O2814" s="15">
        <f t="shared" si="639"/>
        <v>113.3</v>
      </c>
      <c r="P2814" s="15">
        <f t="shared" si="655"/>
        <v>68.253012048192772</v>
      </c>
      <c r="Q2814" t="s">
        <v>8328</v>
      </c>
      <c r="R2814" t="s">
        <v>8329</v>
      </c>
      <c r="S2814" s="8">
        <f t="shared" si="640"/>
        <v>42054.535856481474</v>
      </c>
      <c r="T2814" s="11">
        <f t="shared" si="641"/>
        <v>42099.958333333336</v>
      </c>
      <c r="U2814" t="str">
        <f t="shared" si="642"/>
        <v>FALSE</v>
      </c>
      <c r="V2814" s="18">
        <f t="shared" si="643"/>
        <v>2</v>
      </c>
      <c r="W2814">
        <f t="shared" si="644"/>
        <v>1</v>
      </c>
      <c r="X2814">
        <f>0.76</f>
        <v>0.76</v>
      </c>
      <c r="Y2814">
        <f>D2814*X2814</f>
        <v>3800</v>
      </c>
      <c r="Z2814">
        <f t="shared" si="657"/>
        <v>4305.3999999999996</v>
      </c>
    </row>
    <row r="2815" spans="1:26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 t="b">
        <v>0</v>
      </c>
      <c r="L2815">
        <v>96</v>
      </c>
      <c r="M2815" t="b">
        <v>1</v>
      </c>
      <c r="N2815" t="s">
        <v>8271</v>
      </c>
      <c r="O2815" s="15">
        <f t="shared" si="639"/>
        <v>127.57571428571428</v>
      </c>
      <c r="P2815" s="15">
        <f t="shared" si="655"/>
        <v>37.209583333333335</v>
      </c>
      <c r="Q2815" t="s">
        <v>8328</v>
      </c>
      <c r="R2815" t="s">
        <v>8329</v>
      </c>
      <c r="S2815" s="8">
        <f t="shared" si="640"/>
        <v>42693.534270833326</v>
      </c>
      <c r="T2815" s="11">
        <f t="shared" si="641"/>
        <v>42718.534270833326</v>
      </c>
      <c r="U2815" t="str">
        <f t="shared" si="642"/>
        <v>FALSE</v>
      </c>
      <c r="V2815" s="18">
        <f t="shared" si="643"/>
        <v>2</v>
      </c>
      <c r="W2815">
        <f t="shared" si="644"/>
        <v>1</v>
      </c>
      <c r="X2815">
        <v>1</v>
      </c>
      <c r="Y2815">
        <f>D2815*$X2815</f>
        <v>2800</v>
      </c>
      <c r="Z2815">
        <f t="shared" si="657"/>
        <v>3572.12</v>
      </c>
    </row>
    <row r="2816" spans="1:26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 t="b">
        <v>0</v>
      </c>
      <c r="L2816">
        <v>64</v>
      </c>
      <c r="M2816" t="b">
        <v>1</v>
      </c>
      <c r="N2816" t="s">
        <v>8271</v>
      </c>
      <c r="O2816" s="15">
        <f t="shared" si="639"/>
        <v>107.73333333333332</v>
      </c>
      <c r="P2816" s="15">
        <f t="shared" si="655"/>
        <v>25.25</v>
      </c>
      <c r="Q2816" t="s">
        <v>8328</v>
      </c>
      <c r="R2816" t="s">
        <v>8329</v>
      </c>
      <c r="S2816" s="8">
        <f t="shared" si="640"/>
        <v>42103.191145833327</v>
      </c>
      <c r="T2816" s="11">
        <f t="shared" si="641"/>
        <v>42133.191145833327</v>
      </c>
      <c r="U2816" t="str">
        <f t="shared" si="642"/>
        <v>FALSE</v>
      </c>
      <c r="V2816" s="18">
        <f t="shared" si="643"/>
        <v>2</v>
      </c>
      <c r="W2816">
        <f t="shared" si="644"/>
        <v>1</v>
      </c>
      <c r="X2816">
        <v>1.28</v>
      </c>
      <c r="Y2816">
        <f>D2816*X2816</f>
        <v>1920</v>
      </c>
      <c r="Z2816">
        <f t="shared" si="657"/>
        <v>2068.48</v>
      </c>
    </row>
    <row r="2817" spans="1:26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 t="b">
        <v>0</v>
      </c>
      <c r="L2817">
        <v>14</v>
      </c>
      <c r="M2817" t="b">
        <v>1</v>
      </c>
      <c r="N2817" t="s">
        <v>8271</v>
      </c>
      <c r="O2817" s="15">
        <f t="shared" si="639"/>
        <v>242</v>
      </c>
      <c r="P2817" s="15">
        <f t="shared" si="655"/>
        <v>43.214285714285715</v>
      </c>
      <c r="Q2817" t="s">
        <v>8328</v>
      </c>
      <c r="R2817" t="s">
        <v>8329</v>
      </c>
      <c r="S2817" s="8">
        <f t="shared" si="640"/>
        <v>42559.568391203698</v>
      </c>
      <c r="T2817" s="11">
        <f t="shared" si="641"/>
        <v>42589.568391203698</v>
      </c>
      <c r="U2817" t="str">
        <f t="shared" si="642"/>
        <v>FALSE</v>
      </c>
      <c r="V2817" s="18">
        <f t="shared" si="643"/>
        <v>2</v>
      </c>
      <c r="W2817">
        <f t="shared" si="644"/>
        <v>1</v>
      </c>
      <c r="X2817">
        <f>0.76</f>
        <v>0.76</v>
      </c>
      <c r="Y2817">
        <f>D2817*X2817</f>
        <v>190</v>
      </c>
      <c r="Z2817">
        <f t="shared" si="657"/>
        <v>459.8</v>
      </c>
    </row>
    <row r="2818" spans="1:26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 t="b">
        <v>0</v>
      </c>
      <c r="L2818">
        <v>169</v>
      </c>
      <c r="M2818" t="b">
        <v>1</v>
      </c>
      <c r="N2818" t="s">
        <v>8271</v>
      </c>
      <c r="O2818" s="15">
        <f t="shared" si="639"/>
        <v>141.56666666666666</v>
      </c>
      <c r="P2818" s="15">
        <f t="shared" si="655"/>
        <v>25.130177514792898</v>
      </c>
      <c r="Q2818" t="s">
        <v>8328</v>
      </c>
      <c r="R2818" t="s">
        <v>8329</v>
      </c>
      <c r="S2818" s="8">
        <f t="shared" si="640"/>
        <v>42188.259166666663</v>
      </c>
      <c r="T2818" s="11">
        <f t="shared" si="641"/>
        <v>42218.458333333336</v>
      </c>
      <c r="U2818" t="str">
        <f t="shared" si="642"/>
        <v>FALSE</v>
      </c>
      <c r="V2818" s="18">
        <f t="shared" si="643"/>
        <v>2</v>
      </c>
      <c r="W2818">
        <f t="shared" si="644"/>
        <v>1</v>
      </c>
      <c r="X2818">
        <v>1.28</v>
      </c>
      <c r="Y2818">
        <f>D2818*X2818</f>
        <v>3840</v>
      </c>
      <c r="Z2818">
        <f t="shared" si="657"/>
        <v>5436.16</v>
      </c>
    </row>
    <row r="2819" spans="1:26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 t="b">
        <v>0</v>
      </c>
      <c r="L2819">
        <v>33</v>
      </c>
      <c r="M2819" t="b">
        <v>1</v>
      </c>
      <c r="N2819" t="s">
        <v>8271</v>
      </c>
      <c r="O2819" s="15">
        <f t="shared" ref="O2819:O2882" si="658">(E2819/D2819)*100</f>
        <v>130</v>
      </c>
      <c r="P2819" s="15">
        <f t="shared" si="655"/>
        <v>23.636363636363637</v>
      </c>
      <c r="Q2819" t="s">
        <v>8328</v>
      </c>
      <c r="R2819" t="s">
        <v>8329</v>
      </c>
      <c r="S2819" s="8">
        <f t="shared" ref="S2819:S2882" si="659">(((J2819/60)/60)/24)+DATE(1970,1,1)+(-5/24)</f>
        <v>42023.42664351852</v>
      </c>
      <c r="T2819" s="11">
        <f t="shared" ref="T2819:T2882" si="660">(I2819/86400)+25569+(-5/24)</f>
        <v>42063.42664351852</v>
      </c>
      <c r="U2819" t="str">
        <f t="shared" ref="U2819:U2882" si="661">TRIM(K2819)</f>
        <v>FALSE</v>
      </c>
      <c r="V2819" s="18">
        <f t="shared" ref="V2819:V2882" si="662">IF(U2819="TRUE", 1, 2)</f>
        <v>2</v>
      </c>
      <c r="W2819">
        <f t="shared" ref="W2819:W2882" si="663">IF(F2819="successful", 1,  IF(F2819= "failed", 2, IF(F2819="canceled", 3, 4)))</f>
        <v>1</v>
      </c>
      <c r="X2819">
        <v>1.28</v>
      </c>
      <c r="Y2819">
        <f>D2819*X2819</f>
        <v>768</v>
      </c>
      <c r="Z2819">
        <f t="shared" si="657"/>
        <v>998.4</v>
      </c>
    </row>
    <row r="2820" spans="1:26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 t="b">
        <v>0</v>
      </c>
      <c r="L2820">
        <v>102</v>
      </c>
      <c r="M2820" t="b">
        <v>1</v>
      </c>
      <c r="N2820" t="s">
        <v>8271</v>
      </c>
      <c r="O2820" s="15">
        <f t="shared" si="658"/>
        <v>106.03</v>
      </c>
      <c r="P2820" s="15">
        <f t="shared" si="655"/>
        <v>103.95098039215686</v>
      </c>
      <c r="Q2820" t="s">
        <v>8328</v>
      </c>
      <c r="R2820" t="s">
        <v>8329</v>
      </c>
      <c r="S2820" s="8">
        <f t="shared" si="659"/>
        <v>42250.389884259253</v>
      </c>
      <c r="T2820" s="11">
        <f t="shared" si="660"/>
        <v>42270.389884259253</v>
      </c>
      <c r="U2820" t="str">
        <f t="shared" si="661"/>
        <v>FALSE</v>
      </c>
      <c r="V2820" s="18">
        <f t="shared" si="662"/>
        <v>2</v>
      </c>
      <c r="W2820">
        <f t="shared" si="663"/>
        <v>1</v>
      </c>
      <c r="X2820">
        <v>1</v>
      </c>
      <c r="Y2820">
        <f>D2820*$X2820</f>
        <v>10000</v>
      </c>
      <c r="Z2820">
        <f t="shared" si="657"/>
        <v>10603</v>
      </c>
    </row>
    <row r="2821" spans="1:26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 t="b">
        <v>0</v>
      </c>
      <c r="L2821">
        <v>104</v>
      </c>
      <c r="M2821" t="b">
        <v>1</v>
      </c>
      <c r="N2821" t="s">
        <v>8271</v>
      </c>
      <c r="O2821" s="15">
        <f t="shared" si="658"/>
        <v>104.80000000000001</v>
      </c>
      <c r="P2821" s="15">
        <f t="shared" si="655"/>
        <v>50.384615384615387</v>
      </c>
      <c r="Q2821" t="s">
        <v>8328</v>
      </c>
      <c r="R2821" t="s">
        <v>8329</v>
      </c>
      <c r="S2821" s="8">
        <f t="shared" si="659"/>
        <v>42139.317233796297</v>
      </c>
      <c r="T2821" s="11">
        <f t="shared" si="660"/>
        <v>42169.317233796297</v>
      </c>
      <c r="U2821" t="str">
        <f t="shared" si="661"/>
        <v>FALSE</v>
      </c>
      <c r="V2821" s="18">
        <f t="shared" si="662"/>
        <v>2</v>
      </c>
      <c r="W2821">
        <f t="shared" si="663"/>
        <v>1</v>
      </c>
      <c r="X2821">
        <v>1.28</v>
      </c>
      <c r="Y2821">
        <f>D2821*X2821</f>
        <v>6400</v>
      </c>
      <c r="Z2821">
        <f t="shared" si="657"/>
        <v>6707.2</v>
      </c>
    </row>
    <row r="2822" spans="1:26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 t="b">
        <v>0</v>
      </c>
      <c r="L2822">
        <v>20</v>
      </c>
      <c r="M2822" t="b">
        <v>1</v>
      </c>
      <c r="N2822" t="s">
        <v>8271</v>
      </c>
      <c r="O2822" s="15">
        <f t="shared" si="658"/>
        <v>136</v>
      </c>
      <c r="P2822" s="15">
        <f t="shared" si="655"/>
        <v>13.6</v>
      </c>
      <c r="Q2822" t="s">
        <v>8328</v>
      </c>
      <c r="R2822" t="s">
        <v>8329</v>
      </c>
      <c r="S2822" s="8">
        <f t="shared" si="659"/>
        <v>42401.402650462966</v>
      </c>
      <c r="T2822" s="11">
        <f t="shared" si="660"/>
        <v>42425.791666666664</v>
      </c>
      <c r="U2822" t="str">
        <f t="shared" si="661"/>
        <v>FALSE</v>
      </c>
      <c r="V2822" s="18">
        <f t="shared" si="662"/>
        <v>2</v>
      </c>
      <c r="W2822">
        <f t="shared" si="663"/>
        <v>1</v>
      </c>
      <c r="X2822">
        <v>1.28</v>
      </c>
      <c r="Y2822">
        <f>D2822*X2822</f>
        <v>256</v>
      </c>
      <c r="Z2822">
        <f t="shared" si="657"/>
        <v>348.16</v>
      </c>
    </row>
    <row r="2823" spans="1:26" ht="115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 t="b">
        <v>0</v>
      </c>
      <c r="L2823">
        <v>35</v>
      </c>
      <c r="M2823" t="b">
        <v>1</v>
      </c>
      <c r="N2823" t="s">
        <v>8271</v>
      </c>
      <c r="O2823" s="15">
        <f t="shared" si="658"/>
        <v>100</v>
      </c>
      <c r="P2823" s="15">
        <f t="shared" si="655"/>
        <v>28.571428571428573</v>
      </c>
      <c r="Q2823" t="s">
        <v>8328</v>
      </c>
      <c r="R2823" t="s">
        <v>8329</v>
      </c>
      <c r="S2823" s="8">
        <f t="shared" si="659"/>
        <v>41875.714525462965</v>
      </c>
      <c r="T2823" s="11">
        <f t="shared" si="660"/>
        <v>41905.714525462965</v>
      </c>
      <c r="U2823" t="str">
        <f t="shared" si="661"/>
        <v>FALSE</v>
      </c>
      <c r="V2823" s="18">
        <f t="shared" si="662"/>
        <v>2</v>
      </c>
      <c r="W2823">
        <f t="shared" si="663"/>
        <v>1</v>
      </c>
      <c r="X2823">
        <v>1.28</v>
      </c>
      <c r="Y2823">
        <f>D2823*X2823</f>
        <v>1280</v>
      </c>
      <c r="Z2823">
        <f t="shared" si="657"/>
        <v>1280</v>
      </c>
    </row>
    <row r="2824" spans="1:26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 t="b">
        <v>0</v>
      </c>
      <c r="L2824">
        <v>94</v>
      </c>
      <c r="M2824" t="b">
        <v>1</v>
      </c>
      <c r="N2824" t="s">
        <v>8271</v>
      </c>
      <c r="O2824" s="15">
        <f t="shared" si="658"/>
        <v>100</v>
      </c>
      <c r="P2824" s="15">
        <f t="shared" si="655"/>
        <v>63.829787234042556</v>
      </c>
      <c r="Q2824" t="s">
        <v>8328</v>
      </c>
      <c r="R2824" t="s">
        <v>8329</v>
      </c>
      <c r="S2824" s="8">
        <f t="shared" si="659"/>
        <v>42060.475601851846</v>
      </c>
      <c r="T2824" s="11">
        <f t="shared" si="660"/>
        <v>42090.433935185181</v>
      </c>
      <c r="U2824" t="str">
        <f t="shared" si="661"/>
        <v>FALSE</v>
      </c>
      <c r="V2824" s="18">
        <f t="shared" si="662"/>
        <v>2</v>
      </c>
      <c r="W2824">
        <f t="shared" si="663"/>
        <v>1</v>
      </c>
      <c r="X2824">
        <v>1</v>
      </c>
      <c r="Y2824">
        <f>D2824*$X2824</f>
        <v>6000</v>
      </c>
      <c r="Z2824">
        <f t="shared" si="657"/>
        <v>6000</v>
      </c>
    </row>
    <row r="2825" spans="1:26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 t="b">
        <v>0</v>
      </c>
      <c r="L2825">
        <v>14</v>
      </c>
      <c r="M2825" t="b">
        <v>1</v>
      </c>
      <c r="N2825" t="s">
        <v>8271</v>
      </c>
      <c r="O2825" s="15">
        <f t="shared" si="658"/>
        <v>124</v>
      </c>
      <c r="P2825" s="15">
        <f t="shared" si="655"/>
        <v>8.8571428571428577</v>
      </c>
      <c r="Q2825" t="s">
        <v>8328</v>
      </c>
      <c r="R2825" t="s">
        <v>8329</v>
      </c>
      <c r="S2825" s="8">
        <f t="shared" si="659"/>
        <v>42066.803310185183</v>
      </c>
      <c r="T2825" s="11">
        <f t="shared" si="660"/>
        <v>42094.749305555553</v>
      </c>
      <c r="U2825" t="str">
        <f t="shared" si="661"/>
        <v>FALSE</v>
      </c>
      <c r="V2825" s="18">
        <f t="shared" si="662"/>
        <v>2</v>
      </c>
      <c r="W2825">
        <f t="shared" si="663"/>
        <v>1</v>
      </c>
      <c r="X2825">
        <v>1.28</v>
      </c>
      <c r="Y2825">
        <f>D2825*X2825</f>
        <v>128</v>
      </c>
      <c r="Z2825">
        <f t="shared" si="657"/>
        <v>158.72</v>
      </c>
    </row>
    <row r="2826" spans="1:26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 t="b">
        <v>0</v>
      </c>
      <c r="L2826">
        <v>15</v>
      </c>
      <c r="M2826" t="b">
        <v>1</v>
      </c>
      <c r="N2826" t="s">
        <v>8271</v>
      </c>
      <c r="O2826" s="15">
        <f t="shared" si="658"/>
        <v>116.92307692307693</v>
      </c>
      <c r="P2826" s="15">
        <f t="shared" si="655"/>
        <v>50.666666666666664</v>
      </c>
      <c r="Q2826" t="s">
        <v>8328</v>
      </c>
      <c r="R2826" t="s">
        <v>8329</v>
      </c>
      <c r="S2826" s="8">
        <f t="shared" si="659"/>
        <v>42136.0624537037</v>
      </c>
      <c r="T2826" s="11">
        <f t="shared" si="660"/>
        <v>42167.863194444442</v>
      </c>
      <c r="U2826" t="str">
        <f t="shared" si="661"/>
        <v>FALSE</v>
      </c>
      <c r="V2826" s="18">
        <f t="shared" si="662"/>
        <v>2</v>
      </c>
      <c r="W2826">
        <f t="shared" si="663"/>
        <v>1</v>
      </c>
      <c r="X2826">
        <v>1</v>
      </c>
      <c r="Y2826">
        <f>D2826*$X2826</f>
        <v>650</v>
      </c>
      <c r="Z2826">
        <f t="shared" si="657"/>
        <v>760</v>
      </c>
    </row>
    <row r="2827" spans="1:26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 t="b">
        <v>0</v>
      </c>
      <c r="L2827">
        <v>51</v>
      </c>
      <c r="M2827" t="b">
        <v>1</v>
      </c>
      <c r="N2827" t="s">
        <v>8271</v>
      </c>
      <c r="O2827" s="15">
        <f t="shared" si="658"/>
        <v>103.33333333333334</v>
      </c>
      <c r="P2827" s="15">
        <f t="shared" si="655"/>
        <v>60.784313725490193</v>
      </c>
      <c r="Q2827" t="s">
        <v>8328</v>
      </c>
      <c r="R2827" t="s">
        <v>8329</v>
      </c>
      <c r="S2827" s="8">
        <f t="shared" si="659"/>
        <v>42312.584328703706</v>
      </c>
      <c r="T2827" s="11">
        <f t="shared" si="660"/>
        <v>42342.584328703706</v>
      </c>
      <c r="U2827" t="str">
        <f t="shared" si="661"/>
        <v>FALSE</v>
      </c>
      <c r="V2827" s="18">
        <f t="shared" si="662"/>
        <v>2</v>
      </c>
      <c r="W2827">
        <f t="shared" si="663"/>
        <v>1</v>
      </c>
      <c r="X2827">
        <v>1.28</v>
      </c>
      <c r="Y2827">
        <f>D2827*X2827</f>
        <v>3840</v>
      </c>
      <c r="Z2827">
        <f t="shared" si="657"/>
        <v>3968</v>
      </c>
    </row>
    <row r="2828" spans="1:26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 t="b">
        <v>0</v>
      </c>
      <c r="L2828">
        <v>19</v>
      </c>
      <c r="M2828" t="b">
        <v>1</v>
      </c>
      <c r="N2828" t="s">
        <v>8271</v>
      </c>
      <c r="O2828" s="15">
        <f t="shared" si="658"/>
        <v>107.74999999999999</v>
      </c>
      <c r="P2828" s="15">
        <f t="shared" si="655"/>
        <v>113.42105263157895</v>
      </c>
      <c r="Q2828" t="s">
        <v>8328</v>
      </c>
      <c r="R2828" t="s">
        <v>8329</v>
      </c>
      <c r="S2828" s="8">
        <f t="shared" si="659"/>
        <v>42170.826527777775</v>
      </c>
      <c r="T2828" s="11">
        <f t="shared" si="660"/>
        <v>42195.083333333336</v>
      </c>
      <c r="U2828" t="str">
        <f t="shared" si="661"/>
        <v>FALSE</v>
      </c>
      <c r="V2828" s="18">
        <f t="shared" si="662"/>
        <v>2</v>
      </c>
      <c r="W2828">
        <f t="shared" si="663"/>
        <v>1</v>
      </c>
      <c r="X2828">
        <v>1</v>
      </c>
      <c r="Y2828">
        <f>D2828*$X2828</f>
        <v>2000</v>
      </c>
      <c r="Z2828">
        <f t="shared" si="657"/>
        <v>2155</v>
      </c>
    </row>
    <row r="2829" spans="1:26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 t="b">
        <v>0</v>
      </c>
      <c r="L2829">
        <v>23</v>
      </c>
      <c r="M2829" t="b">
        <v>1</v>
      </c>
      <c r="N2829" t="s">
        <v>8271</v>
      </c>
      <c r="O2829" s="15">
        <f t="shared" si="658"/>
        <v>120.24999999999999</v>
      </c>
      <c r="P2829" s="15">
        <f t="shared" si="655"/>
        <v>104.56521739130434</v>
      </c>
      <c r="Q2829" t="s">
        <v>8328</v>
      </c>
      <c r="R2829" t="s">
        <v>8329</v>
      </c>
      <c r="S2829" s="8">
        <f t="shared" si="659"/>
        <v>42494.475300925922</v>
      </c>
      <c r="T2829" s="11">
        <f t="shared" si="660"/>
        <v>42524.479166666664</v>
      </c>
      <c r="U2829" t="str">
        <f t="shared" si="661"/>
        <v>FALSE</v>
      </c>
      <c r="V2829" s="18">
        <f t="shared" si="662"/>
        <v>2</v>
      </c>
      <c r="W2829">
        <f t="shared" si="663"/>
        <v>1</v>
      </c>
      <c r="X2829">
        <v>1</v>
      </c>
      <c r="Y2829">
        <f>D2829*$X2829</f>
        <v>2000</v>
      </c>
      <c r="Z2829">
        <f t="shared" si="657"/>
        <v>2405</v>
      </c>
    </row>
    <row r="2830" spans="1:26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 t="b">
        <v>0</v>
      </c>
      <c r="L2830">
        <v>97</v>
      </c>
      <c r="M2830" t="b">
        <v>1</v>
      </c>
      <c r="N2830" t="s">
        <v>8271</v>
      </c>
      <c r="O2830" s="15">
        <f t="shared" si="658"/>
        <v>100.37894736842105</v>
      </c>
      <c r="P2830" s="15">
        <f t="shared" si="655"/>
        <v>98.30927835051547</v>
      </c>
      <c r="Q2830" t="s">
        <v>8328</v>
      </c>
      <c r="R2830" t="s">
        <v>8329</v>
      </c>
      <c r="S2830" s="8">
        <f t="shared" si="659"/>
        <v>42254.056354166663</v>
      </c>
      <c r="T2830" s="11">
        <f t="shared" si="660"/>
        <v>42279.749999999993</v>
      </c>
      <c r="U2830" t="str">
        <f t="shared" si="661"/>
        <v>FALSE</v>
      </c>
      <c r="V2830" s="18">
        <f t="shared" si="662"/>
        <v>2</v>
      </c>
      <c r="W2830">
        <f t="shared" si="663"/>
        <v>1</v>
      </c>
      <c r="X2830">
        <v>1.28</v>
      </c>
      <c r="Y2830">
        <f>D2830*X2830</f>
        <v>12160</v>
      </c>
      <c r="Z2830">
        <f t="shared" si="657"/>
        <v>12206.08</v>
      </c>
    </row>
    <row r="2831" spans="1:26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 t="b">
        <v>0</v>
      </c>
      <c r="L2831">
        <v>76</v>
      </c>
      <c r="M2831" t="b">
        <v>1</v>
      </c>
      <c r="N2831" t="s">
        <v>8271</v>
      </c>
      <c r="O2831" s="15">
        <f t="shared" si="658"/>
        <v>106.52</v>
      </c>
      <c r="P2831" s="15">
        <f t="shared" si="655"/>
        <v>35.039473684210527</v>
      </c>
      <c r="Q2831" t="s">
        <v>8328</v>
      </c>
      <c r="R2831" t="s">
        <v>8329</v>
      </c>
      <c r="S2831" s="8">
        <f t="shared" si="659"/>
        <v>42495.225902777776</v>
      </c>
      <c r="T2831" s="11">
        <f t="shared" si="660"/>
        <v>42523.225902777776</v>
      </c>
      <c r="U2831" t="str">
        <f t="shared" si="661"/>
        <v>FALSE</v>
      </c>
      <c r="V2831" s="18">
        <f t="shared" si="662"/>
        <v>2</v>
      </c>
      <c r="W2831">
        <f t="shared" si="663"/>
        <v>1</v>
      </c>
      <c r="X2831">
        <v>1.28</v>
      </c>
      <c r="Y2831">
        <f>D2831*X2831</f>
        <v>3200</v>
      </c>
      <c r="Z2831">
        <f t="shared" si="657"/>
        <v>3408.64</v>
      </c>
    </row>
    <row r="2832" spans="1:26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 t="b">
        <v>0</v>
      </c>
      <c r="L2832">
        <v>11</v>
      </c>
      <c r="M2832" t="b">
        <v>1</v>
      </c>
      <c r="N2832" t="s">
        <v>8271</v>
      </c>
      <c r="O2832" s="15">
        <f t="shared" si="658"/>
        <v>100</v>
      </c>
      <c r="P2832" s="15">
        <f t="shared" si="655"/>
        <v>272.72727272727275</v>
      </c>
      <c r="Q2832" t="s">
        <v>8328</v>
      </c>
      <c r="R2832" t="s">
        <v>8329</v>
      </c>
      <c r="S2832" s="8">
        <f t="shared" si="659"/>
        <v>41758.631342592591</v>
      </c>
      <c r="T2832" s="11">
        <f t="shared" si="660"/>
        <v>41770.957638888889</v>
      </c>
      <c r="U2832" t="str">
        <f t="shared" si="661"/>
        <v>FALSE</v>
      </c>
      <c r="V2832" s="18">
        <f t="shared" si="662"/>
        <v>2</v>
      </c>
      <c r="W2832">
        <f t="shared" si="663"/>
        <v>1</v>
      </c>
      <c r="X2832">
        <v>1</v>
      </c>
      <c r="Y2832">
        <f>D2832*$X2832</f>
        <v>3000</v>
      </c>
      <c r="Z2832">
        <f t="shared" si="657"/>
        <v>3000</v>
      </c>
    </row>
    <row r="2833" spans="1:26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 t="b">
        <v>0</v>
      </c>
      <c r="L2833">
        <v>52</v>
      </c>
      <c r="M2833" t="b">
        <v>1</v>
      </c>
      <c r="N2833" t="s">
        <v>8271</v>
      </c>
      <c r="O2833" s="15">
        <f t="shared" si="658"/>
        <v>110.66666666666667</v>
      </c>
      <c r="P2833" s="15">
        <f t="shared" si="655"/>
        <v>63.846153846153847</v>
      </c>
      <c r="Q2833" t="s">
        <v>8328</v>
      </c>
      <c r="R2833" t="s">
        <v>8329</v>
      </c>
      <c r="S2833" s="8">
        <f t="shared" si="659"/>
        <v>42171.616550925923</v>
      </c>
      <c r="T2833" s="11">
        <f t="shared" si="660"/>
        <v>42201.616550925923</v>
      </c>
      <c r="U2833" t="str">
        <f t="shared" si="661"/>
        <v>FALSE</v>
      </c>
      <c r="V2833" s="18">
        <f t="shared" si="662"/>
        <v>2</v>
      </c>
      <c r="W2833">
        <f t="shared" si="663"/>
        <v>1</v>
      </c>
      <c r="X2833">
        <v>1</v>
      </c>
      <c r="Y2833">
        <f>D2833*$X2833</f>
        <v>3000</v>
      </c>
      <c r="Z2833">
        <f t="shared" si="657"/>
        <v>3320</v>
      </c>
    </row>
    <row r="2834" spans="1:26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 t="b">
        <v>0</v>
      </c>
      <c r="L2834">
        <v>95</v>
      </c>
      <c r="M2834" t="b">
        <v>1</v>
      </c>
      <c r="N2834" t="s">
        <v>8271</v>
      </c>
      <c r="O2834" s="15">
        <f t="shared" si="658"/>
        <v>114.71959999999999</v>
      </c>
      <c r="P2834" s="15">
        <f t="shared" si="655"/>
        <v>30.189368421052631</v>
      </c>
      <c r="Q2834" t="s">
        <v>8328</v>
      </c>
      <c r="R2834" t="s">
        <v>8329</v>
      </c>
      <c r="S2834" s="8">
        <f t="shared" si="659"/>
        <v>41938.501087962963</v>
      </c>
      <c r="T2834" s="11">
        <f t="shared" si="660"/>
        <v>41966.708333333336</v>
      </c>
      <c r="U2834" t="str">
        <f t="shared" si="661"/>
        <v>FALSE</v>
      </c>
      <c r="V2834" s="18">
        <f t="shared" si="662"/>
        <v>2</v>
      </c>
      <c r="W2834">
        <f t="shared" si="663"/>
        <v>1</v>
      </c>
      <c r="X2834">
        <v>1.28</v>
      </c>
      <c r="Y2834">
        <f>D2834*X2834</f>
        <v>3200</v>
      </c>
      <c r="Z2834">
        <f t="shared" si="657"/>
        <v>3671.0272</v>
      </c>
    </row>
    <row r="2835" spans="1:26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 t="b">
        <v>0</v>
      </c>
      <c r="L2835">
        <v>35</v>
      </c>
      <c r="M2835" t="b">
        <v>1</v>
      </c>
      <c r="N2835" t="s">
        <v>8271</v>
      </c>
      <c r="O2835" s="15">
        <f t="shared" si="658"/>
        <v>108.25925925925925</v>
      </c>
      <c r="P2835" s="15">
        <f t="shared" si="655"/>
        <v>83.51428571428572</v>
      </c>
      <c r="Q2835" t="s">
        <v>8328</v>
      </c>
      <c r="R2835" t="s">
        <v>8329</v>
      </c>
      <c r="S2835" s="8">
        <f t="shared" si="659"/>
        <v>42267.919363425921</v>
      </c>
      <c r="T2835" s="11">
        <f t="shared" si="660"/>
        <v>42287.874999999993</v>
      </c>
      <c r="U2835" t="str">
        <f t="shared" si="661"/>
        <v>FALSE</v>
      </c>
      <c r="V2835" s="18">
        <f t="shared" si="662"/>
        <v>2</v>
      </c>
      <c r="W2835">
        <f t="shared" si="663"/>
        <v>1</v>
      </c>
      <c r="X2835">
        <v>1</v>
      </c>
      <c r="Y2835">
        <f>D2835*$X2835</f>
        <v>2700</v>
      </c>
      <c r="Z2835">
        <f t="shared" si="657"/>
        <v>2923</v>
      </c>
    </row>
    <row r="2836" spans="1:26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 t="b">
        <v>0</v>
      </c>
      <c r="L2836">
        <v>21</v>
      </c>
      <c r="M2836" t="b">
        <v>1</v>
      </c>
      <c r="N2836" t="s">
        <v>8271</v>
      </c>
      <c r="O2836" s="15">
        <f t="shared" si="658"/>
        <v>170</v>
      </c>
      <c r="P2836" s="15">
        <f t="shared" si="655"/>
        <v>64.761904761904759</v>
      </c>
      <c r="Q2836" t="s">
        <v>8328</v>
      </c>
      <c r="R2836" t="s">
        <v>8329</v>
      </c>
      <c r="S2836" s="8">
        <f t="shared" si="659"/>
        <v>42019.751504629625</v>
      </c>
      <c r="T2836" s="11">
        <f t="shared" si="660"/>
        <v>42034.751504629625</v>
      </c>
      <c r="U2836" t="str">
        <f t="shared" si="661"/>
        <v>FALSE</v>
      </c>
      <c r="V2836" s="18">
        <f t="shared" si="662"/>
        <v>2</v>
      </c>
      <c r="W2836">
        <f t="shared" si="663"/>
        <v>1</v>
      </c>
      <c r="X2836">
        <v>1.28</v>
      </c>
      <c r="Y2836">
        <f>D2836*X2836</f>
        <v>1024</v>
      </c>
      <c r="Z2836">
        <f t="shared" si="657"/>
        <v>1740.8</v>
      </c>
    </row>
    <row r="2837" spans="1:26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 t="b">
        <v>0</v>
      </c>
      <c r="L2837">
        <v>93</v>
      </c>
      <c r="M2837" t="b">
        <v>1</v>
      </c>
      <c r="N2837" t="s">
        <v>8271</v>
      </c>
      <c r="O2837" s="15">
        <f t="shared" si="658"/>
        <v>187.09899999999999</v>
      </c>
      <c r="P2837" s="15">
        <f t="shared" si="655"/>
        <v>20.118172043010752</v>
      </c>
      <c r="Q2837" t="s">
        <v>8328</v>
      </c>
      <c r="R2837" t="s">
        <v>8329</v>
      </c>
      <c r="S2837" s="8">
        <f t="shared" si="659"/>
        <v>42313.495567129627</v>
      </c>
      <c r="T2837" s="11">
        <f t="shared" si="660"/>
        <v>42342.791666666664</v>
      </c>
      <c r="U2837" t="str">
        <f t="shared" si="661"/>
        <v>FALSE</v>
      </c>
      <c r="V2837" s="18">
        <f t="shared" si="662"/>
        <v>2</v>
      </c>
      <c r="W2837">
        <f t="shared" si="663"/>
        <v>1</v>
      </c>
      <c r="X2837">
        <v>1.28</v>
      </c>
      <c r="Y2837">
        <f>D2837*X2837</f>
        <v>1280</v>
      </c>
      <c r="Z2837">
        <f t="shared" si="657"/>
        <v>2394.8672000000001</v>
      </c>
    </row>
    <row r="2838" spans="1:26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 t="b">
        <v>0</v>
      </c>
      <c r="L2838">
        <v>11</v>
      </c>
      <c r="M2838" t="b">
        <v>1</v>
      </c>
      <c r="N2838" t="s">
        <v>8271</v>
      </c>
      <c r="O2838" s="15">
        <f t="shared" si="658"/>
        <v>107.77777777777777</v>
      </c>
      <c r="P2838" s="15">
        <f t="shared" si="655"/>
        <v>44.090909090909093</v>
      </c>
      <c r="Q2838" t="s">
        <v>8328</v>
      </c>
      <c r="R2838" t="s">
        <v>8329</v>
      </c>
      <c r="S2838" s="8">
        <f t="shared" si="659"/>
        <v>42746.053449074076</v>
      </c>
      <c r="T2838" s="11">
        <f t="shared" si="660"/>
        <v>42783.999305555553</v>
      </c>
      <c r="U2838" t="str">
        <f t="shared" si="661"/>
        <v>FALSE</v>
      </c>
      <c r="V2838" s="18">
        <f t="shared" si="662"/>
        <v>2</v>
      </c>
      <c r="W2838">
        <f t="shared" si="663"/>
        <v>1</v>
      </c>
      <c r="X2838">
        <v>1</v>
      </c>
      <c r="Y2838">
        <f>D2838*$X2838</f>
        <v>450</v>
      </c>
      <c r="Z2838">
        <f t="shared" si="657"/>
        <v>485</v>
      </c>
    </row>
    <row r="2839" spans="1:26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 t="b">
        <v>0</v>
      </c>
      <c r="L2839">
        <v>21</v>
      </c>
      <c r="M2839" t="b">
        <v>1</v>
      </c>
      <c r="N2839" t="s">
        <v>8271</v>
      </c>
      <c r="O2839" s="15">
        <f t="shared" si="658"/>
        <v>100</v>
      </c>
      <c r="P2839" s="15">
        <f t="shared" si="655"/>
        <v>40.476190476190474</v>
      </c>
      <c r="Q2839" t="s">
        <v>8328</v>
      </c>
      <c r="R2839" t="s">
        <v>8329</v>
      </c>
      <c r="S2839" s="8">
        <f t="shared" si="659"/>
        <v>42307.700046296297</v>
      </c>
      <c r="T2839" s="11">
        <f t="shared" si="660"/>
        <v>42347.741712962961</v>
      </c>
      <c r="U2839" t="str">
        <f t="shared" si="661"/>
        <v>FALSE</v>
      </c>
      <c r="V2839" s="18">
        <f t="shared" si="662"/>
        <v>2</v>
      </c>
      <c r="W2839">
        <f t="shared" si="663"/>
        <v>1</v>
      </c>
      <c r="X2839">
        <f>0.76</f>
        <v>0.76</v>
      </c>
      <c r="Y2839">
        <f>D2839*X2839</f>
        <v>646</v>
      </c>
      <c r="Z2839">
        <f t="shared" si="657"/>
        <v>646</v>
      </c>
    </row>
    <row r="2840" spans="1:26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 t="b">
        <v>0</v>
      </c>
      <c r="L2840">
        <v>54</v>
      </c>
      <c r="M2840" t="b">
        <v>1</v>
      </c>
      <c r="N2840" t="s">
        <v>8271</v>
      </c>
      <c r="O2840" s="15">
        <f t="shared" si="658"/>
        <v>120.24999999999999</v>
      </c>
      <c r="P2840" s="15">
        <f t="shared" si="655"/>
        <v>44.537037037037038</v>
      </c>
      <c r="Q2840" t="s">
        <v>8328</v>
      </c>
      <c r="R2840" t="s">
        <v>8329</v>
      </c>
      <c r="S2840" s="8">
        <f t="shared" si="659"/>
        <v>41842.399259259255</v>
      </c>
      <c r="T2840" s="11">
        <f t="shared" si="660"/>
        <v>41864.708333333328</v>
      </c>
      <c r="U2840" t="str">
        <f t="shared" si="661"/>
        <v>FALSE</v>
      </c>
      <c r="V2840" s="18">
        <f t="shared" si="662"/>
        <v>2</v>
      </c>
      <c r="W2840">
        <f t="shared" si="663"/>
        <v>1</v>
      </c>
      <c r="X2840">
        <v>1</v>
      </c>
      <c r="Y2840">
        <f>D2840*$X2840</f>
        <v>2000</v>
      </c>
      <c r="Z2840">
        <f t="shared" si="657"/>
        <v>2405</v>
      </c>
    </row>
    <row r="2841" spans="1:26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 t="b">
        <v>0</v>
      </c>
      <c r="L2841">
        <v>31</v>
      </c>
      <c r="M2841" t="b">
        <v>1</v>
      </c>
      <c r="N2841" t="s">
        <v>8271</v>
      </c>
      <c r="O2841" s="15">
        <f t="shared" si="658"/>
        <v>111.42857142857143</v>
      </c>
      <c r="P2841" s="15">
        <f t="shared" si="655"/>
        <v>125.80645161290323</v>
      </c>
      <c r="Q2841" t="s">
        <v>8328</v>
      </c>
      <c r="R2841" t="s">
        <v>8329</v>
      </c>
      <c r="S2841" s="8">
        <f t="shared" si="659"/>
        <v>41853.031874999993</v>
      </c>
      <c r="T2841" s="11">
        <f t="shared" si="660"/>
        <v>41875.999305555553</v>
      </c>
      <c r="U2841" t="str">
        <f t="shared" si="661"/>
        <v>FALSE</v>
      </c>
      <c r="V2841" s="18">
        <f t="shared" si="662"/>
        <v>2</v>
      </c>
      <c r="W2841">
        <f t="shared" si="663"/>
        <v>1</v>
      </c>
      <c r="X2841">
        <v>1</v>
      </c>
      <c r="Y2841">
        <f>D2841*$X2841</f>
        <v>3500</v>
      </c>
      <c r="Z2841">
        <f t="shared" si="657"/>
        <v>3900</v>
      </c>
    </row>
    <row r="2842" spans="1:26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 t="b">
        <v>0</v>
      </c>
      <c r="L2842">
        <v>132</v>
      </c>
      <c r="M2842" t="b">
        <v>1</v>
      </c>
      <c r="N2842" t="s">
        <v>8271</v>
      </c>
      <c r="O2842" s="15">
        <f t="shared" si="658"/>
        <v>104</v>
      </c>
      <c r="P2842" s="15">
        <f t="shared" si="655"/>
        <v>19.696969696969695</v>
      </c>
      <c r="Q2842" t="s">
        <v>8328</v>
      </c>
      <c r="R2842" t="s">
        <v>8329</v>
      </c>
      <c r="S2842" s="8">
        <f t="shared" si="659"/>
        <v>42059.827303240738</v>
      </c>
      <c r="T2842" s="11">
        <f t="shared" si="660"/>
        <v>42081.499999999993</v>
      </c>
      <c r="U2842" t="str">
        <f t="shared" si="661"/>
        <v>FALSE</v>
      </c>
      <c r="V2842" s="18">
        <f t="shared" si="662"/>
        <v>2</v>
      </c>
      <c r="W2842">
        <f t="shared" si="663"/>
        <v>1</v>
      </c>
      <c r="X2842">
        <v>1.28</v>
      </c>
      <c r="Y2842">
        <f>D2842*X2842</f>
        <v>3200</v>
      </c>
      <c r="Z2842">
        <f t="shared" si="657"/>
        <v>3328</v>
      </c>
    </row>
    <row r="2843" spans="1:26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 t="b">
        <v>0</v>
      </c>
      <c r="L2843">
        <v>1</v>
      </c>
      <c r="M2843" t="b">
        <v>0</v>
      </c>
      <c r="N2843" t="s">
        <v>8271</v>
      </c>
      <c r="O2843" s="15">
        <f t="shared" si="658"/>
        <v>1</v>
      </c>
      <c r="P2843" s="15">
        <f t="shared" si="655"/>
        <v>10</v>
      </c>
      <c r="Q2843" t="s">
        <v>8328</v>
      </c>
      <c r="R2843" t="s">
        <v>8329</v>
      </c>
      <c r="S2843" s="8">
        <f t="shared" si="659"/>
        <v>42291.53121527777</v>
      </c>
      <c r="T2843" s="11">
        <f t="shared" si="660"/>
        <v>42351.572881944441</v>
      </c>
      <c r="U2843" t="str">
        <f t="shared" si="661"/>
        <v>FALSE</v>
      </c>
      <c r="V2843" s="18">
        <f t="shared" si="662"/>
        <v>2</v>
      </c>
      <c r="W2843">
        <f t="shared" si="663"/>
        <v>2</v>
      </c>
      <c r="X2843">
        <v>1.28</v>
      </c>
      <c r="Y2843">
        <f>D2843*X2843</f>
        <v>1280</v>
      </c>
      <c r="Z2843">
        <f t="shared" si="657"/>
        <v>12.8</v>
      </c>
    </row>
    <row r="2844" spans="1:26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 t="b">
        <v>0</v>
      </c>
      <c r="L2844">
        <v>0</v>
      </c>
      <c r="M2844" t="b">
        <v>0</v>
      </c>
      <c r="N2844" t="s">
        <v>8271</v>
      </c>
      <c r="O2844" s="15">
        <f t="shared" si="658"/>
        <v>0</v>
      </c>
      <c r="P2844" s="15">
        <f t="shared" si="655"/>
        <v>0</v>
      </c>
      <c r="Q2844" t="s">
        <v>8328</v>
      </c>
      <c r="R2844" t="s">
        <v>8329</v>
      </c>
      <c r="S2844" s="8">
        <f t="shared" si="659"/>
        <v>41784.744155092587</v>
      </c>
      <c r="T2844" s="11">
        <f t="shared" si="660"/>
        <v>41811.25</v>
      </c>
      <c r="U2844" t="str">
        <f t="shared" si="661"/>
        <v>FALSE</v>
      </c>
      <c r="V2844" s="18">
        <f t="shared" si="662"/>
        <v>2</v>
      </c>
      <c r="W2844">
        <f t="shared" si="663"/>
        <v>2</v>
      </c>
      <c r="X2844">
        <v>1.28</v>
      </c>
      <c r="Y2844">
        <f>D2844*X2844</f>
        <v>1920</v>
      </c>
      <c r="Z2844">
        <f t="shared" si="657"/>
        <v>0</v>
      </c>
    </row>
    <row r="2845" spans="1:26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 t="b">
        <v>0</v>
      </c>
      <c r="L2845">
        <v>0</v>
      </c>
      <c r="M2845" t="b">
        <v>0</v>
      </c>
      <c r="N2845" t="s">
        <v>8271</v>
      </c>
      <c r="O2845" s="15">
        <f t="shared" si="658"/>
        <v>0</v>
      </c>
      <c r="P2845" s="15">
        <f t="shared" si="655"/>
        <v>0</v>
      </c>
      <c r="Q2845" t="s">
        <v>8328</v>
      </c>
      <c r="R2845" t="s">
        <v>8329</v>
      </c>
      <c r="S2845" s="8">
        <f t="shared" si="659"/>
        <v>42492.529513888883</v>
      </c>
      <c r="T2845" s="11">
        <f t="shared" si="660"/>
        <v>42533.958333333336</v>
      </c>
      <c r="U2845" t="str">
        <f t="shared" si="661"/>
        <v>FALSE</v>
      </c>
      <c r="V2845" s="18">
        <f t="shared" si="662"/>
        <v>2</v>
      </c>
      <c r="W2845">
        <f t="shared" si="663"/>
        <v>2</v>
      </c>
      <c r="X2845">
        <v>1</v>
      </c>
      <c r="Y2845">
        <f>D2845*$X2845</f>
        <v>1200</v>
      </c>
      <c r="Z2845">
        <f t="shared" si="657"/>
        <v>0</v>
      </c>
    </row>
    <row r="2846" spans="1:26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 t="b">
        <v>0</v>
      </c>
      <c r="L2846">
        <v>1</v>
      </c>
      <c r="M2846" t="b">
        <v>0</v>
      </c>
      <c r="N2846" t="s">
        <v>8271</v>
      </c>
      <c r="O2846" s="15">
        <f t="shared" si="658"/>
        <v>5.4545454545454541</v>
      </c>
      <c r="P2846" s="15">
        <f t="shared" si="655"/>
        <v>30</v>
      </c>
      <c r="Q2846" t="s">
        <v>8328</v>
      </c>
      <c r="R2846" t="s">
        <v>8329</v>
      </c>
      <c r="S2846" s="8">
        <f t="shared" si="659"/>
        <v>42709.337731481479</v>
      </c>
      <c r="T2846" s="11">
        <f t="shared" si="660"/>
        <v>42739.337731481479</v>
      </c>
      <c r="U2846" t="str">
        <f t="shared" si="661"/>
        <v>FALSE</v>
      </c>
      <c r="V2846" s="18">
        <f t="shared" si="662"/>
        <v>2</v>
      </c>
      <c r="W2846">
        <f t="shared" si="663"/>
        <v>2</v>
      </c>
      <c r="X2846">
        <v>1.1299999999999999</v>
      </c>
      <c r="Y2846">
        <f>D2846*X2846</f>
        <v>621.49999999999989</v>
      </c>
      <c r="Z2846">
        <f t="shared" si="657"/>
        <v>33.9</v>
      </c>
    </row>
    <row r="2847" spans="1:26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 t="b">
        <v>0</v>
      </c>
      <c r="L2847">
        <v>39</v>
      </c>
      <c r="M2847" t="b">
        <v>0</v>
      </c>
      <c r="N2847" t="s">
        <v>8271</v>
      </c>
      <c r="O2847" s="15">
        <f t="shared" si="658"/>
        <v>31.546666666666667</v>
      </c>
      <c r="P2847" s="15">
        <f t="shared" si="655"/>
        <v>60.666666666666664</v>
      </c>
      <c r="Q2847" t="s">
        <v>8328</v>
      </c>
      <c r="R2847" t="s">
        <v>8329</v>
      </c>
      <c r="S2847" s="8">
        <f t="shared" si="659"/>
        <v>42102.808252314811</v>
      </c>
      <c r="T2847" s="11">
        <f t="shared" si="660"/>
        <v>42162.808252314811</v>
      </c>
      <c r="U2847" t="str">
        <f t="shared" si="661"/>
        <v>FALSE</v>
      </c>
      <c r="V2847" s="18">
        <f t="shared" si="662"/>
        <v>2</v>
      </c>
      <c r="W2847">
        <f t="shared" si="663"/>
        <v>2</v>
      </c>
      <c r="X2847">
        <v>1</v>
      </c>
      <c r="Y2847">
        <f>D2847*$X2847</f>
        <v>7500</v>
      </c>
      <c r="Z2847">
        <f t="shared" si="657"/>
        <v>2366</v>
      </c>
    </row>
    <row r="2848" spans="1:26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 t="b">
        <v>0</v>
      </c>
      <c r="L2848">
        <v>0</v>
      </c>
      <c r="M2848" t="b">
        <v>0</v>
      </c>
      <c r="N2848" t="s">
        <v>8271</v>
      </c>
      <c r="O2848" s="15">
        <f t="shared" si="658"/>
        <v>0</v>
      </c>
      <c r="P2848" s="15">
        <f t="shared" si="655"/>
        <v>0</v>
      </c>
      <c r="Q2848" t="s">
        <v>8328</v>
      </c>
      <c r="R2848" t="s">
        <v>8329</v>
      </c>
      <c r="S2848" s="8">
        <f t="shared" si="659"/>
        <v>42108.483726851853</v>
      </c>
      <c r="T2848" s="11">
        <f t="shared" si="660"/>
        <v>42153.483726851853</v>
      </c>
      <c r="U2848" t="str">
        <f t="shared" si="661"/>
        <v>FALSE</v>
      </c>
      <c r="V2848" s="18">
        <f t="shared" si="662"/>
        <v>2</v>
      </c>
      <c r="W2848">
        <f t="shared" si="663"/>
        <v>2</v>
      </c>
      <c r="X2848">
        <v>1</v>
      </c>
      <c r="Y2848">
        <f>D2848*$X2848</f>
        <v>8000</v>
      </c>
      <c r="Z2848">
        <f t="shared" si="657"/>
        <v>0</v>
      </c>
    </row>
    <row r="2849" spans="1:26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 t="b">
        <v>0</v>
      </c>
      <c r="L2849">
        <v>0</v>
      </c>
      <c r="M2849" t="b">
        <v>0</v>
      </c>
      <c r="N2849" t="s">
        <v>8271</v>
      </c>
      <c r="O2849" s="15">
        <f t="shared" si="658"/>
        <v>0</v>
      </c>
      <c r="P2849" s="15">
        <f t="shared" si="655"/>
        <v>0</v>
      </c>
      <c r="Q2849" t="s">
        <v>8328</v>
      </c>
      <c r="R2849" t="s">
        <v>8329</v>
      </c>
      <c r="S2849" s="8">
        <f t="shared" si="659"/>
        <v>42453.597974537035</v>
      </c>
      <c r="T2849" s="11">
        <f t="shared" si="660"/>
        <v>42513.597974537035</v>
      </c>
      <c r="U2849" t="str">
        <f t="shared" si="661"/>
        <v>FALSE</v>
      </c>
      <c r="V2849" s="18">
        <f t="shared" si="662"/>
        <v>2</v>
      </c>
      <c r="W2849">
        <f t="shared" si="663"/>
        <v>2</v>
      </c>
      <c r="X2849">
        <v>1</v>
      </c>
      <c r="Y2849">
        <f>D2849*$X2849</f>
        <v>2000</v>
      </c>
      <c r="Z2849">
        <f t="shared" si="657"/>
        <v>0</v>
      </c>
    </row>
    <row r="2850" spans="1:26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 t="b">
        <v>0</v>
      </c>
      <c r="L2850">
        <v>3</v>
      </c>
      <c r="M2850" t="b">
        <v>0</v>
      </c>
      <c r="N2850" t="s">
        <v>8271</v>
      </c>
      <c r="O2850" s="15">
        <f t="shared" si="658"/>
        <v>0.2</v>
      </c>
      <c r="P2850" s="15">
        <f t="shared" si="655"/>
        <v>23.333333333333332</v>
      </c>
      <c r="Q2850" t="s">
        <v>8328</v>
      </c>
      <c r="R2850" t="s">
        <v>8329</v>
      </c>
      <c r="S2850" s="8">
        <f t="shared" si="659"/>
        <v>42123.440497685187</v>
      </c>
      <c r="T2850" s="11">
        <f t="shared" si="660"/>
        <v>42153.440497685187</v>
      </c>
      <c r="U2850" t="str">
        <f t="shared" si="661"/>
        <v>FALSE</v>
      </c>
      <c r="V2850" s="18">
        <f t="shared" si="662"/>
        <v>2</v>
      </c>
      <c r="W2850">
        <f t="shared" si="663"/>
        <v>2</v>
      </c>
      <c r="X2850">
        <v>1</v>
      </c>
      <c r="Y2850">
        <f>D2850*$X2850</f>
        <v>35000</v>
      </c>
      <c r="Z2850">
        <f t="shared" si="657"/>
        <v>70</v>
      </c>
    </row>
    <row r="2851" spans="1:26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 t="b">
        <v>0</v>
      </c>
      <c r="L2851">
        <v>1</v>
      </c>
      <c r="M2851" t="b">
        <v>0</v>
      </c>
      <c r="N2851" t="s">
        <v>8271</v>
      </c>
      <c r="O2851" s="15">
        <f t="shared" si="658"/>
        <v>1</v>
      </c>
      <c r="P2851" s="15">
        <f t="shared" si="655"/>
        <v>5</v>
      </c>
      <c r="Q2851" t="s">
        <v>8328</v>
      </c>
      <c r="R2851" t="s">
        <v>8329</v>
      </c>
      <c r="S2851" s="8">
        <f t="shared" si="659"/>
        <v>42453.219907407409</v>
      </c>
      <c r="T2851" s="11">
        <f t="shared" si="660"/>
        <v>42483.219907407409</v>
      </c>
      <c r="U2851" t="str">
        <f t="shared" si="661"/>
        <v>FALSE</v>
      </c>
      <c r="V2851" s="18">
        <f t="shared" si="662"/>
        <v>2</v>
      </c>
      <c r="W2851">
        <f t="shared" si="663"/>
        <v>2</v>
      </c>
      <c r="X2851">
        <v>1.28</v>
      </c>
      <c r="Y2851">
        <f>D2851*X2851</f>
        <v>640</v>
      </c>
      <c r="Z2851">
        <f t="shared" si="657"/>
        <v>6.4</v>
      </c>
    </row>
    <row r="2852" spans="1:26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 t="b">
        <v>0</v>
      </c>
      <c r="L2852">
        <v>13</v>
      </c>
      <c r="M2852" t="b">
        <v>0</v>
      </c>
      <c r="N2852" t="s">
        <v>8271</v>
      </c>
      <c r="O2852" s="15">
        <f t="shared" si="658"/>
        <v>3.8875000000000002</v>
      </c>
      <c r="P2852" s="15">
        <f t="shared" si="655"/>
        <v>23.923076923076923</v>
      </c>
      <c r="Q2852" t="s">
        <v>8328</v>
      </c>
      <c r="R2852" t="s">
        <v>8329</v>
      </c>
      <c r="S2852" s="8">
        <f t="shared" si="659"/>
        <v>41857.798738425925</v>
      </c>
      <c r="T2852" s="11">
        <f t="shared" si="660"/>
        <v>41887.798738425925</v>
      </c>
      <c r="U2852" t="str">
        <f t="shared" si="661"/>
        <v>FALSE</v>
      </c>
      <c r="V2852" s="18">
        <f t="shared" si="662"/>
        <v>2</v>
      </c>
      <c r="W2852">
        <f t="shared" si="663"/>
        <v>2</v>
      </c>
      <c r="X2852">
        <v>1</v>
      </c>
      <c r="Y2852">
        <f>D2852*$X2852</f>
        <v>8000</v>
      </c>
      <c r="Z2852">
        <f t="shared" si="657"/>
        <v>311</v>
      </c>
    </row>
    <row r="2853" spans="1:26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 t="b">
        <v>0</v>
      </c>
      <c r="L2853">
        <v>0</v>
      </c>
      <c r="M2853" t="b">
        <v>0</v>
      </c>
      <c r="N2853" t="s">
        <v>8271</v>
      </c>
      <c r="O2853" s="15">
        <f t="shared" si="658"/>
        <v>0</v>
      </c>
      <c r="P2853" s="15">
        <f t="shared" si="655"/>
        <v>0</v>
      </c>
      <c r="Q2853" t="s">
        <v>8328</v>
      </c>
      <c r="R2853" t="s">
        <v>8329</v>
      </c>
      <c r="S2853" s="8">
        <f t="shared" si="659"/>
        <v>42389.794317129628</v>
      </c>
      <c r="T2853" s="11">
        <f t="shared" si="660"/>
        <v>42398.761805555558</v>
      </c>
      <c r="U2853" t="str">
        <f t="shared" si="661"/>
        <v>FALSE</v>
      </c>
      <c r="V2853" s="18">
        <f t="shared" si="662"/>
        <v>2</v>
      </c>
      <c r="W2853">
        <f t="shared" si="663"/>
        <v>2</v>
      </c>
      <c r="X2853">
        <v>1.1299999999999999</v>
      </c>
      <c r="Y2853">
        <f>D2853*X2853</f>
        <v>5084.9999999999991</v>
      </c>
      <c r="Z2853">
        <f t="shared" si="657"/>
        <v>0</v>
      </c>
    </row>
    <row r="2854" spans="1:26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 t="b">
        <v>0</v>
      </c>
      <c r="L2854">
        <v>6</v>
      </c>
      <c r="M2854" t="b">
        <v>0</v>
      </c>
      <c r="N2854" t="s">
        <v>8271</v>
      </c>
      <c r="O2854" s="15">
        <f t="shared" si="658"/>
        <v>1.9</v>
      </c>
      <c r="P2854" s="15">
        <f t="shared" si="655"/>
        <v>15.833333333333334</v>
      </c>
      <c r="Q2854" t="s">
        <v>8328</v>
      </c>
      <c r="R2854" t="s">
        <v>8329</v>
      </c>
      <c r="S2854" s="8">
        <f t="shared" si="659"/>
        <v>41780.836840277778</v>
      </c>
      <c r="T2854" s="11">
        <f t="shared" si="660"/>
        <v>41810.836840277778</v>
      </c>
      <c r="U2854" t="str">
        <f t="shared" si="661"/>
        <v>FALSE</v>
      </c>
      <c r="V2854" s="18">
        <f t="shared" si="662"/>
        <v>2</v>
      </c>
      <c r="W2854">
        <f t="shared" si="663"/>
        <v>2</v>
      </c>
      <c r="X2854">
        <v>1</v>
      </c>
      <c r="Y2854">
        <f>D2854*$X2854</f>
        <v>5000</v>
      </c>
      <c r="Z2854">
        <f t="shared" si="657"/>
        <v>95</v>
      </c>
    </row>
    <row r="2855" spans="1:26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 t="b">
        <v>0</v>
      </c>
      <c r="L2855">
        <v>0</v>
      </c>
      <c r="M2855" t="b">
        <v>0</v>
      </c>
      <c r="N2855" t="s">
        <v>8271</v>
      </c>
      <c r="O2855" s="15">
        <f t="shared" si="658"/>
        <v>0</v>
      </c>
      <c r="P2855" s="15">
        <f t="shared" si="655"/>
        <v>0</v>
      </c>
      <c r="Q2855" t="s">
        <v>8328</v>
      </c>
      <c r="R2855" t="s">
        <v>8329</v>
      </c>
      <c r="S2855" s="8">
        <f t="shared" si="659"/>
        <v>41835.98260416666</v>
      </c>
      <c r="T2855" s="11">
        <f t="shared" si="660"/>
        <v>41895.98260416666</v>
      </c>
      <c r="U2855" t="str">
        <f t="shared" si="661"/>
        <v>FALSE</v>
      </c>
      <c r="V2855" s="18">
        <f t="shared" si="662"/>
        <v>2</v>
      </c>
      <c r="W2855">
        <f t="shared" si="663"/>
        <v>2</v>
      </c>
      <c r="X2855">
        <f>0.76</f>
        <v>0.76</v>
      </c>
      <c r="Y2855">
        <f>D2855*X2855</f>
        <v>7220</v>
      </c>
      <c r="Z2855">
        <f t="shared" si="657"/>
        <v>0</v>
      </c>
    </row>
    <row r="2856" spans="1:26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 t="b">
        <v>0</v>
      </c>
      <c r="L2856">
        <v>14</v>
      </c>
      <c r="M2856" t="b">
        <v>0</v>
      </c>
      <c r="N2856" t="s">
        <v>8271</v>
      </c>
      <c r="O2856" s="15">
        <f t="shared" si="658"/>
        <v>41.699999999999996</v>
      </c>
      <c r="P2856" s="15">
        <f t="shared" si="655"/>
        <v>29.785714285714285</v>
      </c>
      <c r="Q2856" t="s">
        <v>8328</v>
      </c>
      <c r="R2856" t="s">
        <v>8329</v>
      </c>
      <c r="S2856" s="8">
        <f t="shared" si="659"/>
        <v>42111.508321759255</v>
      </c>
      <c r="T2856" s="11">
        <f t="shared" si="660"/>
        <v>42131.508321759255</v>
      </c>
      <c r="U2856" t="str">
        <f t="shared" si="661"/>
        <v>FALSE</v>
      </c>
      <c r="V2856" s="18">
        <f t="shared" si="662"/>
        <v>2</v>
      </c>
      <c r="W2856">
        <f t="shared" si="663"/>
        <v>2</v>
      </c>
      <c r="X2856">
        <v>1.28</v>
      </c>
      <c r="Y2856">
        <f>D2856*X2856</f>
        <v>1280</v>
      </c>
      <c r="Z2856">
        <f t="shared" si="657"/>
        <v>533.76</v>
      </c>
    </row>
    <row r="2857" spans="1:26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 t="b">
        <v>0</v>
      </c>
      <c r="L2857">
        <v>5</v>
      </c>
      <c r="M2857" t="b">
        <v>0</v>
      </c>
      <c r="N2857" t="s">
        <v>8271</v>
      </c>
      <c r="O2857" s="15">
        <f t="shared" si="658"/>
        <v>50</v>
      </c>
      <c r="P2857" s="15">
        <f t="shared" si="655"/>
        <v>60</v>
      </c>
      <c r="Q2857" t="s">
        <v>8328</v>
      </c>
      <c r="R2857" t="s">
        <v>8329</v>
      </c>
      <c r="S2857" s="8">
        <f t="shared" si="659"/>
        <v>42369.799432870372</v>
      </c>
      <c r="T2857" s="11">
        <f t="shared" si="660"/>
        <v>42398.773611111108</v>
      </c>
      <c r="U2857" t="str">
        <f t="shared" si="661"/>
        <v>FALSE</v>
      </c>
      <c r="V2857" s="18">
        <f t="shared" si="662"/>
        <v>2</v>
      </c>
      <c r="W2857">
        <f t="shared" si="663"/>
        <v>2</v>
      </c>
      <c r="X2857">
        <v>1</v>
      </c>
      <c r="Y2857">
        <f>D2857*$X2857</f>
        <v>600</v>
      </c>
      <c r="Z2857">
        <f t="shared" si="657"/>
        <v>300</v>
      </c>
    </row>
    <row r="2858" spans="1:26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 t="b">
        <v>0</v>
      </c>
      <c r="L2858">
        <v>6</v>
      </c>
      <c r="M2858" t="b">
        <v>0</v>
      </c>
      <c r="N2858" t="s">
        <v>8271</v>
      </c>
      <c r="O2858" s="15">
        <f t="shared" si="658"/>
        <v>4.8666666666666663</v>
      </c>
      <c r="P2858" s="15">
        <f t="shared" si="655"/>
        <v>24.333333333333332</v>
      </c>
      <c r="Q2858" t="s">
        <v>8328</v>
      </c>
      <c r="R2858" t="s">
        <v>8329</v>
      </c>
      <c r="S2858" s="8">
        <f t="shared" si="659"/>
        <v>42164.829247685186</v>
      </c>
      <c r="T2858" s="11">
        <f t="shared" si="660"/>
        <v>42224.69027777778</v>
      </c>
      <c r="U2858" t="str">
        <f t="shared" si="661"/>
        <v>FALSE</v>
      </c>
      <c r="V2858" s="18">
        <f t="shared" si="662"/>
        <v>2</v>
      </c>
      <c r="W2858">
        <f t="shared" si="663"/>
        <v>2</v>
      </c>
      <c r="X2858">
        <v>1</v>
      </c>
      <c r="Y2858">
        <f>D2858*$X2858</f>
        <v>3000</v>
      </c>
      <c r="Z2858">
        <f t="shared" si="657"/>
        <v>146</v>
      </c>
    </row>
    <row r="2859" spans="1:26" ht="129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 t="b">
        <v>0</v>
      </c>
      <c r="L2859">
        <v>15</v>
      </c>
      <c r="M2859" t="b">
        <v>0</v>
      </c>
      <c r="N2859" t="s">
        <v>8271</v>
      </c>
      <c r="O2859" s="15">
        <f t="shared" si="658"/>
        <v>19.736842105263158</v>
      </c>
      <c r="P2859" s="15">
        <f t="shared" si="655"/>
        <v>500</v>
      </c>
      <c r="Q2859" t="s">
        <v>8328</v>
      </c>
      <c r="R2859" t="s">
        <v>8329</v>
      </c>
      <c r="S2859" s="8">
        <f t="shared" si="659"/>
        <v>42726.711747685178</v>
      </c>
      <c r="T2859" s="11">
        <f t="shared" si="660"/>
        <v>42786.541666666664</v>
      </c>
      <c r="U2859" t="str">
        <f t="shared" si="661"/>
        <v>FALSE</v>
      </c>
      <c r="V2859" s="18">
        <f t="shared" si="662"/>
        <v>2</v>
      </c>
      <c r="W2859">
        <f t="shared" si="663"/>
        <v>2</v>
      </c>
      <c r="X2859">
        <v>4.9000000000000002E-2</v>
      </c>
      <c r="Y2859">
        <f>D2859*X2859</f>
        <v>1862</v>
      </c>
      <c r="Z2859">
        <f t="shared" si="657"/>
        <v>367.5</v>
      </c>
    </row>
    <row r="2860" spans="1:26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 t="b">
        <v>0</v>
      </c>
      <c r="L2860">
        <v>0</v>
      </c>
      <c r="M2860" t="b">
        <v>0</v>
      </c>
      <c r="N2860" t="s">
        <v>8271</v>
      </c>
      <c r="O2860" s="15">
        <f t="shared" si="658"/>
        <v>0</v>
      </c>
      <c r="P2860" s="15">
        <f t="shared" si="655"/>
        <v>0</v>
      </c>
      <c r="Q2860" t="s">
        <v>8328</v>
      </c>
      <c r="R2860" t="s">
        <v>8329</v>
      </c>
      <c r="S2860" s="8">
        <f t="shared" si="659"/>
        <v>41954.336747685178</v>
      </c>
      <c r="T2860" s="11">
        <f t="shared" si="660"/>
        <v>41978.269444444442</v>
      </c>
      <c r="U2860" t="str">
        <f t="shared" si="661"/>
        <v>FALSE</v>
      </c>
      <c r="V2860" s="18">
        <f t="shared" si="662"/>
        <v>2</v>
      </c>
      <c r="W2860">
        <f t="shared" si="663"/>
        <v>2</v>
      </c>
      <c r="X2860">
        <v>1.1299999999999999</v>
      </c>
      <c r="Y2860">
        <f>D2860*X2860</f>
        <v>1130</v>
      </c>
      <c r="Z2860">
        <f t="shared" si="657"/>
        <v>0</v>
      </c>
    </row>
    <row r="2861" spans="1:26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 t="b">
        <v>0</v>
      </c>
      <c r="L2861">
        <v>1</v>
      </c>
      <c r="M2861" t="b">
        <v>0</v>
      </c>
      <c r="N2861" t="s">
        <v>8271</v>
      </c>
      <c r="O2861" s="15">
        <f t="shared" si="658"/>
        <v>1.7500000000000002</v>
      </c>
      <c r="P2861" s="15">
        <f t="shared" si="655"/>
        <v>35</v>
      </c>
      <c r="Q2861" t="s">
        <v>8328</v>
      </c>
      <c r="R2861" t="s">
        <v>8329</v>
      </c>
      <c r="S2861" s="8">
        <f t="shared" si="659"/>
        <v>42233.153981481482</v>
      </c>
      <c r="T2861" s="11">
        <f t="shared" si="660"/>
        <v>42293.153981481482</v>
      </c>
      <c r="U2861" t="str">
        <f t="shared" si="661"/>
        <v>FALSE</v>
      </c>
      <c r="V2861" s="18">
        <f t="shared" si="662"/>
        <v>2</v>
      </c>
      <c r="W2861">
        <f t="shared" si="663"/>
        <v>2</v>
      </c>
      <c r="X2861">
        <v>0.72</v>
      </c>
      <c r="Y2861">
        <f>D2861*X2861</f>
        <v>1440</v>
      </c>
    </row>
    <row r="2862" spans="1:26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 t="b">
        <v>0</v>
      </c>
      <c r="L2862">
        <v>9</v>
      </c>
      <c r="M2862" t="b">
        <v>0</v>
      </c>
      <c r="N2862" t="s">
        <v>8271</v>
      </c>
      <c r="O2862" s="15">
        <f t="shared" si="658"/>
        <v>6.65</v>
      </c>
      <c r="P2862" s="15">
        <f t="shared" si="655"/>
        <v>29.555555555555557</v>
      </c>
      <c r="Q2862" t="s">
        <v>8328</v>
      </c>
      <c r="R2862" t="s">
        <v>8329</v>
      </c>
      <c r="S2862" s="8">
        <f t="shared" si="659"/>
        <v>42480.592314814807</v>
      </c>
      <c r="T2862" s="11">
        <f t="shared" si="660"/>
        <v>42540.592314814814</v>
      </c>
      <c r="U2862" t="str">
        <f t="shared" si="661"/>
        <v>FALSE</v>
      </c>
      <c r="V2862" s="18">
        <f t="shared" si="662"/>
        <v>2</v>
      </c>
      <c r="W2862">
        <f t="shared" si="663"/>
        <v>2</v>
      </c>
      <c r="X2862">
        <v>1</v>
      </c>
      <c r="Y2862">
        <f>D2862*$X2862</f>
        <v>4000</v>
      </c>
      <c r="Z2862">
        <f>E2862*$X2862</f>
        <v>266</v>
      </c>
    </row>
    <row r="2863" spans="1:26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 t="b">
        <v>0</v>
      </c>
      <c r="L2863">
        <v>3</v>
      </c>
      <c r="M2863" t="b">
        <v>0</v>
      </c>
      <c r="N2863" t="s">
        <v>8271</v>
      </c>
      <c r="O2863" s="15">
        <f t="shared" si="658"/>
        <v>32</v>
      </c>
      <c r="P2863" s="15">
        <f t="shared" si="655"/>
        <v>26.666666666666668</v>
      </c>
      <c r="Q2863" t="s">
        <v>8328</v>
      </c>
      <c r="R2863" t="s">
        <v>8329</v>
      </c>
      <c r="S2863" s="8">
        <f t="shared" si="659"/>
        <v>42257.3825</v>
      </c>
      <c r="T2863" s="11">
        <f t="shared" si="660"/>
        <v>42271.3825</v>
      </c>
      <c r="U2863" t="str">
        <f t="shared" si="661"/>
        <v>FALSE</v>
      </c>
      <c r="V2863" s="18">
        <f t="shared" si="662"/>
        <v>2</v>
      </c>
      <c r="W2863">
        <f t="shared" si="663"/>
        <v>2</v>
      </c>
      <c r="X2863">
        <v>0.72</v>
      </c>
      <c r="Y2863">
        <f>D2863*X2863</f>
        <v>180</v>
      </c>
    </row>
    <row r="2864" spans="1:26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 t="b">
        <v>0</v>
      </c>
      <c r="L2864">
        <v>3</v>
      </c>
      <c r="M2864" t="b">
        <v>0</v>
      </c>
      <c r="N2864" t="s">
        <v>8271</v>
      </c>
      <c r="O2864" s="15">
        <f t="shared" si="658"/>
        <v>0.43307086614173229</v>
      </c>
      <c r="P2864" s="15">
        <f t="shared" si="655"/>
        <v>18.333333333333332</v>
      </c>
      <c r="Q2864" t="s">
        <v>8328</v>
      </c>
      <c r="R2864" t="s">
        <v>8329</v>
      </c>
      <c r="S2864" s="8">
        <f t="shared" si="659"/>
        <v>41784.581354166665</v>
      </c>
      <c r="T2864" s="11">
        <f t="shared" si="660"/>
        <v>41814.581354166665</v>
      </c>
      <c r="U2864" t="str">
        <f t="shared" si="661"/>
        <v>FALSE</v>
      </c>
      <c r="V2864" s="18">
        <f t="shared" si="662"/>
        <v>2</v>
      </c>
      <c r="W2864">
        <f t="shared" si="663"/>
        <v>2</v>
      </c>
      <c r="X2864">
        <v>1</v>
      </c>
      <c r="Y2864">
        <f>D2864*$X2864</f>
        <v>12700</v>
      </c>
      <c r="Z2864">
        <f>E2864*$X2864</f>
        <v>55</v>
      </c>
    </row>
    <row r="2865" spans="1:26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 t="b">
        <v>0</v>
      </c>
      <c r="L2865">
        <v>1</v>
      </c>
      <c r="M2865" t="b">
        <v>0</v>
      </c>
      <c r="N2865" t="s">
        <v>8271</v>
      </c>
      <c r="O2865" s="15">
        <f t="shared" si="658"/>
        <v>0.04</v>
      </c>
      <c r="P2865" s="15">
        <f t="shared" ref="P2865:P2928" si="664">IFERROR(E2865/L2865,0)</f>
        <v>20</v>
      </c>
      <c r="Q2865" t="s">
        <v>8328</v>
      </c>
      <c r="R2865" t="s">
        <v>8329</v>
      </c>
      <c r="S2865" s="8">
        <f t="shared" si="659"/>
        <v>41831.46670138889</v>
      </c>
      <c r="T2865" s="11">
        <f t="shared" si="660"/>
        <v>41891.46670138889</v>
      </c>
      <c r="U2865" t="str">
        <f t="shared" si="661"/>
        <v>FALSE</v>
      </c>
      <c r="V2865" s="18">
        <f t="shared" si="662"/>
        <v>2</v>
      </c>
      <c r="W2865">
        <f t="shared" si="663"/>
        <v>2</v>
      </c>
      <c r="X2865">
        <v>1</v>
      </c>
      <c r="Y2865">
        <f>D2865*$X2865</f>
        <v>50000</v>
      </c>
      <c r="Z2865">
        <f>E2865*$X2865</f>
        <v>20</v>
      </c>
    </row>
    <row r="2866" spans="1:26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 t="b">
        <v>0</v>
      </c>
      <c r="L2866">
        <v>3</v>
      </c>
      <c r="M2866" t="b">
        <v>0</v>
      </c>
      <c r="N2866" t="s">
        <v>8271</v>
      </c>
      <c r="O2866" s="15">
        <f t="shared" si="658"/>
        <v>1.6</v>
      </c>
      <c r="P2866" s="15">
        <f t="shared" si="664"/>
        <v>13.333333333333334</v>
      </c>
      <c r="Q2866" t="s">
        <v>8328</v>
      </c>
      <c r="R2866" t="s">
        <v>8329</v>
      </c>
      <c r="S2866" s="8">
        <f t="shared" si="659"/>
        <v>42172.405173611107</v>
      </c>
      <c r="T2866" s="11">
        <f t="shared" si="660"/>
        <v>42202.345833333333</v>
      </c>
      <c r="U2866" t="str">
        <f t="shared" si="661"/>
        <v>FALSE</v>
      </c>
      <c r="V2866" s="18">
        <f t="shared" si="662"/>
        <v>2</v>
      </c>
      <c r="W2866">
        <f t="shared" si="663"/>
        <v>2</v>
      </c>
      <c r="X2866">
        <v>1.28</v>
      </c>
      <c r="Y2866">
        <f>D2866*X2866</f>
        <v>3200</v>
      </c>
      <c r="Z2866">
        <f>E2866*$X2866</f>
        <v>51.2</v>
      </c>
    </row>
    <row r="2867" spans="1:26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 t="b">
        <v>0</v>
      </c>
      <c r="L2867">
        <v>0</v>
      </c>
      <c r="M2867" t="b">
        <v>0</v>
      </c>
      <c r="N2867" t="s">
        <v>8271</v>
      </c>
      <c r="O2867" s="15">
        <f t="shared" si="658"/>
        <v>0</v>
      </c>
      <c r="P2867" s="15">
        <f t="shared" si="664"/>
        <v>0</v>
      </c>
      <c r="Q2867" t="s">
        <v>8328</v>
      </c>
      <c r="R2867" t="s">
        <v>8329</v>
      </c>
      <c r="S2867" s="8">
        <f t="shared" si="659"/>
        <v>41949.905775462961</v>
      </c>
      <c r="T2867" s="11">
        <f t="shared" si="660"/>
        <v>42009.905775462961</v>
      </c>
      <c r="U2867" t="str">
        <f t="shared" si="661"/>
        <v>FALSE</v>
      </c>
      <c r="V2867" s="18">
        <f t="shared" si="662"/>
        <v>2</v>
      </c>
      <c r="W2867">
        <f t="shared" si="663"/>
        <v>2</v>
      </c>
      <c r="X2867">
        <v>1</v>
      </c>
      <c r="Y2867">
        <f t="shared" ref="Y2867:Y2879" si="665">D2867*$X2867</f>
        <v>2888</v>
      </c>
      <c r="Z2867">
        <f t="shared" ref="Z2867:Z2879" si="666">E2867*$X2867</f>
        <v>0</v>
      </c>
    </row>
    <row r="2868" spans="1:26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 t="b">
        <v>0</v>
      </c>
      <c r="L2868">
        <v>2</v>
      </c>
      <c r="M2868" t="b">
        <v>0</v>
      </c>
      <c r="N2868" t="s">
        <v>8271</v>
      </c>
      <c r="O2868" s="15">
        <f t="shared" si="658"/>
        <v>0.89999999999999991</v>
      </c>
      <c r="P2868" s="15">
        <f t="shared" si="664"/>
        <v>22.5</v>
      </c>
      <c r="Q2868" t="s">
        <v>8328</v>
      </c>
      <c r="R2868" t="s">
        <v>8329</v>
      </c>
      <c r="S2868" s="8">
        <f t="shared" si="659"/>
        <v>42627.746770833335</v>
      </c>
      <c r="T2868" s="11">
        <f t="shared" si="660"/>
        <v>42657.708333333336</v>
      </c>
      <c r="U2868" t="str">
        <f t="shared" si="661"/>
        <v>FALSE</v>
      </c>
      <c r="V2868" s="18">
        <f t="shared" si="662"/>
        <v>2</v>
      </c>
      <c r="W2868">
        <f t="shared" si="663"/>
        <v>2</v>
      </c>
      <c r="X2868">
        <v>1</v>
      </c>
      <c r="Y2868">
        <f t="shared" si="665"/>
        <v>5000</v>
      </c>
      <c r="Z2868">
        <f t="shared" si="666"/>
        <v>45</v>
      </c>
    </row>
    <row r="2869" spans="1:26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 t="b">
        <v>0</v>
      </c>
      <c r="L2869">
        <v>10</v>
      </c>
      <c r="M2869" t="b">
        <v>0</v>
      </c>
      <c r="N2869" t="s">
        <v>8271</v>
      </c>
      <c r="O2869" s="15">
        <f t="shared" si="658"/>
        <v>20.16</v>
      </c>
      <c r="P2869" s="15">
        <f t="shared" si="664"/>
        <v>50.4</v>
      </c>
      <c r="Q2869" t="s">
        <v>8328</v>
      </c>
      <c r="R2869" t="s">
        <v>8329</v>
      </c>
      <c r="S2869" s="8">
        <f t="shared" si="659"/>
        <v>42530.986944444441</v>
      </c>
      <c r="T2869" s="11">
        <f t="shared" si="660"/>
        <v>42554.958333333336</v>
      </c>
      <c r="U2869" t="str">
        <f t="shared" si="661"/>
        <v>FALSE</v>
      </c>
      <c r="V2869" s="18">
        <f t="shared" si="662"/>
        <v>2</v>
      </c>
      <c r="W2869">
        <f t="shared" si="663"/>
        <v>2</v>
      </c>
      <c r="X2869">
        <v>1</v>
      </c>
      <c r="Y2869">
        <f t="shared" si="665"/>
        <v>2500</v>
      </c>
      <c r="Z2869">
        <f t="shared" si="666"/>
        <v>504</v>
      </c>
    </row>
    <row r="2870" spans="1:26" ht="115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 t="b">
        <v>0</v>
      </c>
      <c r="L2870">
        <v>60</v>
      </c>
      <c r="M2870" t="b">
        <v>0</v>
      </c>
      <c r="N2870" t="s">
        <v>8271</v>
      </c>
      <c r="O2870" s="15">
        <f t="shared" si="658"/>
        <v>42.011733333333332</v>
      </c>
      <c r="P2870" s="15">
        <f t="shared" si="664"/>
        <v>105.02933333333334</v>
      </c>
      <c r="Q2870" t="s">
        <v>8328</v>
      </c>
      <c r="R2870" t="s">
        <v>8329</v>
      </c>
      <c r="S2870" s="8">
        <f t="shared" si="659"/>
        <v>42618.618680555555</v>
      </c>
      <c r="T2870" s="11">
        <f t="shared" si="660"/>
        <v>42648.618680555555</v>
      </c>
      <c r="U2870" t="str">
        <f t="shared" si="661"/>
        <v>FALSE</v>
      </c>
      <c r="V2870" s="18">
        <f t="shared" si="662"/>
        <v>2</v>
      </c>
      <c r="W2870">
        <f t="shared" si="663"/>
        <v>2</v>
      </c>
      <c r="X2870">
        <v>1</v>
      </c>
      <c r="Y2870">
        <f t="shared" si="665"/>
        <v>15000</v>
      </c>
      <c r="Z2870">
        <f t="shared" si="666"/>
        <v>6301.76</v>
      </c>
    </row>
    <row r="2871" spans="1:26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 t="b">
        <v>0</v>
      </c>
      <c r="L2871">
        <v>5</v>
      </c>
      <c r="M2871" t="b">
        <v>0</v>
      </c>
      <c r="N2871" t="s">
        <v>8271</v>
      </c>
      <c r="O2871" s="15">
        <f t="shared" si="658"/>
        <v>0.88500000000000001</v>
      </c>
      <c r="P2871" s="15">
        <f t="shared" si="664"/>
        <v>35.4</v>
      </c>
      <c r="Q2871" t="s">
        <v>8328</v>
      </c>
      <c r="R2871" t="s">
        <v>8329</v>
      </c>
      <c r="S2871" s="8">
        <f t="shared" si="659"/>
        <v>42540.385196759256</v>
      </c>
      <c r="T2871" s="11">
        <f t="shared" si="660"/>
        <v>42570.385196759256</v>
      </c>
      <c r="U2871" t="str">
        <f t="shared" si="661"/>
        <v>FALSE</v>
      </c>
      <c r="V2871" s="18">
        <f t="shared" si="662"/>
        <v>2</v>
      </c>
      <c r="W2871">
        <f t="shared" si="663"/>
        <v>2</v>
      </c>
      <c r="X2871">
        <v>1</v>
      </c>
      <c r="Y2871">
        <f t="shared" si="665"/>
        <v>20000</v>
      </c>
      <c r="Z2871">
        <f t="shared" si="666"/>
        <v>177</v>
      </c>
    </row>
    <row r="2872" spans="1:26" ht="115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 t="b">
        <v>0</v>
      </c>
      <c r="L2872">
        <v>9</v>
      </c>
      <c r="M2872" t="b">
        <v>0</v>
      </c>
      <c r="N2872" t="s">
        <v>8271</v>
      </c>
      <c r="O2872" s="15">
        <f t="shared" si="658"/>
        <v>15</v>
      </c>
      <c r="P2872" s="15">
        <f t="shared" si="664"/>
        <v>83.333333333333329</v>
      </c>
      <c r="Q2872" t="s">
        <v>8328</v>
      </c>
      <c r="R2872" t="s">
        <v>8329</v>
      </c>
      <c r="S2872" s="8">
        <f t="shared" si="659"/>
        <v>41745.981076388889</v>
      </c>
      <c r="T2872" s="11">
        <f t="shared" si="660"/>
        <v>41775.981076388889</v>
      </c>
      <c r="U2872" t="str">
        <f t="shared" si="661"/>
        <v>FALSE</v>
      </c>
      <c r="V2872" s="18">
        <f t="shared" si="662"/>
        <v>2</v>
      </c>
      <c r="W2872">
        <f t="shared" si="663"/>
        <v>2</v>
      </c>
      <c r="X2872">
        <v>1</v>
      </c>
      <c r="Y2872">
        <f t="shared" si="665"/>
        <v>5000</v>
      </c>
      <c r="Z2872">
        <f t="shared" si="666"/>
        <v>750</v>
      </c>
    </row>
    <row r="2873" spans="1:26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 t="b">
        <v>0</v>
      </c>
      <c r="L2873">
        <v>13</v>
      </c>
      <c r="M2873" t="b">
        <v>0</v>
      </c>
      <c r="N2873" t="s">
        <v>8271</v>
      </c>
      <c r="O2873" s="15">
        <f t="shared" si="658"/>
        <v>4.67</v>
      </c>
      <c r="P2873" s="15">
        <f t="shared" si="664"/>
        <v>35.92307692307692</v>
      </c>
      <c r="Q2873" t="s">
        <v>8328</v>
      </c>
      <c r="R2873" t="s">
        <v>8329</v>
      </c>
      <c r="S2873" s="8">
        <f t="shared" si="659"/>
        <v>41974.530243055553</v>
      </c>
      <c r="T2873" s="11">
        <f t="shared" si="660"/>
        <v>41994.530243055553</v>
      </c>
      <c r="U2873" t="str">
        <f t="shared" si="661"/>
        <v>FALSE</v>
      </c>
      <c r="V2873" s="18">
        <f t="shared" si="662"/>
        <v>2</v>
      </c>
      <c r="W2873">
        <f t="shared" si="663"/>
        <v>2</v>
      </c>
      <c r="X2873">
        <v>1</v>
      </c>
      <c r="Y2873">
        <f t="shared" si="665"/>
        <v>10000</v>
      </c>
      <c r="Z2873">
        <f t="shared" si="666"/>
        <v>467</v>
      </c>
    </row>
    <row r="2874" spans="1:26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 t="b">
        <v>0</v>
      </c>
      <c r="L2874">
        <v>0</v>
      </c>
      <c r="M2874" t="b">
        <v>0</v>
      </c>
      <c r="N2874" t="s">
        <v>8271</v>
      </c>
      <c r="O2874" s="15">
        <f t="shared" si="658"/>
        <v>0</v>
      </c>
      <c r="P2874" s="15">
        <f t="shared" si="664"/>
        <v>0</v>
      </c>
      <c r="Q2874" t="s">
        <v>8328</v>
      </c>
      <c r="R2874" t="s">
        <v>8329</v>
      </c>
      <c r="S2874" s="8">
        <f t="shared" si="659"/>
        <v>42114.907847222225</v>
      </c>
      <c r="T2874" s="11">
        <f t="shared" si="660"/>
        <v>42174.907847222225</v>
      </c>
      <c r="U2874" t="str">
        <f t="shared" si="661"/>
        <v>FALSE</v>
      </c>
      <c r="V2874" s="18">
        <f t="shared" si="662"/>
        <v>2</v>
      </c>
      <c r="W2874">
        <f t="shared" si="663"/>
        <v>2</v>
      </c>
      <c r="X2874">
        <v>1</v>
      </c>
      <c r="Y2874">
        <f t="shared" si="665"/>
        <v>3000</v>
      </c>
      <c r="Z2874">
        <f t="shared" si="666"/>
        <v>0</v>
      </c>
    </row>
    <row r="2875" spans="1:26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 t="b">
        <v>0</v>
      </c>
      <c r="L2875">
        <v>8</v>
      </c>
      <c r="M2875" t="b">
        <v>0</v>
      </c>
      <c r="N2875" t="s">
        <v>8271</v>
      </c>
      <c r="O2875" s="15">
        <f t="shared" si="658"/>
        <v>38.119999999999997</v>
      </c>
      <c r="P2875" s="15">
        <f t="shared" si="664"/>
        <v>119.125</v>
      </c>
      <c r="Q2875" t="s">
        <v>8328</v>
      </c>
      <c r="R2875" t="s">
        <v>8329</v>
      </c>
      <c r="S2875" s="8">
        <f t="shared" si="659"/>
        <v>42002.609155092585</v>
      </c>
      <c r="T2875" s="11">
        <f t="shared" si="660"/>
        <v>42032.609155092585</v>
      </c>
      <c r="U2875" t="str">
        <f t="shared" si="661"/>
        <v>FALSE</v>
      </c>
      <c r="V2875" s="18">
        <f t="shared" si="662"/>
        <v>2</v>
      </c>
      <c r="W2875">
        <f t="shared" si="663"/>
        <v>2</v>
      </c>
      <c r="X2875">
        <v>1</v>
      </c>
      <c r="Y2875">
        <f t="shared" si="665"/>
        <v>2500</v>
      </c>
      <c r="Z2875">
        <f t="shared" si="666"/>
        <v>953</v>
      </c>
    </row>
    <row r="2876" spans="1:26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 t="b">
        <v>0</v>
      </c>
      <c r="L2876">
        <v>3</v>
      </c>
      <c r="M2876" t="b">
        <v>0</v>
      </c>
      <c r="N2876" t="s">
        <v>8271</v>
      </c>
      <c r="O2876" s="15">
        <f t="shared" si="658"/>
        <v>5.42</v>
      </c>
      <c r="P2876" s="15">
        <f t="shared" si="664"/>
        <v>90.333333333333329</v>
      </c>
      <c r="Q2876" t="s">
        <v>8328</v>
      </c>
      <c r="R2876" t="s">
        <v>8329</v>
      </c>
      <c r="S2876" s="8">
        <f t="shared" si="659"/>
        <v>42722.636412037034</v>
      </c>
      <c r="T2876" s="11">
        <f t="shared" si="660"/>
        <v>42752.636412037034</v>
      </c>
      <c r="U2876" t="str">
        <f t="shared" si="661"/>
        <v>FALSE</v>
      </c>
      <c r="V2876" s="18">
        <f t="shared" si="662"/>
        <v>2</v>
      </c>
      <c r="W2876">
        <f t="shared" si="663"/>
        <v>2</v>
      </c>
      <c r="X2876">
        <v>1</v>
      </c>
      <c r="Y2876">
        <f t="shared" si="665"/>
        <v>5000</v>
      </c>
      <c r="Z2876">
        <f t="shared" si="666"/>
        <v>271</v>
      </c>
    </row>
    <row r="2877" spans="1:26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 t="b">
        <v>0</v>
      </c>
      <c r="L2877">
        <v>3</v>
      </c>
      <c r="M2877" t="b">
        <v>0</v>
      </c>
      <c r="N2877" t="s">
        <v>8271</v>
      </c>
      <c r="O2877" s="15">
        <f t="shared" si="658"/>
        <v>3.4999999999999996E-2</v>
      </c>
      <c r="P2877" s="15">
        <f t="shared" si="664"/>
        <v>2.3333333333333335</v>
      </c>
      <c r="Q2877" t="s">
        <v>8328</v>
      </c>
      <c r="R2877" t="s">
        <v>8329</v>
      </c>
      <c r="S2877" s="8">
        <f t="shared" si="659"/>
        <v>42464.920057870368</v>
      </c>
      <c r="T2877" s="11">
        <f t="shared" si="660"/>
        <v>42494.920057870368</v>
      </c>
      <c r="U2877" t="str">
        <f t="shared" si="661"/>
        <v>FALSE</v>
      </c>
      <c r="V2877" s="18">
        <f t="shared" si="662"/>
        <v>2</v>
      </c>
      <c r="W2877">
        <f t="shared" si="663"/>
        <v>2</v>
      </c>
      <c r="X2877">
        <v>1</v>
      </c>
      <c r="Y2877">
        <f t="shared" si="665"/>
        <v>20000</v>
      </c>
      <c r="Z2877">
        <f t="shared" si="666"/>
        <v>7</v>
      </c>
    </row>
    <row r="2878" spans="1:26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 t="b">
        <v>0</v>
      </c>
      <c r="L2878">
        <v>0</v>
      </c>
      <c r="M2878" t="b">
        <v>0</v>
      </c>
      <c r="N2878" t="s">
        <v>8271</v>
      </c>
      <c r="O2878" s="15">
        <f t="shared" si="658"/>
        <v>0</v>
      </c>
      <c r="P2878" s="15">
        <f t="shared" si="664"/>
        <v>0</v>
      </c>
      <c r="Q2878" t="s">
        <v>8328</v>
      </c>
      <c r="R2878" t="s">
        <v>8329</v>
      </c>
      <c r="S2878" s="8">
        <f t="shared" si="659"/>
        <v>42171.535636574066</v>
      </c>
      <c r="T2878" s="11">
        <f t="shared" si="660"/>
        <v>42201.535636574066</v>
      </c>
      <c r="U2878" t="str">
        <f t="shared" si="661"/>
        <v>FALSE</v>
      </c>
      <c r="V2878" s="18">
        <f t="shared" si="662"/>
        <v>2</v>
      </c>
      <c r="W2878">
        <f t="shared" si="663"/>
        <v>2</v>
      </c>
      <c r="X2878">
        <v>1</v>
      </c>
      <c r="Y2878">
        <f t="shared" si="665"/>
        <v>150000</v>
      </c>
      <c r="Z2878">
        <f t="shared" si="666"/>
        <v>0</v>
      </c>
    </row>
    <row r="2879" spans="1:26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 t="b">
        <v>0</v>
      </c>
      <c r="L2879">
        <v>6</v>
      </c>
      <c r="M2879" t="b">
        <v>0</v>
      </c>
      <c r="N2879" t="s">
        <v>8271</v>
      </c>
      <c r="O2879" s="15">
        <f t="shared" si="658"/>
        <v>10.833333333333334</v>
      </c>
      <c r="P2879" s="15">
        <f t="shared" si="664"/>
        <v>108.33333333333333</v>
      </c>
      <c r="Q2879" t="s">
        <v>8328</v>
      </c>
      <c r="R2879" t="s">
        <v>8329</v>
      </c>
      <c r="S2879" s="8">
        <f t="shared" si="659"/>
        <v>42672.746805555551</v>
      </c>
      <c r="T2879" s="11">
        <f t="shared" si="660"/>
        <v>42704.499999999993</v>
      </c>
      <c r="U2879" t="str">
        <f t="shared" si="661"/>
        <v>FALSE</v>
      </c>
      <c r="V2879" s="18">
        <f t="shared" si="662"/>
        <v>2</v>
      </c>
      <c r="W2879">
        <f t="shared" si="663"/>
        <v>2</v>
      </c>
      <c r="X2879">
        <v>1</v>
      </c>
      <c r="Y2879">
        <f t="shared" si="665"/>
        <v>6000</v>
      </c>
      <c r="Z2879">
        <f t="shared" si="666"/>
        <v>650</v>
      </c>
    </row>
    <row r="2880" spans="1:26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 t="b">
        <v>0</v>
      </c>
      <c r="L2880">
        <v>4</v>
      </c>
      <c r="M2880" t="b">
        <v>0</v>
      </c>
      <c r="N2880" t="s">
        <v>8271</v>
      </c>
      <c r="O2880" s="15">
        <f t="shared" si="658"/>
        <v>2.1</v>
      </c>
      <c r="P2880" s="15">
        <f t="shared" si="664"/>
        <v>15.75</v>
      </c>
      <c r="Q2880" t="s">
        <v>8328</v>
      </c>
      <c r="R2880" t="s">
        <v>8329</v>
      </c>
      <c r="S2880" s="8">
        <f t="shared" si="659"/>
        <v>42128.407349537032</v>
      </c>
      <c r="T2880" s="11">
        <f t="shared" si="660"/>
        <v>42188.407349537032</v>
      </c>
      <c r="U2880" t="str">
        <f t="shared" si="661"/>
        <v>FALSE</v>
      </c>
      <c r="V2880" s="18">
        <f t="shared" si="662"/>
        <v>2</v>
      </c>
      <c r="W2880">
        <f t="shared" si="663"/>
        <v>2</v>
      </c>
      <c r="X2880">
        <v>1.28</v>
      </c>
      <c r="Y2880">
        <f>D2880*X2880</f>
        <v>3840</v>
      </c>
      <c r="Z2880">
        <f>E2880*$X2880</f>
        <v>80.64</v>
      </c>
    </row>
    <row r="2881" spans="1:26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 t="b">
        <v>0</v>
      </c>
      <c r="L2881">
        <v>1</v>
      </c>
      <c r="M2881" t="b">
        <v>0</v>
      </c>
      <c r="N2881" t="s">
        <v>8271</v>
      </c>
      <c r="O2881" s="15">
        <f t="shared" si="658"/>
        <v>0.2589285714285714</v>
      </c>
      <c r="P2881" s="15">
        <f t="shared" si="664"/>
        <v>29</v>
      </c>
      <c r="Q2881" t="s">
        <v>8328</v>
      </c>
      <c r="R2881" t="s">
        <v>8329</v>
      </c>
      <c r="S2881" s="8">
        <f t="shared" si="659"/>
        <v>42359.516909722217</v>
      </c>
      <c r="T2881" s="11">
        <f t="shared" si="660"/>
        <v>42389.516909722217</v>
      </c>
      <c r="U2881" t="str">
        <f t="shared" si="661"/>
        <v>FALSE</v>
      </c>
      <c r="V2881" s="18">
        <f t="shared" si="662"/>
        <v>2</v>
      </c>
      <c r="W2881">
        <f t="shared" si="663"/>
        <v>2</v>
      </c>
      <c r="X2881">
        <v>1</v>
      </c>
      <c r="Y2881">
        <f t="shared" ref="Y2881:Y2905" si="667">D2881*$X2881</f>
        <v>11200</v>
      </c>
      <c r="Z2881">
        <f t="shared" ref="Z2881:Z2905" si="668">E2881*$X2881</f>
        <v>29</v>
      </c>
    </row>
    <row r="2882" spans="1:26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 t="b">
        <v>0</v>
      </c>
      <c r="L2882">
        <v>29</v>
      </c>
      <c r="M2882" t="b">
        <v>0</v>
      </c>
      <c r="N2882" t="s">
        <v>8271</v>
      </c>
      <c r="O2882" s="15">
        <f t="shared" si="658"/>
        <v>23.333333333333332</v>
      </c>
      <c r="P2882" s="15">
        <f t="shared" si="664"/>
        <v>96.551724137931032</v>
      </c>
      <c r="Q2882" t="s">
        <v>8328</v>
      </c>
      <c r="R2882" t="s">
        <v>8329</v>
      </c>
      <c r="S2882" s="8">
        <f t="shared" si="659"/>
        <v>42192.69736111111</v>
      </c>
      <c r="T2882" s="11">
        <f t="shared" si="660"/>
        <v>42236.503472222219</v>
      </c>
      <c r="U2882" t="str">
        <f t="shared" si="661"/>
        <v>FALSE</v>
      </c>
      <c r="V2882" s="18">
        <f t="shared" si="662"/>
        <v>2</v>
      </c>
      <c r="W2882">
        <f t="shared" si="663"/>
        <v>2</v>
      </c>
      <c r="X2882">
        <v>1</v>
      </c>
      <c r="Y2882">
        <f t="shared" si="667"/>
        <v>12000</v>
      </c>
      <c r="Z2882">
        <f t="shared" si="668"/>
        <v>2800</v>
      </c>
    </row>
    <row r="2883" spans="1:26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 t="b">
        <v>0</v>
      </c>
      <c r="L2883">
        <v>0</v>
      </c>
      <c r="M2883" t="b">
        <v>0</v>
      </c>
      <c r="N2883" t="s">
        <v>8271</v>
      </c>
      <c r="O2883" s="15">
        <f t="shared" ref="O2883:O2946" si="669">(E2883/D2883)*100</f>
        <v>0</v>
      </c>
      <c r="P2883" s="15">
        <f t="shared" si="664"/>
        <v>0</v>
      </c>
      <c r="Q2883" t="s">
        <v>8328</v>
      </c>
      <c r="R2883" t="s">
        <v>8329</v>
      </c>
      <c r="S2883" s="8">
        <f t="shared" ref="S2883:S2946" si="670">(((J2883/60)/60)/24)+DATE(1970,1,1)+(-5/24)</f>
        <v>41916.389305555553</v>
      </c>
      <c r="T2883" s="11">
        <f t="shared" ref="T2883:T2946" si="671">(I2883/86400)+25569+(-5/24)</f>
        <v>41976.430972222217</v>
      </c>
      <c r="U2883" t="str">
        <f t="shared" ref="U2883:U2946" si="672">TRIM(K2883)</f>
        <v>FALSE</v>
      </c>
      <c r="V2883" s="18">
        <f t="shared" ref="V2883:V2946" si="673">IF(U2883="TRUE", 1, 2)</f>
        <v>2</v>
      </c>
      <c r="W2883">
        <f t="shared" ref="W2883:W2946" si="674">IF(F2883="successful", 1,  IF(F2883= "failed", 2, IF(F2883="canceled", 3, 4)))</f>
        <v>2</v>
      </c>
      <c r="X2883">
        <v>1</v>
      </c>
      <c r="Y2883">
        <f t="shared" si="667"/>
        <v>5500</v>
      </c>
      <c r="Z2883">
        <f t="shared" si="668"/>
        <v>0</v>
      </c>
    </row>
    <row r="2884" spans="1:26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 t="b">
        <v>0</v>
      </c>
      <c r="L2884">
        <v>4</v>
      </c>
      <c r="M2884" t="b">
        <v>0</v>
      </c>
      <c r="N2884" t="s">
        <v>8271</v>
      </c>
      <c r="O2884" s="15">
        <f t="shared" si="669"/>
        <v>33.6</v>
      </c>
      <c r="P2884" s="15">
        <f t="shared" si="664"/>
        <v>63</v>
      </c>
      <c r="Q2884" t="s">
        <v>8328</v>
      </c>
      <c r="R2884" t="s">
        <v>8329</v>
      </c>
      <c r="S2884" s="8">
        <f t="shared" si="670"/>
        <v>42461.387939814813</v>
      </c>
      <c r="T2884" s="11">
        <f t="shared" si="671"/>
        <v>42491.387939814813</v>
      </c>
      <c r="U2884" t="str">
        <f t="shared" si="672"/>
        <v>FALSE</v>
      </c>
      <c r="V2884" s="18">
        <f t="shared" si="673"/>
        <v>2</v>
      </c>
      <c r="W2884">
        <f t="shared" si="674"/>
        <v>2</v>
      </c>
      <c r="X2884">
        <v>1</v>
      </c>
      <c r="Y2884">
        <f t="shared" si="667"/>
        <v>750</v>
      </c>
      <c r="Z2884">
        <f t="shared" si="668"/>
        <v>252</v>
      </c>
    </row>
    <row r="2885" spans="1:26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 t="b">
        <v>0</v>
      </c>
      <c r="L2885">
        <v>5</v>
      </c>
      <c r="M2885" t="b">
        <v>0</v>
      </c>
      <c r="N2885" t="s">
        <v>8271</v>
      </c>
      <c r="O2885" s="15">
        <f t="shared" si="669"/>
        <v>19.079999999999998</v>
      </c>
      <c r="P2885" s="15">
        <f t="shared" si="664"/>
        <v>381.6</v>
      </c>
      <c r="Q2885" t="s">
        <v>8328</v>
      </c>
      <c r="R2885" t="s">
        <v>8329</v>
      </c>
      <c r="S2885" s="8">
        <f t="shared" si="670"/>
        <v>42370.694872685184</v>
      </c>
      <c r="T2885" s="11">
        <f t="shared" si="671"/>
        <v>42405.999305555553</v>
      </c>
      <c r="U2885" t="str">
        <f t="shared" si="672"/>
        <v>FALSE</v>
      </c>
      <c r="V2885" s="18">
        <f t="shared" si="673"/>
        <v>2</v>
      </c>
      <c r="W2885">
        <f t="shared" si="674"/>
        <v>2</v>
      </c>
      <c r="X2885">
        <v>1</v>
      </c>
      <c r="Y2885">
        <f t="shared" si="667"/>
        <v>10000</v>
      </c>
      <c r="Z2885">
        <f t="shared" si="668"/>
        <v>1908</v>
      </c>
    </row>
    <row r="2886" spans="1:26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 t="b">
        <v>0</v>
      </c>
      <c r="L2886">
        <v>4</v>
      </c>
      <c r="M2886" t="b">
        <v>0</v>
      </c>
      <c r="N2886" t="s">
        <v>8271</v>
      </c>
      <c r="O2886" s="15">
        <f t="shared" si="669"/>
        <v>0.41111111111111115</v>
      </c>
      <c r="P2886" s="15">
        <f t="shared" si="664"/>
        <v>46.25</v>
      </c>
      <c r="Q2886" t="s">
        <v>8328</v>
      </c>
      <c r="R2886" t="s">
        <v>8329</v>
      </c>
      <c r="S2886" s="8">
        <f t="shared" si="670"/>
        <v>41948.518923611111</v>
      </c>
      <c r="T2886" s="11">
        <f t="shared" si="671"/>
        <v>41978.518923611111</v>
      </c>
      <c r="U2886" t="str">
        <f t="shared" si="672"/>
        <v>FALSE</v>
      </c>
      <c r="V2886" s="18">
        <f t="shared" si="673"/>
        <v>2</v>
      </c>
      <c r="W2886">
        <f t="shared" si="674"/>
        <v>2</v>
      </c>
      <c r="X2886">
        <v>1</v>
      </c>
      <c r="Y2886">
        <f t="shared" si="667"/>
        <v>45000</v>
      </c>
      <c r="Z2886">
        <f t="shared" si="668"/>
        <v>185</v>
      </c>
    </row>
    <row r="2887" spans="1:26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 t="b">
        <v>0</v>
      </c>
      <c r="L2887">
        <v>5</v>
      </c>
      <c r="M2887" t="b">
        <v>0</v>
      </c>
      <c r="N2887" t="s">
        <v>8271</v>
      </c>
      <c r="O2887" s="15">
        <f t="shared" si="669"/>
        <v>32.5</v>
      </c>
      <c r="P2887" s="15">
        <f t="shared" si="664"/>
        <v>26</v>
      </c>
      <c r="Q2887" t="s">
        <v>8328</v>
      </c>
      <c r="R2887" t="s">
        <v>8329</v>
      </c>
      <c r="S2887" s="8">
        <f t="shared" si="670"/>
        <v>42046.868067129624</v>
      </c>
      <c r="T2887" s="11">
        <f t="shared" si="671"/>
        <v>42076.82640046296</v>
      </c>
      <c r="U2887" t="str">
        <f t="shared" si="672"/>
        <v>FALSE</v>
      </c>
      <c r="V2887" s="18">
        <f t="shared" si="673"/>
        <v>2</v>
      </c>
      <c r="W2887">
        <f t="shared" si="674"/>
        <v>2</v>
      </c>
      <c r="X2887">
        <v>1</v>
      </c>
      <c r="Y2887">
        <f t="shared" si="667"/>
        <v>400</v>
      </c>
      <c r="Z2887">
        <f t="shared" si="668"/>
        <v>130</v>
      </c>
    </row>
    <row r="2888" spans="1:26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 t="b">
        <v>0</v>
      </c>
      <c r="L2888">
        <v>1</v>
      </c>
      <c r="M2888" t="b">
        <v>0</v>
      </c>
      <c r="N2888" t="s">
        <v>8271</v>
      </c>
      <c r="O2888" s="15">
        <f t="shared" si="669"/>
        <v>5</v>
      </c>
      <c r="P2888" s="15">
        <f t="shared" si="664"/>
        <v>10</v>
      </c>
      <c r="Q2888" t="s">
        <v>8328</v>
      </c>
      <c r="R2888" t="s">
        <v>8329</v>
      </c>
      <c r="S2888" s="8">
        <f t="shared" si="670"/>
        <v>42261.424583333333</v>
      </c>
      <c r="T2888" s="11">
        <f t="shared" si="671"/>
        <v>42265.957638888889</v>
      </c>
      <c r="U2888" t="str">
        <f t="shared" si="672"/>
        <v>FALSE</v>
      </c>
      <c r="V2888" s="18">
        <f t="shared" si="673"/>
        <v>2</v>
      </c>
      <c r="W2888">
        <f t="shared" si="674"/>
        <v>2</v>
      </c>
      <c r="X2888">
        <v>1</v>
      </c>
      <c r="Y2888">
        <f t="shared" si="667"/>
        <v>200</v>
      </c>
      <c r="Z2888">
        <f t="shared" si="668"/>
        <v>10</v>
      </c>
    </row>
    <row r="2889" spans="1:26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 t="b">
        <v>0</v>
      </c>
      <c r="L2889">
        <v>1</v>
      </c>
      <c r="M2889" t="b">
        <v>0</v>
      </c>
      <c r="N2889" t="s">
        <v>8271</v>
      </c>
      <c r="O2889" s="15">
        <f t="shared" si="669"/>
        <v>0.16666666666666669</v>
      </c>
      <c r="P2889" s="15">
        <f t="shared" si="664"/>
        <v>5</v>
      </c>
      <c r="Q2889" t="s">
        <v>8328</v>
      </c>
      <c r="R2889" t="s">
        <v>8329</v>
      </c>
      <c r="S2889" s="8">
        <f t="shared" si="670"/>
        <v>41985.219027777777</v>
      </c>
      <c r="T2889" s="11">
        <f t="shared" si="671"/>
        <v>42015.219027777777</v>
      </c>
      <c r="U2889" t="str">
        <f t="shared" si="672"/>
        <v>FALSE</v>
      </c>
      <c r="V2889" s="18">
        <f t="shared" si="673"/>
        <v>2</v>
      </c>
      <c r="W2889">
        <f t="shared" si="674"/>
        <v>2</v>
      </c>
      <c r="X2889">
        <v>1</v>
      </c>
      <c r="Y2889">
        <f t="shared" si="667"/>
        <v>3000</v>
      </c>
      <c r="Z2889">
        <f t="shared" si="668"/>
        <v>5</v>
      </c>
    </row>
    <row r="2890" spans="1:26" ht="115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 t="b">
        <v>0</v>
      </c>
      <c r="L2890">
        <v>0</v>
      </c>
      <c r="M2890" t="b">
        <v>0</v>
      </c>
      <c r="N2890" t="s">
        <v>8271</v>
      </c>
      <c r="O2890" s="15">
        <f t="shared" si="669"/>
        <v>0</v>
      </c>
      <c r="P2890" s="15">
        <f t="shared" si="664"/>
        <v>0</v>
      </c>
      <c r="Q2890" t="s">
        <v>8328</v>
      </c>
      <c r="R2890" t="s">
        <v>8329</v>
      </c>
      <c r="S2890" s="8">
        <f t="shared" si="670"/>
        <v>41922.326851851853</v>
      </c>
      <c r="T2890" s="11">
        <f t="shared" si="671"/>
        <v>41929.999305555553</v>
      </c>
      <c r="U2890" t="str">
        <f t="shared" si="672"/>
        <v>FALSE</v>
      </c>
      <c r="V2890" s="18">
        <f t="shared" si="673"/>
        <v>2</v>
      </c>
      <c r="W2890">
        <f t="shared" si="674"/>
        <v>2</v>
      </c>
      <c r="X2890">
        <v>1</v>
      </c>
      <c r="Y2890">
        <f t="shared" si="667"/>
        <v>30000</v>
      </c>
      <c r="Z2890">
        <f t="shared" si="668"/>
        <v>0</v>
      </c>
    </row>
    <row r="2891" spans="1:26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 t="b">
        <v>0</v>
      </c>
      <c r="L2891">
        <v>14</v>
      </c>
      <c r="M2891" t="b">
        <v>0</v>
      </c>
      <c r="N2891" t="s">
        <v>8271</v>
      </c>
      <c r="O2891" s="15">
        <f t="shared" si="669"/>
        <v>38.066666666666663</v>
      </c>
      <c r="P2891" s="15">
        <f t="shared" si="664"/>
        <v>81.571428571428569</v>
      </c>
      <c r="Q2891" t="s">
        <v>8328</v>
      </c>
      <c r="R2891" t="s">
        <v>8329</v>
      </c>
      <c r="S2891" s="8">
        <f t="shared" si="670"/>
        <v>41850.654918981476</v>
      </c>
      <c r="T2891" s="11">
        <f t="shared" si="671"/>
        <v>41880.654918981476</v>
      </c>
      <c r="U2891" t="str">
        <f t="shared" si="672"/>
        <v>FALSE</v>
      </c>
      <c r="V2891" s="18">
        <f t="shared" si="673"/>
        <v>2</v>
      </c>
      <c r="W2891">
        <f t="shared" si="674"/>
        <v>2</v>
      </c>
      <c r="X2891">
        <v>1</v>
      </c>
      <c r="Y2891">
        <f t="shared" si="667"/>
        <v>3000</v>
      </c>
      <c r="Z2891">
        <f t="shared" si="668"/>
        <v>1142</v>
      </c>
    </row>
    <row r="2892" spans="1:26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 t="b">
        <v>0</v>
      </c>
      <c r="L2892">
        <v>3</v>
      </c>
      <c r="M2892" t="b">
        <v>0</v>
      </c>
      <c r="N2892" t="s">
        <v>8271</v>
      </c>
      <c r="O2892" s="15">
        <f t="shared" si="669"/>
        <v>1.05</v>
      </c>
      <c r="P2892" s="15">
        <f t="shared" si="664"/>
        <v>7</v>
      </c>
      <c r="Q2892" t="s">
        <v>8328</v>
      </c>
      <c r="R2892" t="s">
        <v>8329</v>
      </c>
      <c r="S2892" s="8">
        <f t="shared" si="670"/>
        <v>41831.534629629627</v>
      </c>
      <c r="T2892" s="11">
        <f t="shared" si="671"/>
        <v>41859.916666666664</v>
      </c>
      <c r="U2892" t="str">
        <f t="shared" si="672"/>
        <v>FALSE</v>
      </c>
      <c r="V2892" s="18">
        <f t="shared" si="673"/>
        <v>2</v>
      </c>
      <c r="W2892">
        <f t="shared" si="674"/>
        <v>2</v>
      </c>
      <c r="X2892">
        <v>1</v>
      </c>
      <c r="Y2892">
        <f t="shared" si="667"/>
        <v>2000</v>
      </c>
      <c r="Z2892">
        <f t="shared" si="668"/>
        <v>21</v>
      </c>
    </row>
    <row r="2893" spans="1:26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 t="b">
        <v>0</v>
      </c>
      <c r="L2893">
        <v>10</v>
      </c>
      <c r="M2893" t="b">
        <v>0</v>
      </c>
      <c r="N2893" t="s">
        <v>8271</v>
      </c>
      <c r="O2893" s="15">
        <f t="shared" si="669"/>
        <v>2.73</v>
      </c>
      <c r="P2893" s="15">
        <f t="shared" si="664"/>
        <v>27.3</v>
      </c>
      <c r="Q2893" t="s">
        <v>8328</v>
      </c>
      <c r="R2893" t="s">
        <v>8329</v>
      </c>
      <c r="S2893" s="8">
        <f t="shared" si="670"/>
        <v>42415.675092592595</v>
      </c>
      <c r="T2893" s="11">
        <f t="shared" si="671"/>
        <v>42475.633425925924</v>
      </c>
      <c r="U2893" t="str">
        <f t="shared" si="672"/>
        <v>FALSE</v>
      </c>
      <c r="V2893" s="18">
        <f t="shared" si="673"/>
        <v>2</v>
      </c>
      <c r="W2893">
        <f t="shared" si="674"/>
        <v>2</v>
      </c>
      <c r="X2893">
        <v>1</v>
      </c>
      <c r="Y2893">
        <f t="shared" si="667"/>
        <v>10000</v>
      </c>
      <c r="Z2893">
        <f t="shared" si="668"/>
        <v>273</v>
      </c>
    </row>
    <row r="2894" spans="1:26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 t="b">
        <v>0</v>
      </c>
      <c r="L2894">
        <v>17</v>
      </c>
      <c r="M2894" t="b">
        <v>0</v>
      </c>
      <c r="N2894" t="s">
        <v>8271</v>
      </c>
      <c r="O2894" s="15">
        <f t="shared" si="669"/>
        <v>9.0909090909090917</v>
      </c>
      <c r="P2894" s="15">
        <f t="shared" si="664"/>
        <v>29.411764705882351</v>
      </c>
      <c r="Q2894" t="s">
        <v>8328</v>
      </c>
      <c r="R2894" t="s">
        <v>8329</v>
      </c>
      <c r="S2894" s="8">
        <f t="shared" si="670"/>
        <v>41869.505833333329</v>
      </c>
      <c r="T2894" s="11">
        <f t="shared" si="671"/>
        <v>41876.666666666664</v>
      </c>
      <c r="U2894" t="str">
        <f t="shared" si="672"/>
        <v>FALSE</v>
      </c>
      <c r="V2894" s="18">
        <f t="shared" si="673"/>
        <v>2</v>
      </c>
      <c r="W2894">
        <f t="shared" si="674"/>
        <v>2</v>
      </c>
      <c r="X2894">
        <v>1</v>
      </c>
      <c r="Y2894">
        <f t="shared" si="667"/>
        <v>5500</v>
      </c>
      <c r="Z2894">
        <f t="shared" si="668"/>
        <v>500</v>
      </c>
    </row>
    <row r="2895" spans="1:26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 t="b">
        <v>0</v>
      </c>
      <c r="L2895">
        <v>2</v>
      </c>
      <c r="M2895" t="b">
        <v>0</v>
      </c>
      <c r="N2895" t="s">
        <v>8271</v>
      </c>
      <c r="O2895" s="15">
        <f t="shared" si="669"/>
        <v>0.5</v>
      </c>
      <c r="P2895" s="15">
        <f t="shared" si="664"/>
        <v>12.5</v>
      </c>
      <c r="Q2895" t="s">
        <v>8328</v>
      </c>
      <c r="R2895" t="s">
        <v>8329</v>
      </c>
      <c r="S2895" s="8">
        <f t="shared" si="670"/>
        <v>41953.564756944441</v>
      </c>
      <c r="T2895" s="11">
        <f t="shared" si="671"/>
        <v>42012.874999999993</v>
      </c>
      <c r="U2895" t="str">
        <f t="shared" si="672"/>
        <v>FALSE</v>
      </c>
      <c r="V2895" s="18">
        <f t="shared" si="673"/>
        <v>2</v>
      </c>
      <c r="W2895">
        <f t="shared" si="674"/>
        <v>2</v>
      </c>
      <c r="X2895">
        <v>1</v>
      </c>
      <c r="Y2895">
        <f t="shared" si="667"/>
        <v>5000</v>
      </c>
      <c r="Z2895">
        <f t="shared" si="668"/>
        <v>25</v>
      </c>
    </row>
    <row r="2896" spans="1:26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 t="b">
        <v>0</v>
      </c>
      <c r="L2896">
        <v>0</v>
      </c>
      <c r="M2896" t="b">
        <v>0</v>
      </c>
      <c r="N2896" t="s">
        <v>8271</v>
      </c>
      <c r="O2896" s="15">
        <f t="shared" si="669"/>
        <v>0</v>
      </c>
      <c r="P2896" s="15">
        <f t="shared" si="664"/>
        <v>0</v>
      </c>
      <c r="Q2896" t="s">
        <v>8328</v>
      </c>
      <c r="R2896" t="s">
        <v>8329</v>
      </c>
      <c r="S2896" s="8">
        <f t="shared" si="670"/>
        <v>42037.777951388889</v>
      </c>
      <c r="T2896" s="11">
        <f t="shared" si="671"/>
        <v>42097.736284722218</v>
      </c>
      <c r="U2896" t="str">
        <f t="shared" si="672"/>
        <v>FALSE</v>
      </c>
      <c r="V2896" s="18">
        <f t="shared" si="673"/>
        <v>2</v>
      </c>
      <c r="W2896">
        <f t="shared" si="674"/>
        <v>2</v>
      </c>
      <c r="X2896">
        <v>1</v>
      </c>
      <c r="Y2896">
        <f t="shared" si="667"/>
        <v>50000</v>
      </c>
      <c r="Z2896">
        <f t="shared" si="668"/>
        <v>0</v>
      </c>
    </row>
    <row r="2897" spans="1:26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 t="b">
        <v>0</v>
      </c>
      <c r="L2897">
        <v>4</v>
      </c>
      <c r="M2897" t="b">
        <v>0</v>
      </c>
      <c r="N2897" t="s">
        <v>8271</v>
      </c>
      <c r="O2897" s="15">
        <f t="shared" si="669"/>
        <v>4.5999999999999996</v>
      </c>
      <c r="P2897" s="15">
        <f t="shared" si="664"/>
        <v>5.75</v>
      </c>
      <c r="Q2897" t="s">
        <v>8328</v>
      </c>
      <c r="R2897" t="s">
        <v>8329</v>
      </c>
      <c r="S2897" s="8">
        <f t="shared" si="670"/>
        <v>41811.347129629627</v>
      </c>
      <c r="T2897" s="11">
        <f t="shared" si="671"/>
        <v>41812.666666666664</v>
      </c>
      <c r="U2897" t="str">
        <f t="shared" si="672"/>
        <v>FALSE</v>
      </c>
      <c r="V2897" s="18">
        <f t="shared" si="673"/>
        <v>2</v>
      </c>
      <c r="W2897">
        <f t="shared" si="674"/>
        <v>2</v>
      </c>
      <c r="X2897">
        <v>1</v>
      </c>
      <c r="Y2897">
        <f t="shared" si="667"/>
        <v>500</v>
      </c>
      <c r="Z2897">
        <f t="shared" si="668"/>
        <v>23</v>
      </c>
    </row>
    <row r="2898" spans="1:26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 t="b">
        <v>0</v>
      </c>
      <c r="L2898">
        <v>12</v>
      </c>
      <c r="M2898" t="b">
        <v>0</v>
      </c>
      <c r="N2898" t="s">
        <v>8271</v>
      </c>
      <c r="O2898" s="15">
        <f t="shared" si="669"/>
        <v>20.833333333333336</v>
      </c>
      <c r="P2898" s="15">
        <f t="shared" si="664"/>
        <v>52.083333333333336</v>
      </c>
      <c r="Q2898" t="s">
        <v>8328</v>
      </c>
      <c r="R2898" t="s">
        <v>8329</v>
      </c>
      <c r="S2898" s="8">
        <f t="shared" si="670"/>
        <v>42701.700474537036</v>
      </c>
      <c r="T2898" s="11">
        <f t="shared" si="671"/>
        <v>42716.041666666664</v>
      </c>
      <c r="U2898" t="str">
        <f t="shared" si="672"/>
        <v>FALSE</v>
      </c>
      <c r="V2898" s="18">
        <f t="shared" si="673"/>
        <v>2</v>
      </c>
      <c r="W2898">
        <f t="shared" si="674"/>
        <v>2</v>
      </c>
      <c r="X2898">
        <v>1</v>
      </c>
      <c r="Y2898">
        <f t="shared" si="667"/>
        <v>3000</v>
      </c>
      <c r="Z2898">
        <f t="shared" si="668"/>
        <v>625</v>
      </c>
    </row>
    <row r="2899" spans="1:26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 t="b">
        <v>0</v>
      </c>
      <c r="L2899">
        <v>3</v>
      </c>
      <c r="M2899" t="b">
        <v>0</v>
      </c>
      <c r="N2899" t="s">
        <v>8271</v>
      </c>
      <c r="O2899" s="15">
        <f t="shared" si="669"/>
        <v>4.583333333333333</v>
      </c>
      <c r="P2899" s="15">
        <f t="shared" si="664"/>
        <v>183.33333333333334</v>
      </c>
      <c r="Q2899" t="s">
        <v>8328</v>
      </c>
      <c r="R2899" t="s">
        <v>8329</v>
      </c>
      <c r="S2899" s="8">
        <f t="shared" si="670"/>
        <v>42258.438171296293</v>
      </c>
      <c r="T2899" s="11">
        <f t="shared" si="671"/>
        <v>42288.436863425923</v>
      </c>
      <c r="U2899" t="str">
        <f t="shared" si="672"/>
        <v>FALSE</v>
      </c>
      <c r="V2899" s="18">
        <f t="shared" si="673"/>
        <v>2</v>
      </c>
      <c r="W2899">
        <f t="shared" si="674"/>
        <v>2</v>
      </c>
      <c r="X2899">
        <v>1</v>
      </c>
      <c r="Y2899">
        <f t="shared" si="667"/>
        <v>12000</v>
      </c>
      <c r="Z2899">
        <f t="shared" si="668"/>
        <v>550</v>
      </c>
    </row>
    <row r="2900" spans="1:26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 t="b">
        <v>0</v>
      </c>
      <c r="L2900">
        <v>12</v>
      </c>
      <c r="M2900" t="b">
        <v>0</v>
      </c>
      <c r="N2900" t="s">
        <v>8271</v>
      </c>
      <c r="O2900" s="15">
        <f t="shared" si="669"/>
        <v>4.2133333333333338</v>
      </c>
      <c r="P2900" s="15">
        <f t="shared" si="664"/>
        <v>26.333333333333332</v>
      </c>
      <c r="Q2900" t="s">
        <v>8328</v>
      </c>
      <c r="R2900" t="s">
        <v>8329</v>
      </c>
      <c r="S2900" s="8">
        <f t="shared" si="670"/>
        <v>42278.456631944442</v>
      </c>
      <c r="T2900" s="11">
        <f t="shared" si="671"/>
        <v>42308.456631944442</v>
      </c>
      <c r="U2900" t="str">
        <f t="shared" si="672"/>
        <v>FALSE</v>
      </c>
      <c r="V2900" s="18">
        <f t="shared" si="673"/>
        <v>2</v>
      </c>
      <c r="W2900">
        <f t="shared" si="674"/>
        <v>2</v>
      </c>
      <c r="X2900">
        <v>1</v>
      </c>
      <c r="Y2900">
        <f t="shared" si="667"/>
        <v>7500</v>
      </c>
      <c r="Z2900">
        <f t="shared" si="668"/>
        <v>316</v>
      </c>
    </row>
    <row r="2901" spans="1:26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 t="b">
        <v>0</v>
      </c>
      <c r="L2901">
        <v>0</v>
      </c>
      <c r="M2901" t="b">
        <v>0</v>
      </c>
      <c r="N2901" t="s">
        <v>8271</v>
      </c>
      <c r="O2901" s="15">
        <f t="shared" si="669"/>
        <v>0</v>
      </c>
      <c r="P2901" s="15">
        <f t="shared" si="664"/>
        <v>0</v>
      </c>
      <c r="Q2901" t="s">
        <v>8328</v>
      </c>
      <c r="R2901" t="s">
        <v>8329</v>
      </c>
      <c r="S2901" s="8">
        <f t="shared" si="670"/>
        <v>42514.869884259257</v>
      </c>
      <c r="T2901" s="11">
        <f t="shared" si="671"/>
        <v>42574.869884259257</v>
      </c>
      <c r="U2901" t="str">
        <f t="shared" si="672"/>
        <v>FALSE</v>
      </c>
      <c r="V2901" s="18">
        <f t="shared" si="673"/>
        <v>2</v>
      </c>
      <c r="W2901">
        <f t="shared" si="674"/>
        <v>2</v>
      </c>
      <c r="X2901">
        <v>1</v>
      </c>
      <c r="Y2901">
        <f t="shared" si="667"/>
        <v>10000</v>
      </c>
      <c r="Z2901">
        <f t="shared" si="668"/>
        <v>0</v>
      </c>
    </row>
    <row r="2902" spans="1:26" ht="115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 t="b">
        <v>0</v>
      </c>
      <c r="L2902">
        <v>7</v>
      </c>
      <c r="M2902" t="b">
        <v>0</v>
      </c>
      <c r="N2902" t="s">
        <v>8271</v>
      </c>
      <c r="O2902" s="15">
        <f t="shared" si="669"/>
        <v>61.909090909090914</v>
      </c>
      <c r="P2902" s="15">
        <f t="shared" si="664"/>
        <v>486.42857142857144</v>
      </c>
      <c r="Q2902" t="s">
        <v>8328</v>
      </c>
      <c r="R2902" t="s">
        <v>8329</v>
      </c>
      <c r="S2902" s="8">
        <f t="shared" si="670"/>
        <v>41830.025833333333</v>
      </c>
      <c r="T2902" s="11">
        <f t="shared" si="671"/>
        <v>41860.025833333333</v>
      </c>
      <c r="U2902" t="str">
        <f t="shared" si="672"/>
        <v>FALSE</v>
      </c>
      <c r="V2902" s="18">
        <f t="shared" si="673"/>
        <v>2</v>
      </c>
      <c r="W2902">
        <f t="shared" si="674"/>
        <v>2</v>
      </c>
      <c r="X2902">
        <v>1</v>
      </c>
      <c r="Y2902">
        <f t="shared" si="667"/>
        <v>5500</v>
      </c>
      <c r="Z2902">
        <f t="shared" si="668"/>
        <v>3405</v>
      </c>
    </row>
    <row r="2903" spans="1:26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 t="b">
        <v>0</v>
      </c>
      <c r="L2903">
        <v>2</v>
      </c>
      <c r="M2903" t="b">
        <v>0</v>
      </c>
      <c r="N2903" t="s">
        <v>8271</v>
      </c>
      <c r="O2903" s="15">
        <f t="shared" si="669"/>
        <v>0.8</v>
      </c>
      <c r="P2903" s="15">
        <f t="shared" si="664"/>
        <v>3</v>
      </c>
      <c r="Q2903" t="s">
        <v>8328</v>
      </c>
      <c r="R2903" t="s">
        <v>8329</v>
      </c>
      <c r="S2903" s="8">
        <f t="shared" si="670"/>
        <v>41982.696053240739</v>
      </c>
      <c r="T2903" s="11">
        <f t="shared" si="671"/>
        <v>42042.696053240739</v>
      </c>
      <c r="U2903" t="str">
        <f t="shared" si="672"/>
        <v>FALSE</v>
      </c>
      <c r="V2903" s="18">
        <f t="shared" si="673"/>
        <v>2</v>
      </c>
      <c r="W2903">
        <f t="shared" si="674"/>
        <v>2</v>
      </c>
      <c r="X2903">
        <v>1</v>
      </c>
      <c r="Y2903">
        <f t="shared" si="667"/>
        <v>750</v>
      </c>
      <c r="Z2903">
        <f t="shared" si="668"/>
        <v>6</v>
      </c>
    </row>
    <row r="2904" spans="1:26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 t="b">
        <v>0</v>
      </c>
      <c r="L2904">
        <v>1</v>
      </c>
      <c r="M2904" t="b">
        <v>0</v>
      </c>
      <c r="N2904" t="s">
        <v>8271</v>
      </c>
      <c r="O2904" s="15">
        <f t="shared" si="669"/>
        <v>1.6666666666666666E-2</v>
      </c>
      <c r="P2904" s="15">
        <f t="shared" si="664"/>
        <v>25</v>
      </c>
      <c r="Q2904" t="s">
        <v>8328</v>
      </c>
      <c r="R2904" t="s">
        <v>8329</v>
      </c>
      <c r="S2904" s="8">
        <f t="shared" si="670"/>
        <v>42210.231435185182</v>
      </c>
      <c r="T2904" s="11">
        <f t="shared" si="671"/>
        <v>42240.231435185182</v>
      </c>
      <c r="U2904" t="str">
        <f t="shared" si="672"/>
        <v>FALSE</v>
      </c>
      <c r="V2904" s="18">
        <f t="shared" si="673"/>
        <v>2</v>
      </c>
      <c r="W2904">
        <f t="shared" si="674"/>
        <v>2</v>
      </c>
      <c r="X2904">
        <v>1</v>
      </c>
      <c r="Y2904">
        <f t="shared" si="667"/>
        <v>150000</v>
      </c>
      <c r="Z2904">
        <f t="shared" si="668"/>
        <v>25</v>
      </c>
    </row>
    <row r="2905" spans="1:26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 t="b">
        <v>0</v>
      </c>
      <c r="L2905">
        <v>4</v>
      </c>
      <c r="M2905" t="b">
        <v>0</v>
      </c>
      <c r="N2905" t="s">
        <v>8271</v>
      </c>
      <c r="O2905" s="15">
        <f t="shared" si="669"/>
        <v>0.77999999999999992</v>
      </c>
      <c r="P2905" s="15">
        <f t="shared" si="664"/>
        <v>9.75</v>
      </c>
      <c r="Q2905" t="s">
        <v>8328</v>
      </c>
      <c r="R2905" t="s">
        <v>8329</v>
      </c>
      <c r="S2905" s="8">
        <f t="shared" si="670"/>
        <v>42195.95854166666</v>
      </c>
      <c r="T2905" s="11">
        <f t="shared" si="671"/>
        <v>42255.95854166666</v>
      </c>
      <c r="U2905" t="str">
        <f t="shared" si="672"/>
        <v>FALSE</v>
      </c>
      <c r="V2905" s="18">
        <f t="shared" si="673"/>
        <v>2</v>
      </c>
      <c r="W2905">
        <f t="shared" si="674"/>
        <v>2</v>
      </c>
      <c r="X2905">
        <v>1</v>
      </c>
      <c r="Y2905">
        <f t="shared" si="667"/>
        <v>5000</v>
      </c>
      <c r="Z2905">
        <f t="shared" si="668"/>
        <v>39</v>
      </c>
    </row>
    <row r="2906" spans="1:26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 t="b">
        <v>0</v>
      </c>
      <c r="L2906">
        <v>4</v>
      </c>
      <c r="M2906" t="b">
        <v>0</v>
      </c>
      <c r="N2906" t="s">
        <v>8271</v>
      </c>
      <c r="O2906" s="15">
        <f t="shared" si="669"/>
        <v>5</v>
      </c>
      <c r="P2906" s="15">
        <f t="shared" si="664"/>
        <v>18.75</v>
      </c>
      <c r="Q2906" t="s">
        <v>8328</v>
      </c>
      <c r="R2906" t="s">
        <v>8329</v>
      </c>
      <c r="S2906" s="8">
        <f t="shared" si="670"/>
        <v>41940.759618055556</v>
      </c>
      <c r="T2906" s="11">
        <f t="shared" si="671"/>
        <v>41952.291666666664</v>
      </c>
      <c r="U2906" t="str">
        <f t="shared" si="672"/>
        <v>FALSE</v>
      </c>
      <c r="V2906" s="18">
        <f t="shared" si="673"/>
        <v>2</v>
      </c>
      <c r="W2906">
        <f t="shared" si="674"/>
        <v>2</v>
      </c>
      <c r="X2906">
        <v>1.28</v>
      </c>
      <c r="Y2906">
        <f>D2906*X2906</f>
        <v>1920</v>
      </c>
      <c r="Z2906">
        <f t="shared" ref="Z2906:Z2915" si="675">E2906*$X2906</f>
        <v>96</v>
      </c>
    </row>
    <row r="2907" spans="1:26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 t="b">
        <v>0</v>
      </c>
      <c r="L2907">
        <v>17</v>
      </c>
      <c r="M2907" t="b">
        <v>0</v>
      </c>
      <c r="N2907" t="s">
        <v>8271</v>
      </c>
      <c r="O2907" s="15">
        <f t="shared" si="669"/>
        <v>17.771428571428572</v>
      </c>
      <c r="P2907" s="15">
        <f t="shared" si="664"/>
        <v>36.588235294117645</v>
      </c>
      <c r="Q2907" t="s">
        <v>8328</v>
      </c>
      <c r="R2907" t="s">
        <v>8329</v>
      </c>
      <c r="S2907" s="8">
        <f t="shared" si="670"/>
        <v>42605.848530092589</v>
      </c>
      <c r="T2907" s="11">
        <f t="shared" si="671"/>
        <v>42619.848530092589</v>
      </c>
      <c r="U2907" t="str">
        <f t="shared" si="672"/>
        <v>FALSE</v>
      </c>
      <c r="V2907" s="18">
        <f t="shared" si="673"/>
        <v>2</v>
      </c>
      <c r="W2907">
        <f t="shared" si="674"/>
        <v>2</v>
      </c>
      <c r="X2907">
        <v>1</v>
      </c>
      <c r="Y2907">
        <f>D2907*$X2907</f>
        <v>3500</v>
      </c>
      <c r="Z2907">
        <f t="shared" si="675"/>
        <v>622</v>
      </c>
    </row>
    <row r="2908" spans="1:26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 t="b">
        <v>0</v>
      </c>
      <c r="L2908">
        <v>7</v>
      </c>
      <c r="M2908" t="b">
        <v>0</v>
      </c>
      <c r="N2908" t="s">
        <v>8271</v>
      </c>
      <c r="O2908" s="15">
        <f t="shared" si="669"/>
        <v>9.4166666666666661</v>
      </c>
      <c r="P2908" s="15">
        <f t="shared" si="664"/>
        <v>80.714285714285708</v>
      </c>
      <c r="Q2908" t="s">
        <v>8328</v>
      </c>
      <c r="R2908" t="s">
        <v>8329</v>
      </c>
      <c r="S2908" s="8">
        <f t="shared" si="670"/>
        <v>42199.440578703703</v>
      </c>
      <c r="T2908" s="11">
        <f t="shared" si="671"/>
        <v>42216.833333333336</v>
      </c>
      <c r="U2908" t="str">
        <f t="shared" si="672"/>
        <v>FALSE</v>
      </c>
      <c r="V2908" s="18">
        <f t="shared" si="673"/>
        <v>2</v>
      </c>
      <c r="W2908">
        <f t="shared" si="674"/>
        <v>2</v>
      </c>
      <c r="X2908">
        <v>1</v>
      </c>
      <c r="Y2908">
        <f>D2908*$X2908</f>
        <v>6000</v>
      </c>
      <c r="Z2908">
        <f t="shared" si="675"/>
        <v>565</v>
      </c>
    </row>
    <row r="2909" spans="1:26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 t="b">
        <v>0</v>
      </c>
      <c r="L2909">
        <v>2</v>
      </c>
      <c r="M2909" t="b">
        <v>0</v>
      </c>
      <c r="N2909" t="s">
        <v>8271</v>
      </c>
      <c r="O2909" s="15">
        <f t="shared" si="669"/>
        <v>0.08</v>
      </c>
      <c r="P2909" s="15">
        <f t="shared" si="664"/>
        <v>1</v>
      </c>
      <c r="Q2909" t="s">
        <v>8328</v>
      </c>
      <c r="R2909" t="s">
        <v>8329</v>
      </c>
      <c r="S2909" s="8">
        <f t="shared" si="670"/>
        <v>42444.669409722213</v>
      </c>
      <c r="T2909" s="11">
        <f t="shared" si="671"/>
        <v>42504.669409722221</v>
      </c>
      <c r="U2909" t="str">
        <f t="shared" si="672"/>
        <v>FALSE</v>
      </c>
      <c r="V2909" s="18">
        <f t="shared" si="673"/>
        <v>2</v>
      </c>
      <c r="W2909">
        <f t="shared" si="674"/>
        <v>2</v>
      </c>
      <c r="X2909">
        <v>1</v>
      </c>
      <c r="Y2909">
        <f>D2909*$X2909</f>
        <v>2500</v>
      </c>
      <c r="Z2909">
        <f t="shared" si="675"/>
        <v>2</v>
      </c>
    </row>
    <row r="2910" spans="1:26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 t="b">
        <v>0</v>
      </c>
      <c r="L2910">
        <v>5</v>
      </c>
      <c r="M2910" t="b">
        <v>0</v>
      </c>
      <c r="N2910" t="s">
        <v>8271</v>
      </c>
      <c r="O2910" s="15">
        <f t="shared" si="669"/>
        <v>2.75</v>
      </c>
      <c r="P2910" s="15">
        <f t="shared" si="664"/>
        <v>52.8</v>
      </c>
      <c r="Q2910" t="s">
        <v>8328</v>
      </c>
      <c r="R2910" t="s">
        <v>8329</v>
      </c>
      <c r="S2910" s="8">
        <f t="shared" si="670"/>
        <v>42499.523368055547</v>
      </c>
      <c r="T2910" s="11">
        <f t="shared" si="671"/>
        <v>42529.523368055554</v>
      </c>
      <c r="U2910" t="str">
        <f t="shared" si="672"/>
        <v>FALSE</v>
      </c>
      <c r="V2910" s="18">
        <f t="shared" si="673"/>
        <v>2</v>
      </c>
      <c r="W2910">
        <f t="shared" si="674"/>
        <v>2</v>
      </c>
      <c r="X2910">
        <v>1</v>
      </c>
      <c r="Y2910">
        <f>D2910*$X2910</f>
        <v>9600</v>
      </c>
      <c r="Z2910">
        <f t="shared" si="675"/>
        <v>264</v>
      </c>
    </row>
    <row r="2911" spans="1:26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 t="b">
        <v>0</v>
      </c>
      <c r="L2911">
        <v>1</v>
      </c>
      <c r="M2911" t="b">
        <v>0</v>
      </c>
      <c r="N2911" t="s">
        <v>8271</v>
      </c>
      <c r="O2911" s="15">
        <f t="shared" si="669"/>
        <v>1.1111111111111112E-2</v>
      </c>
      <c r="P2911" s="15">
        <f t="shared" si="664"/>
        <v>20</v>
      </c>
      <c r="Q2911" t="s">
        <v>8328</v>
      </c>
      <c r="R2911" t="s">
        <v>8329</v>
      </c>
      <c r="S2911" s="8">
        <f t="shared" si="670"/>
        <v>41929.057881944442</v>
      </c>
      <c r="T2911" s="11">
        <f t="shared" si="671"/>
        <v>41968.615277777775</v>
      </c>
      <c r="U2911" t="str">
        <f t="shared" si="672"/>
        <v>FALSE</v>
      </c>
      <c r="V2911" s="18">
        <f t="shared" si="673"/>
        <v>2</v>
      </c>
      <c r="W2911">
        <f t="shared" si="674"/>
        <v>2</v>
      </c>
      <c r="X2911">
        <v>1</v>
      </c>
      <c r="Y2911">
        <f>D2911*$X2911</f>
        <v>180000</v>
      </c>
      <c r="Z2911">
        <f t="shared" si="675"/>
        <v>20</v>
      </c>
    </row>
    <row r="2912" spans="1:26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 t="b">
        <v>0</v>
      </c>
      <c r="L2912">
        <v>1</v>
      </c>
      <c r="M2912" t="b">
        <v>0</v>
      </c>
      <c r="N2912" t="s">
        <v>8271</v>
      </c>
      <c r="O2912" s="15">
        <f t="shared" si="669"/>
        <v>3.3333333333333335E-3</v>
      </c>
      <c r="P2912" s="15">
        <f t="shared" si="664"/>
        <v>1</v>
      </c>
      <c r="Q2912" t="s">
        <v>8328</v>
      </c>
      <c r="R2912" t="s">
        <v>8329</v>
      </c>
      <c r="S2912" s="8">
        <f t="shared" si="670"/>
        <v>42107.632951388885</v>
      </c>
      <c r="T2912" s="11">
        <f t="shared" si="671"/>
        <v>42167.632951388885</v>
      </c>
      <c r="U2912" t="str">
        <f t="shared" si="672"/>
        <v>FALSE</v>
      </c>
      <c r="V2912" s="18">
        <f t="shared" si="673"/>
        <v>2</v>
      </c>
      <c r="W2912">
        <f t="shared" si="674"/>
        <v>2</v>
      </c>
      <c r="X2912">
        <v>1.28</v>
      </c>
      <c r="Y2912">
        <f>D2912*X2912</f>
        <v>38400</v>
      </c>
      <c r="Z2912">
        <f t="shared" si="675"/>
        <v>1.28</v>
      </c>
    </row>
    <row r="2913" spans="1:26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 t="b">
        <v>0</v>
      </c>
      <c r="L2913">
        <v>14</v>
      </c>
      <c r="M2913" t="b">
        <v>0</v>
      </c>
      <c r="N2913" t="s">
        <v>8271</v>
      </c>
      <c r="O2913" s="15">
        <f t="shared" si="669"/>
        <v>36.5</v>
      </c>
      <c r="P2913" s="15">
        <f t="shared" si="664"/>
        <v>46.928571428571431</v>
      </c>
      <c r="Q2913" t="s">
        <v>8328</v>
      </c>
      <c r="R2913" t="s">
        <v>8329</v>
      </c>
      <c r="S2913" s="8">
        <f t="shared" si="670"/>
        <v>42142.560486111113</v>
      </c>
      <c r="T2913" s="11">
        <f t="shared" si="671"/>
        <v>42182.560486111113</v>
      </c>
      <c r="U2913" t="str">
        <f t="shared" si="672"/>
        <v>FALSE</v>
      </c>
      <c r="V2913" s="18">
        <f t="shared" si="673"/>
        <v>2</v>
      </c>
      <c r="W2913">
        <f t="shared" si="674"/>
        <v>2</v>
      </c>
      <c r="X2913">
        <v>1</v>
      </c>
      <c r="Y2913">
        <f>D2913*$X2913</f>
        <v>1800</v>
      </c>
      <c r="Z2913">
        <f t="shared" si="675"/>
        <v>657</v>
      </c>
    </row>
    <row r="2914" spans="1:26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 t="b">
        <v>0</v>
      </c>
      <c r="L2914">
        <v>26</v>
      </c>
      <c r="M2914" t="b">
        <v>0</v>
      </c>
      <c r="N2914" t="s">
        <v>8271</v>
      </c>
      <c r="O2914" s="15">
        <f t="shared" si="669"/>
        <v>14.058171745152354</v>
      </c>
      <c r="P2914" s="15">
        <f t="shared" si="664"/>
        <v>78.07692307692308</v>
      </c>
      <c r="Q2914" t="s">
        <v>8328</v>
      </c>
      <c r="R2914" t="s">
        <v>8329</v>
      </c>
      <c r="S2914" s="8">
        <f t="shared" si="670"/>
        <v>42353.923310185179</v>
      </c>
      <c r="T2914" s="11">
        <f t="shared" si="671"/>
        <v>42383.923310185179</v>
      </c>
      <c r="U2914" t="str">
        <f t="shared" si="672"/>
        <v>FALSE</v>
      </c>
      <c r="V2914" s="18">
        <f t="shared" si="673"/>
        <v>2</v>
      </c>
      <c r="W2914">
        <f t="shared" si="674"/>
        <v>2</v>
      </c>
      <c r="X2914">
        <v>1</v>
      </c>
      <c r="Y2914">
        <f>D2914*$X2914</f>
        <v>14440</v>
      </c>
      <c r="Z2914">
        <f t="shared" si="675"/>
        <v>2030</v>
      </c>
    </row>
    <row r="2915" spans="1:26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 t="b">
        <v>0</v>
      </c>
      <c r="L2915">
        <v>2</v>
      </c>
      <c r="M2915" t="b">
        <v>0</v>
      </c>
      <c r="N2915" t="s">
        <v>8271</v>
      </c>
      <c r="O2915" s="15">
        <f t="shared" si="669"/>
        <v>0.02</v>
      </c>
      <c r="P2915" s="15">
        <f t="shared" si="664"/>
        <v>1</v>
      </c>
      <c r="Q2915" t="s">
        <v>8328</v>
      </c>
      <c r="R2915" t="s">
        <v>8329</v>
      </c>
      <c r="S2915" s="8">
        <f t="shared" si="670"/>
        <v>41828.714571759258</v>
      </c>
      <c r="T2915" s="11">
        <f t="shared" si="671"/>
        <v>41888.714571759258</v>
      </c>
      <c r="U2915" t="str">
        <f t="shared" si="672"/>
        <v>FALSE</v>
      </c>
      <c r="V2915" s="18">
        <f t="shared" si="673"/>
        <v>2</v>
      </c>
      <c r="W2915">
        <f t="shared" si="674"/>
        <v>2</v>
      </c>
      <c r="X2915">
        <v>1</v>
      </c>
      <c r="Y2915">
        <f>D2915*$X2915</f>
        <v>10000</v>
      </c>
      <c r="Z2915">
        <f t="shared" si="675"/>
        <v>2</v>
      </c>
    </row>
    <row r="2916" spans="1:26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 t="b">
        <v>0</v>
      </c>
      <c r="L2916">
        <v>1</v>
      </c>
      <c r="M2916" t="b">
        <v>0</v>
      </c>
      <c r="N2916" t="s">
        <v>8271</v>
      </c>
      <c r="O2916" s="15">
        <f t="shared" si="669"/>
        <v>4.0000000000000001E-3</v>
      </c>
      <c r="P2916" s="15">
        <f t="shared" si="664"/>
        <v>1</v>
      </c>
      <c r="Q2916" t="s">
        <v>8328</v>
      </c>
      <c r="R2916" t="s">
        <v>8329</v>
      </c>
      <c r="S2916" s="8">
        <f t="shared" si="670"/>
        <v>42017.699004629627</v>
      </c>
      <c r="T2916" s="11">
        <f t="shared" si="671"/>
        <v>42077.657337962963</v>
      </c>
      <c r="U2916" t="str">
        <f t="shared" si="672"/>
        <v>FALSE</v>
      </c>
      <c r="V2916" s="18">
        <f t="shared" si="673"/>
        <v>2</v>
      </c>
      <c r="W2916">
        <f t="shared" si="674"/>
        <v>2</v>
      </c>
      <c r="X2916">
        <v>1.28</v>
      </c>
      <c r="Y2916">
        <f>D2916*X2916</f>
        <v>32000</v>
      </c>
      <c r="Z2916">
        <f t="shared" ref="Z2916:Z2921" si="676">E2916*$X2916</f>
        <v>1.28</v>
      </c>
    </row>
    <row r="2917" spans="1:26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 t="b">
        <v>0</v>
      </c>
      <c r="L2917">
        <v>3</v>
      </c>
      <c r="M2917" t="b">
        <v>0</v>
      </c>
      <c r="N2917" t="s">
        <v>8271</v>
      </c>
      <c r="O2917" s="15">
        <f t="shared" si="669"/>
        <v>61.1</v>
      </c>
      <c r="P2917" s="15">
        <f t="shared" si="664"/>
        <v>203.66666666666666</v>
      </c>
      <c r="Q2917" t="s">
        <v>8328</v>
      </c>
      <c r="R2917" t="s">
        <v>8329</v>
      </c>
      <c r="S2917" s="8">
        <f t="shared" si="670"/>
        <v>42415.189699074072</v>
      </c>
      <c r="T2917" s="11">
        <f t="shared" si="671"/>
        <v>42445.1480324074</v>
      </c>
      <c r="U2917" t="str">
        <f t="shared" si="672"/>
        <v>FALSE</v>
      </c>
      <c r="V2917" s="18">
        <f t="shared" si="673"/>
        <v>2</v>
      </c>
      <c r="W2917">
        <f t="shared" si="674"/>
        <v>2</v>
      </c>
      <c r="X2917">
        <v>1.28</v>
      </c>
      <c r="Y2917">
        <f>D2917*X2917</f>
        <v>1280</v>
      </c>
      <c r="Z2917">
        <f t="shared" si="676"/>
        <v>782.08</v>
      </c>
    </row>
    <row r="2918" spans="1:26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 t="b">
        <v>0</v>
      </c>
      <c r="L2918">
        <v>7</v>
      </c>
      <c r="M2918" t="b">
        <v>0</v>
      </c>
      <c r="N2918" t="s">
        <v>8271</v>
      </c>
      <c r="O2918" s="15">
        <f t="shared" si="669"/>
        <v>7.8378378378378386</v>
      </c>
      <c r="P2918" s="15">
        <f t="shared" si="664"/>
        <v>20.714285714285715</v>
      </c>
      <c r="Q2918" t="s">
        <v>8328</v>
      </c>
      <c r="R2918" t="s">
        <v>8329</v>
      </c>
      <c r="S2918" s="8">
        <f t="shared" si="670"/>
        <v>41755.268391203703</v>
      </c>
      <c r="T2918" s="11">
        <f t="shared" si="671"/>
        <v>41778.268391203703</v>
      </c>
      <c r="U2918" t="str">
        <f t="shared" si="672"/>
        <v>FALSE</v>
      </c>
      <c r="V2918" s="18">
        <f t="shared" si="673"/>
        <v>2</v>
      </c>
      <c r="W2918">
        <f t="shared" si="674"/>
        <v>2</v>
      </c>
      <c r="X2918">
        <v>1.28</v>
      </c>
      <c r="Y2918">
        <f>D2918*X2918</f>
        <v>2368</v>
      </c>
      <c r="Z2918">
        <f t="shared" si="676"/>
        <v>185.6</v>
      </c>
    </row>
    <row r="2919" spans="1:26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 t="b">
        <v>0</v>
      </c>
      <c r="L2919">
        <v>9</v>
      </c>
      <c r="M2919" t="b">
        <v>0</v>
      </c>
      <c r="N2919" t="s">
        <v>8271</v>
      </c>
      <c r="O2919" s="15">
        <f t="shared" si="669"/>
        <v>21.85</v>
      </c>
      <c r="P2919" s="15">
        <f t="shared" si="664"/>
        <v>48.555555555555557</v>
      </c>
      <c r="Q2919" t="s">
        <v>8328</v>
      </c>
      <c r="R2919" t="s">
        <v>8329</v>
      </c>
      <c r="S2919" s="8">
        <f t="shared" si="670"/>
        <v>42245.026006944441</v>
      </c>
      <c r="T2919" s="11">
        <f t="shared" si="671"/>
        <v>42263.026006944441</v>
      </c>
      <c r="U2919" t="str">
        <f t="shared" si="672"/>
        <v>FALSE</v>
      </c>
      <c r="V2919" s="18">
        <f t="shared" si="673"/>
        <v>2</v>
      </c>
      <c r="W2919">
        <f t="shared" si="674"/>
        <v>2</v>
      </c>
      <c r="X2919">
        <v>1</v>
      </c>
      <c r="Y2919">
        <f>D2919*$X2919</f>
        <v>2000</v>
      </c>
      <c r="Z2919">
        <f t="shared" si="676"/>
        <v>437</v>
      </c>
    </row>
    <row r="2920" spans="1:26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 t="b">
        <v>0</v>
      </c>
      <c r="L2920">
        <v>20</v>
      </c>
      <c r="M2920" t="b">
        <v>0</v>
      </c>
      <c r="N2920" t="s">
        <v>8271</v>
      </c>
      <c r="O2920" s="15">
        <f t="shared" si="669"/>
        <v>27.24</v>
      </c>
      <c r="P2920" s="15">
        <f t="shared" si="664"/>
        <v>68.099999999999994</v>
      </c>
      <c r="Q2920" t="s">
        <v>8328</v>
      </c>
      <c r="R2920" t="s">
        <v>8329</v>
      </c>
      <c r="S2920" s="8">
        <f t="shared" si="670"/>
        <v>42278.421377314815</v>
      </c>
      <c r="T2920" s="11">
        <f t="shared" si="671"/>
        <v>42306.421377314815</v>
      </c>
      <c r="U2920" t="str">
        <f t="shared" si="672"/>
        <v>FALSE</v>
      </c>
      <c r="V2920" s="18">
        <f t="shared" si="673"/>
        <v>2</v>
      </c>
      <c r="W2920">
        <f t="shared" si="674"/>
        <v>2</v>
      </c>
      <c r="X2920">
        <v>1</v>
      </c>
      <c r="Y2920">
        <f>D2920*$X2920</f>
        <v>5000</v>
      </c>
      <c r="Z2920">
        <f t="shared" si="676"/>
        <v>1362</v>
      </c>
    </row>
    <row r="2921" spans="1:26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 t="b">
        <v>0</v>
      </c>
      <c r="L2921">
        <v>6</v>
      </c>
      <c r="M2921" t="b">
        <v>0</v>
      </c>
      <c r="N2921" t="s">
        <v>8271</v>
      </c>
      <c r="O2921" s="15">
        <f t="shared" si="669"/>
        <v>8.5</v>
      </c>
      <c r="P2921" s="15">
        <f t="shared" si="664"/>
        <v>8.5</v>
      </c>
      <c r="Q2921" t="s">
        <v>8328</v>
      </c>
      <c r="R2921" t="s">
        <v>8329</v>
      </c>
      <c r="S2921" s="8">
        <f t="shared" si="670"/>
        <v>41826.411215277774</v>
      </c>
      <c r="T2921" s="11">
        <f t="shared" si="671"/>
        <v>41856.411215277774</v>
      </c>
      <c r="U2921" t="str">
        <f t="shared" si="672"/>
        <v>FALSE</v>
      </c>
      <c r="V2921" s="18">
        <f t="shared" si="673"/>
        <v>2</v>
      </c>
      <c r="W2921">
        <f t="shared" si="674"/>
        <v>2</v>
      </c>
      <c r="X2921">
        <v>1</v>
      </c>
      <c r="Y2921">
        <f>D2921*$X2921</f>
        <v>600</v>
      </c>
      <c r="Z2921">
        <f t="shared" si="676"/>
        <v>51</v>
      </c>
    </row>
    <row r="2922" spans="1:26" ht="115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 t="b">
        <v>0</v>
      </c>
      <c r="L2922">
        <v>13</v>
      </c>
      <c r="M2922" t="b">
        <v>0</v>
      </c>
      <c r="N2922" t="s">
        <v>8271</v>
      </c>
      <c r="O2922" s="15">
        <f t="shared" si="669"/>
        <v>26.840000000000003</v>
      </c>
      <c r="P2922" s="15">
        <f t="shared" si="664"/>
        <v>51.615384615384613</v>
      </c>
      <c r="Q2922" t="s">
        <v>8328</v>
      </c>
      <c r="R2922" t="s">
        <v>8329</v>
      </c>
      <c r="S2922" s="8">
        <f t="shared" si="670"/>
        <v>42058.584143518521</v>
      </c>
      <c r="T2922" s="11">
        <f t="shared" si="671"/>
        <v>42088.54247685185</v>
      </c>
      <c r="U2922" t="str">
        <f t="shared" si="672"/>
        <v>FALSE</v>
      </c>
      <c r="V2922" s="18">
        <f t="shared" si="673"/>
        <v>2</v>
      </c>
      <c r="W2922">
        <f t="shared" si="674"/>
        <v>2</v>
      </c>
      <c r="X2922">
        <f>0.76</f>
        <v>0.76</v>
      </c>
      <c r="Y2922">
        <f>D2922*X2922</f>
        <v>1900</v>
      </c>
      <c r="Z2922">
        <f>E2922*$X2922</f>
        <v>509.96</v>
      </c>
    </row>
    <row r="2923" spans="1:26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 t="b">
        <v>0</v>
      </c>
      <c r="L2923">
        <v>3</v>
      </c>
      <c r="M2923" t="b">
        <v>1</v>
      </c>
      <c r="N2923" t="s">
        <v>8305</v>
      </c>
      <c r="O2923" s="15">
        <f t="shared" si="669"/>
        <v>129</v>
      </c>
      <c r="P2923" s="15">
        <f t="shared" si="664"/>
        <v>43</v>
      </c>
      <c r="Q2923" t="s">
        <v>8328</v>
      </c>
      <c r="R2923" t="s">
        <v>8358</v>
      </c>
      <c r="S2923" s="8">
        <f t="shared" si="670"/>
        <v>41877.678287037037</v>
      </c>
      <c r="T2923" s="11">
        <f t="shared" si="671"/>
        <v>41907.678287037037</v>
      </c>
      <c r="U2923" t="str">
        <f t="shared" si="672"/>
        <v>FALSE</v>
      </c>
      <c r="V2923" s="18">
        <f t="shared" si="673"/>
        <v>2</v>
      </c>
      <c r="W2923">
        <f t="shared" si="674"/>
        <v>1</v>
      </c>
      <c r="X2923">
        <v>1</v>
      </c>
      <c r="Y2923">
        <f>D2923*$X2923</f>
        <v>100</v>
      </c>
      <c r="Z2923">
        <f>E2923*$X2923</f>
        <v>129</v>
      </c>
    </row>
    <row r="2924" spans="1:26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 t="b">
        <v>0</v>
      </c>
      <c r="L2924">
        <v>6</v>
      </c>
      <c r="M2924" t="b">
        <v>1</v>
      </c>
      <c r="N2924" t="s">
        <v>8305</v>
      </c>
      <c r="O2924" s="15">
        <f t="shared" si="669"/>
        <v>100</v>
      </c>
      <c r="P2924" s="15">
        <f t="shared" si="664"/>
        <v>83.333333333333329</v>
      </c>
      <c r="Q2924" t="s">
        <v>8328</v>
      </c>
      <c r="R2924" t="s">
        <v>8358</v>
      </c>
      <c r="S2924" s="8">
        <f t="shared" si="670"/>
        <v>42097.665821759256</v>
      </c>
      <c r="T2924" s="11">
        <f t="shared" si="671"/>
        <v>42142.665821759256</v>
      </c>
      <c r="U2924" t="str">
        <f t="shared" si="672"/>
        <v>FALSE</v>
      </c>
      <c r="V2924" s="18">
        <f t="shared" si="673"/>
        <v>2</v>
      </c>
      <c r="W2924">
        <f t="shared" si="674"/>
        <v>1</v>
      </c>
      <c r="X2924">
        <v>1.28</v>
      </c>
      <c r="Y2924">
        <f>D2924*X2924</f>
        <v>640</v>
      </c>
      <c r="Z2924">
        <f>E2924*$X2924</f>
        <v>640</v>
      </c>
    </row>
    <row r="2925" spans="1:26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 t="b">
        <v>0</v>
      </c>
      <c r="L2925">
        <v>10</v>
      </c>
      <c r="M2925" t="b">
        <v>1</v>
      </c>
      <c r="N2925" t="s">
        <v>8305</v>
      </c>
      <c r="O2925" s="15">
        <f t="shared" si="669"/>
        <v>100</v>
      </c>
      <c r="P2925" s="15">
        <f t="shared" si="664"/>
        <v>30</v>
      </c>
      <c r="Q2925" t="s">
        <v>8328</v>
      </c>
      <c r="R2925" t="s">
        <v>8358</v>
      </c>
      <c r="S2925" s="8">
        <f t="shared" si="670"/>
        <v>42012.944201388884</v>
      </c>
      <c r="T2925" s="11">
        <f t="shared" si="671"/>
        <v>42027.916666666664</v>
      </c>
      <c r="U2925" t="str">
        <f t="shared" si="672"/>
        <v>FALSE</v>
      </c>
      <c r="V2925" s="18">
        <f t="shared" si="673"/>
        <v>2</v>
      </c>
      <c r="W2925">
        <f t="shared" si="674"/>
        <v>1</v>
      </c>
      <c r="X2925">
        <v>1</v>
      </c>
      <c r="Y2925">
        <f t="shared" ref="Y2925:Y2931" si="677">D2925*$X2925</f>
        <v>300</v>
      </c>
      <c r="Z2925">
        <f t="shared" ref="Z2925:Z2931" si="678">E2925*$X2925</f>
        <v>300</v>
      </c>
    </row>
    <row r="2926" spans="1:26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 t="b">
        <v>0</v>
      </c>
      <c r="L2926">
        <v>147</v>
      </c>
      <c r="M2926" t="b">
        <v>1</v>
      </c>
      <c r="N2926" t="s">
        <v>8305</v>
      </c>
      <c r="O2926" s="15">
        <f t="shared" si="669"/>
        <v>103.2</v>
      </c>
      <c r="P2926" s="15">
        <f t="shared" si="664"/>
        <v>175.51020408163265</v>
      </c>
      <c r="Q2926" t="s">
        <v>8328</v>
      </c>
      <c r="R2926" t="s">
        <v>8358</v>
      </c>
      <c r="S2926" s="8">
        <f t="shared" si="670"/>
        <v>42103.348495370366</v>
      </c>
      <c r="T2926" s="11">
        <f t="shared" si="671"/>
        <v>42132.957638888889</v>
      </c>
      <c r="U2926" t="str">
        <f t="shared" si="672"/>
        <v>FALSE</v>
      </c>
      <c r="V2926" s="18">
        <f t="shared" si="673"/>
        <v>2</v>
      </c>
      <c r="W2926">
        <f t="shared" si="674"/>
        <v>1</v>
      </c>
      <c r="X2926">
        <v>1</v>
      </c>
      <c r="Y2926">
        <f t="shared" si="677"/>
        <v>25000</v>
      </c>
      <c r="Z2926">
        <f t="shared" si="678"/>
        <v>25800</v>
      </c>
    </row>
    <row r="2927" spans="1:26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 t="b">
        <v>0</v>
      </c>
      <c r="L2927">
        <v>199</v>
      </c>
      <c r="M2927" t="b">
        <v>1</v>
      </c>
      <c r="N2927" t="s">
        <v>8305</v>
      </c>
      <c r="O2927" s="15">
        <f t="shared" si="669"/>
        <v>102.44597777777777</v>
      </c>
      <c r="P2927" s="15">
        <f t="shared" si="664"/>
        <v>231.66175879396985</v>
      </c>
      <c r="Q2927" t="s">
        <v>8328</v>
      </c>
      <c r="R2927" t="s">
        <v>8358</v>
      </c>
      <c r="S2927" s="8">
        <f t="shared" si="670"/>
        <v>41863.375787037032</v>
      </c>
      <c r="T2927" s="11">
        <f t="shared" si="671"/>
        <v>41893.375787037039</v>
      </c>
      <c r="U2927" t="str">
        <f t="shared" si="672"/>
        <v>FALSE</v>
      </c>
      <c r="V2927" s="18">
        <f t="shared" si="673"/>
        <v>2</v>
      </c>
      <c r="W2927">
        <f t="shared" si="674"/>
        <v>1</v>
      </c>
      <c r="X2927">
        <v>1</v>
      </c>
      <c r="Y2927">
        <f t="shared" si="677"/>
        <v>45000</v>
      </c>
      <c r="Z2927">
        <f t="shared" si="678"/>
        <v>46100.69</v>
      </c>
    </row>
    <row r="2928" spans="1:26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 t="b">
        <v>0</v>
      </c>
      <c r="L2928">
        <v>50</v>
      </c>
      <c r="M2928" t="b">
        <v>1</v>
      </c>
      <c r="N2928" t="s">
        <v>8305</v>
      </c>
      <c r="O2928" s="15">
        <f t="shared" si="669"/>
        <v>125</v>
      </c>
      <c r="P2928" s="15">
        <f t="shared" si="664"/>
        <v>75</v>
      </c>
      <c r="Q2928" t="s">
        <v>8328</v>
      </c>
      <c r="R2928" t="s">
        <v>8358</v>
      </c>
      <c r="S2928" s="8">
        <f t="shared" si="670"/>
        <v>42044.557627314811</v>
      </c>
      <c r="T2928" s="11">
        <f t="shared" si="671"/>
        <v>42058.557627314811</v>
      </c>
      <c r="U2928" t="str">
        <f t="shared" si="672"/>
        <v>FALSE</v>
      </c>
      <c r="V2928" s="18">
        <f t="shared" si="673"/>
        <v>2</v>
      </c>
      <c r="W2928">
        <f t="shared" si="674"/>
        <v>1</v>
      </c>
      <c r="X2928">
        <v>1</v>
      </c>
      <c r="Y2928">
        <f t="shared" si="677"/>
        <v>3000</v>
      </c>
      <c r="Z2928">
        <f t="shared" si="678"/>
        <v>3750</v>
      </c>
    </row>
    <row r="2929" spans="1:26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 t="b">
        <v>0</v>
      </c>
      <c r="L2929">
        <v>21</v>
      </c>
      <c r="M2929" t="b">
        <v>1</v>
      </c>
      <c r="N2929" t="s">
        <v>8305</v>
      </c>
      <c r="O2929" s="15">
        <f t="shared" si="669"/>
        <v>130.83333333333334</v>
      </c>
      <c r="P2929" s="15">
        <f t="shared" ref="P2929:P2992" si="679">IFERROR(E2929/L2929,0)</f>
        <v>112.14285714285714</v>
      </c>
      <c r="Q2929" t="s">
        <v>8328</v>
      </c>
      <c r="R2929" t="s">
        <v>8358</v>
      </c>
      <c r="S2929" s="8">
        <f t="shared" si="670"/>
        <v>41806.460983796293</v>
      </c>
      <c r="T2929" s="11">
        <f t="shared" si="671"/>
        <v>41835</v>
      </c>
      <c r="U2929" t="str">
        <f t="shared" si="672"/>
        <v>FALSE</v>
      </c>
      <c r="V2929" s="18">
        <f t="shared" si="673"/>
        <v>2</v>
      </c>
      <c r="W2929">
        <f t="shared" si="674"/>
        <v>1</v>
      </c>
      <c r="X2929">
        <v>1</v>
      </c>
      <c r="Y2929">
        <f t="shared" si="677"/>
        <v>1800</v>
      </c>
      <c r="Z2929">
        <f t="shared" si="678"/>
        <v>2355</v>
      </c>
    </row>
    <row r="2930" spans="1:26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 t="b">
        <v>0</v>
      </c>
      <c r="L2930">
        <v>24</v>
      </c>
      <c r="M2930" t="b">
        <v>1</v>
      </c>
      <c r="N2930" t="s">
        <v>8305</v>
      </c>
      <c r="O2930" s="15">
        <f t="shared" si="669"/>
        <v>100</v>
      </c>
      <c r="P2930" s="15">
        <f t="shared" si="679"/>
        <v>41.666666666666664</v>
      </c>
      <c r="Q2930" t="s">
        <v>8328</v>
      </c>
      <c r="R2930" t="s">
        <v>8358</v>
      </c>
      <c r="S2930" s="8">
        <f t="shared" si="670"/>
        <v>42403.789884259262</v>
      </c>
      <c r="T2930" s="11">
        <f t="shared" si="671"/>
        <v>42433.789884259262</v>
      </c>
      <c r="U2930" t="str">
        <f t="shared" si="672"/>
        <v>FALSE</v>
      </c>
      <c r="V2930" s="18">
        <f t="shared" si="673"/>
        <v>2</v>
      </c>
      <c r="W2930">
        <f t="shared" si="674"/>
        <v>1</v>
      </c>
      <c r="X2930">
        <v>1</v>
      </c>
      <c r="Y2930">
        <f t="shared" si="677"/>
        <v>1000</v>
      </c>
      <c r="Z2930">
        <f t="shared" si="678"/>
        <v>1000</v>
      </c>
    </row>
    <row r="2931" spans="1:26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 t="b">
        <v>0</v>
      </c>
      <c r="L2931">
        <v>32</v>
      </c>
      <c r="M2931" t="b">
        <v>1</v>
      </c>
      <c r="N2931" t="s">
        <v>8305</v>
      </c>
      <c r="O2931" s="15">
        <f t="shared" si="669"/>
        <v>102.06937499999999</v>
      </c>
      <c r="P2931" s="15">
        <f t="shared" si="679"/>
        <v>255.17343750000001</v>
      </c>
      <c r="Q2931" t="s">
        <v>8328</v>
      </c>
      <c r="R2931" t="s">
        <v>8358</v>
      </c>
      <c r="S2931" s="8">
        <f t="shared" si="670"/>
        <v>41754.355995370366</v>
      </c>
      <c r="T2931" s="11">
        <f t="shared" si="671"/>
        <v>41784.355995370366</v>
      </c>
      <c r="U2931" t="str">
        <f t="shared" si="672"/>
        <v>FALSE</v>
      </c>
      <c r="V2931" s="18">
        <f t="shared" si="673"/>
        <v>2</v>
      </c>
      <c r="W2931">
        <f t="shared" si="674"/>
        <v>1</v>
      </c>
      <c r="X2931">
        <v>1</v>
      </c>
      <c r="Y2931">
        <f t="shared" si="677"/>
        <v>8000</v>
      </c>
      <c r="Z2931">
        <f t="shared" si="678"/>
        <v>8165.55</v>
      </c>
    </row>
    <row r="2932" spans="1:26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 t="b">
        <v>0</v>
      </c>
      <c r="L2932">
        <v>62</v>
      </c>
      <c r="M2932" t="b">
        <v>1</v>
      </c>
      <c r="N2932" t="s">
        <v>8305</v>
      </c>
      <c r="O2932" s="15">
        <f t="shared" si="669"/>
        <v>100.92000000000002</v>
      </c>
      <c r="P2932" s="15">
        <f t="shared" si="679"/>
        <v>162.7741935483871</v>
      </c>
      <c r="Q2932" t="s">
        <v>8328</v>
      </c>
      <c r="R2932" t="s">
        <v>8358</v>
      </c>
      <c r="S2932" s="8">
        <f t="shared" si="670"/>
        <v>42101.375740740739</v>
      </c>
      <c r="T2932" s="11">
        <f t="shared" si="671"/>
        <v>42131.375740740739</v>
      </c>
      <c r="U2932" t="str">
        <f t="shared" si="672"/>
        <v>FALSE</v>
      </c>
      <c r="V2932" s="18">
        <f t="shared" si="673"/>
        <v>2</v>
      </c>
      <c r="W2932">
        <f t="shared" si="674"/>
        <v>1</v>
      </c>
      <c r="X2932">
        <v>1.28</v>
      </c>
      <c r="Y2932">
        <f>D2932*X2932</f>
        <v>12800</v>
      </c>
      <c r="Z2932">
        <f>E2932*$X2932</f>
        <v>12917.76</v>
      </c>
    </row>
    <row r="2933" spans="1:26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 t="b">
        <v>0</v>
      </c>
      <c r="L2933">
        <v>9</v>
      </c>
      <c r="M2933" t="b">
        <v>1</v>
      </c>
      <c r="N2933" t="s">
        <v>8305</v>
      </c>
      <c r="O2933" s="15">
        <f t="shared" si="669"/>
        <v>106</v>
      </c>
      <c r="P2933" s="15">
        <f t="shared" si="679"/>
        <v>88.333333333333329</v>
      </c>
      <c r="Q2933" t="s">
        <v>8328</v>
      </c>
      <c r="R2933" t="s">
        <v>8358</v>
      </c>
      <c r="S2933" s="8">
        <f t="shared" si="670"/>
        <v>41872.082905092589</v>
      </c>
      <c r="T2933" s="11">
        <f t="shared" si="671"/>
        <v>41897.047222222223</v>
      </c>
      <c r="U2933" t="str">
        <f t="shared" si="672"/>
        <v>FALSE</v>
      </c>
      <c r="V2933" s="18">
        <f t="shared" si="673"/>
        <v>2</v>
      </c>
      <c r="W2933">
        <f t="shared" si="674"/>
        <v>1</v>
      </c>
      <c r="X2933">
        <f>0.76</f>
        <v>0.76</v>
      </c>
      <c r="Y2933">
        <f>D2933*X2933</f>
        <v>570</v>
      </c>
      <c r="Z2933">
        <f>E2933*$X2933</f>
        <v>604.20000000000005</v>
      </c>
    </row>
    <row r="2934" spans="1:26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 t="b">
        <v>0</v>
      </c>
      <c r="L2934">
        <v>38</v>
      </c>
      <c r="M2934" t="b">
        <v>1</v>
      </c>
      <c r="N2934" t="s">
        <v>8305</v>
      </c>
      <c r="O2934" s="15">
        <f t="shared" si="669"/>
        <v>105.0967741935484</v>
      </c>
      <c r="P2934" s="15">
        <f t="shared" si="679"/>
        <v>85.736842105263165</v>
      </c>
      <c r="Q2934" t="s">
        <v>8328</v>
      </c>
      <c r="R2934" t="s">
        <v>8358</v>
      </c>
      <c r="S2934" s="8">
        <f t="shared" si="670"/>
        <v>42024.956446759257</v>
      </c>
      <c r="T2934" s="11">
        <f t="shared" si="671"/>
        <v>42056.249999999993</v>
      </c>
      <c r="U2934" t="str">
        <f t="shared" si="672"/>
        <v>FALSE</v>
      </c>
      <c r="V2934" s="18">
        <f t="shared" si="673"/>
        <v>2</v>
      </c>
      <c r="W2934">
        <f t="shared" si="674"/>
        <v>1</v>
      </c>
      <c r="X2934">
        <v>0.72</v>
      </c>
      <c r="Y2934">
        <f>D2934*X2934</f>
        <v>2232</v>
      </c>
    </row>
    <row r="2935" spans="1:26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 t="b">
        <v>0</v>
      </c>
      <c r="L2935">
        <v>54</v>
      </c>
      <c r="M2935" t="b">
        <v>1</v>
      </c>
      <c r="N2935" t="s">
        <v>8305</v>
      </c>
      <c r="O2935" s="15">
        <f t="shared" si="669"/>
        <v>102.76</v>
      </c>
      <c r="P2935" s="15">
        <f t="shared" si="679"/>
        <v>47.574074074074076</v>
      </c>
      <c r="Q2935" t="s">
        <v>8328</v>
      </c>
      <c r="R2935" t="s">
        <v>8358</v>
      </c>
      <c r="S2935" s="8">
        <f t="shared" si="670"/>
        <v>42495.748298611106</v>
      </c>
      <c r="T2935" s="11">
        <f t="shared" si="671"/>
        <v>42525.748298611106</v>
      </c>
      <c r="U2935" t="str">
        <f t="shared" si="672"/>
        <v>FALSE</v>
      </c>
      <c r="V2935" s="18">
        <f t="shared" si="673"/>
        <v>2</v>
      </c>
      <c r="W2935">
        <f t="shared" si="674"/>
        <v>1</v>
      </c>
      <c r="X2935">
        <v>1</v>
      </c>
      <c r="Y2935">
        <f>D2935*$X2935</f>
        <v>2500</v>
      </c>
      <c r="Z2935">
        <f>E2935*$X2935</f>
        <v>2569</v>
      </c>
    </row>
    <row r="2936" spans="1:26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 t="b">
        <v>0</v>
      </c>
      <c r="L2936">
        <v>37</v>
      </c>
      <c r="M2936" t="b">
        <v>1</v>
      </c>
      <c r="N2936" t="s">
        <v>8305</v>
      </c>
      <c r="O2936" s="15">
        <f t="shared" si="669"/>
        <v>108</v>
      </c>
      <c r="P2936" s="15">
        <f t="shared" si="679"/>
        <v>72.972972972972968</v>
      </c>
      <c r="Q2936" t="s">
        <v>8328</v>
      </c>
      <c r="R2936" t="s">
        <v>8358</v>
      </c>
      <c r="S2936" s="8">
        <f t="shared" si="670"/>
        <v>41775.427824074075</v>
      </c>
      <c r="T2936" s="11">
        <f t="shared" si="671"/>
        <v>41805.427824074075</v>
      </c>
      <c r="U2936" t="str">
        <f t="shared" si="672"/>
        <v>FALSE</v>
      </c>
      <c r="V2936" s="18">
        <f t="shared" si="673"/>
        <v>2</v>
      </c>
      <c r="W2936">
        <f t="shared" si="674"/>
        <v>1</v>
      </c>
      <c r="X2936">
        <f>0.76</f>
        <v>0.76</v>
      </c>
      <c r="Y2936">
        <f>D2936*X2936</f>
        <v>1900</v>
      </c>
      <c r="Z2936">
        <f t="shared" ref="Z2936:Z2948" si="680">E2936*$X2936</f>
        <v>2052</v>
      </c>
    </row>
    <row r="2937" spans="1:26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 t="b">
        <v>0</v>
      </c>
      <c r="L2937">
        <v>39</v>
      </c>
      <c r="M2937" t="b">
        <v>1</v>
      </c>
      <c r="N2937" t="s">
        <v>8305</v>
      </c>
      <c r="O2937" s="15">
        <f t="shared" si="669"/>
        <v>100.88571428571429</v>
      </c>
      <c r="P2937" s="15">
        <f t="shared" si="679"/>
        <v>90.538461538461533</v>
      </c>
      <c r="Q2937" t="s">
        <v>8328</v>
      </c>
      <c r="R2937" t="s">
        <v>8358</v>
      </c>
      <c r="S2937" s="8">
        <f t="shared" si="670"/>
        <v>42553.375092592592</v>
      </c>
      <c r="T2937" s="11">
        <f t="shared" si="671"/>
        <v>42611.499999999993</v>
      </c>
      <c r="U2937" t="str">
        <f t="shared" si="672"/>
        <v>FALSE</v>
      </c>
      <c r="V2937" s="18">
        <f t="shared" si="673"/>
        <v>2</v>
      </c>
      <c r="W2937">
        <f t="shared" si="674"/>
        <v>1</v>
      </c>
      <c r="X2937">
        <v>1</v>
      </c>
      <c r="Y2937">
        <f>D2937*$X2937</f>
        <v>3500</v>
      </c>
      <c r="Z2937">
        <f t="shared" si="680"/>
        <v>3531</v>
      </c>
    </row>
    <row r="2938" spans="1:26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 t="b">
        <v>0</v>
      </c>
      <c r="L2938">
        <v>34</v>
      </c>
      <c r="M2938" t="b">
        <v>1</v>
      </c>
      <c r="N2938" t="s">
        <v>8305</v>
      </c>
      <c r="O2938" s="15">
        <f t="shared" si="669"/>
        <v>128</v>
      </c>
      <c r="P2938" s="15">
        <f t="shared" si="679"/>
        <v>37.647058823529413</v>
      </c>
      <c r="Q2938" t="s">
        <v>8328</v>
      </c>
      <c r="R2938" t="s">
        <v>8358</v>
      </c>
      <c r="S2938" s="8">
        <f t="shared" si="670"/>
        <v>41912.442395833328</v>
      </c>
      <c r="T2938" s="11">
        <f t="shared" si="671"/>
        <v>41924.999305555553</v>
      </c>
      <c r="U2938" t="str">
        <f t="shared" si="672"/>
        <v>FALSE</v>
      </c>
      <c r="V2938" s="18">
        <f t="shared" si="673"/>
        <v>2</v>
      </c>
      <c r="W2938">
        <f t="shared" si="674"/>
        <v>1</v>
      </c>
      <c r="X2938">
        <v>1</v>
      </c>
      <c r="Y2938">
        <f>D2938*$X2938</f>
        <v>1000</v>
      </c>
      <c r="Z2938">
        <f t="shared" si="680"/>
        <v>1280</v>
      </c>
    </row>
    <row r="2939" spans="1:26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 t="b">
        <v>0</v>
      </c>
      <c r="L2939">
        <v>55</v>
      </c>
      <c r="M2939" t="b">
        <v>1</v>
      </c>
      <c r="N2939" t="s">
        <v>8305</v>
      </c>
      <c r="O2939" s="15">
        <f t="shared" si="669"/>
        <v>133.33333333333331</v>
      </c>
      <c r="P2939" s="15">
        <f t="shared" si="679"/>
        <v>36.363636363636367</v>
      </c>
      <c r="Q2939" t="s">
        <v>8328</v>
      </c>
      <c r="R2939" t="s">
        <v>8358</v>
      </c>
      <c r="S2939" s="8">
        <f t="shared" si="670"/>
        <v>41803.248993055553</v>
      </c>
      <c r="T2939" s="11">
        <f t="shared" si="671"/>
        <v>41833.248993055553</v>
      </c>
      <c r="U2939" t="str">
        <f t="shared" si="672"/>
        <v>FALSE</v>
      </c>
      <c r="V2939" s="18">
        <f t="shared" si="673"/>
        <v>2</v>
      </c>
      <c r="W2939">
        <f t="shared" si="674"/>
        <v>1</v>
      </c>
      <c r="X2939">
        <v>1.28</v>
      </c>
      <c r="Y2939">
        <f>D2939*X2939</f>
        <v>1920</v>
      </c>
      <c r="Z2939">
        <f t="shared" si="680"/>
        <v>2560</v>
      </c>
    </row>
    <row r="2940" spans="1:26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 t="b">
        <v>0</v>
      </c>
      <c r="L2940">
        <v>32</v>
      </c>
      <c r="M2940" t="b">
        <v>1</v>
      </c>
      <c r="N2940" t="s">
        <v>8305</v>
      </c>
      <c r="O2940" s="15">
        <f t="shared" si="669"/>
        <v>101.375</v>
      </c>
      <c r="P2940" s="15">
        <f t="shared" si="679"/>
        <v>126.71875</v>
      </c>
      <c r="Q2940" t="s">
        <v>8328</v>
      </c>
      <c r="R2940" t="s">
        <v>8358</v>
      </c>
      <c r="S2940" s="8">
        <f t="shared" si="670"/>
        <v>42004.495532407404</v>
      </c>
      <c r="T2940" s="11">
        <f t="shared" si="671"/>
        <v>42034.495532407404</v>
      </c>
      <c r="U2940" t="str">
        <f t="shared" si="672"/>
        <v>FALSE</v>
      </c>
      <c r="V2940" s="18">
        <f t="shared" si="673"/>
        <v>2</v>
      </c>
      <c r="W2940">
        <f t="shared" si="674"/>
        <v>1</v>
      </c>
      <c r="X2940">
        <v>1</v>
      </c>
      <c r="Y2940">
        <f>D2940*$X2940</f>
        <v>4000</v>
      </c>
      <c r="Z2940">
        <f t="shared" si="680"/>
        <v>4055</v>
      </c>
    </row>
    <row r="2941" spans="1:26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 t="b">
        <v>0</v>
      </c>
      <c r="L2941">
        <v>25</v>
      </c>
      <c r="M2941" t="b">
        <v>1</v>
      </c>
      <c r="N2941" t="s">
        <v>8305</v>
      </c>
      <c r="O2941" s="15">
        <f t="shared" si="669"/>
        <v>102.875</v>
      </c>
      <c r="P2941" s="15">
        <f t="shared" si="679"/>
        <v>329.2</v>
      </c>
      <c r="Q2941" t="s">
        <v>8328</v>
      </c>
      <c r="R2941" t="s">
        <v>8358</v>
      </c>
      <c r="S2941" s="8">
        <f t="shared" si="670"/>
        <v>41845.60083333333</v>
      </c>
      <c r="T2941" s="11">
        <f t="shared" si="671"/>
        <v>41878.833333333328</v>
      </c>
      <c r="U2941" t="str">
        <f t="shared" si="672"/>
        <v>FALSE</v>
      </c>
      <c r="V2941" s="18">
        <f t="shared" si="673"/>
        <v>2</v>
      </c>
      <c r="W2941">
        <f t="shared" si="674"/>
        <v>1</v>
      </c>
      <c r="X2941">
        <v>1</v>
      </c>
      <c r="Y2941">
        <f>D2941*$X2941</f>
        <v>8000</v>
      </c>
      <c r="Z2941">
        <f t="shared" si="680"/>
        <v>8230</v>
      </c>
    </row>
    <row r="2942" spans="1:26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 t="b">
        <v>0</v>
      </c>
      <c r="L2942">
        <v>33</v>
      </c>
      <c r="M2942" t="b">
        <v>1</v>
      </c>
      <c r="N2942" t="s">
        <v>8305</v>
      </c>
      <c r="O2942" s="15">
        <f t="shared" si="669"/>
        <v>107.24000000000001</v>
      </c>
      <c r="P2942" s="15">
        <f t="shared" si="679"/>
        <v>81.242424242424249</v>
      </c>
      <c r="Q2942" t="s">
        <v>8328</v>
      </c>
      <c r="R2942" t="s">
        <v>8358</v>
      </c>
      <c r="S2942" s="8">
        <f t="shared" si="670"/>
        <v>41982.565023148149</v>
      </c>
      <c r="T2942" s="11">
        <f t="shared" si="671"/>
        <v>42022.565023148149</v>
      </c>
      <c r="U2942" t="str">
        <f t="shared" si="672"/>
        <v>FALSE</v>
      </c>
      <c r="V2942" s="18">
        <f t="shared" si="673"/>
        <v>2</v>
      </c>
      <c r="W2942">
        <f t="shared" si="674"/>
        <v>1</v>
      </c>
      <c r="X2942">
        <v>1</v>
      </c>
      <c r="Y2942">
        <f>D2942*$X2942</f>
        <v>2500</v>
      </c>
      <c r="Z2942">
        <f t="shared" si="680"/>
        <v>2681</v>
      </c>
    </row>
    <row r="2943" spans="1:26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 t="b">
        <v>0</v>
      </c>
      <c r="L2943">
        <v>1</v>
      </c>
      <c r="M2943" t="b">
        <v>0</v>
      </c>
      <c r="N2943" t="s">
        <v>8303</v>
      </c>
      <c r="O2943" s="15">
        <f t="shared" si="669"/>
        <v>4.0000000000000001E-3</v>
      </c>
      <c r="P2943" s="15">
        <f t="shared" si="679"/>
        <v>1</v>
      </c>
      <c r="Q2943" t="s">
        <v>8328</v>
      </c>
      <c r="R2943" t="s">
        <v>8356</v>
      </c>
      <c r="S2943" s="8">
        <f t="shared" si="670"/>
        <v>42034.751793981479</v>
      </c>
      <c r="T2943" s="11">
        <f t="shared" si="671"/>
        <v>42064.751793981479</v>
      </c>
      <c r="U2943" t="str">
        <f t="shared" si="672"/>
        <v>FALSE</v>
      </c>
      <c r="V2943" s="18">
        <f t="shared" si="673"/>
        <v>2</v>
      </c>
      <c r="W2943">
        <f t="shared" si="674"/>
        <v>2</v>
      </c>
      <c r="X2943">
        <v>1</v>
      </c>
      <c r="Y2943">
        <f>D2943*$X2943</f>
        <v>25000</v>
      </c>
      <c r="Z2943">
        <f t="shared" si="680"/>
        <v>1</v>
      </c>
    </row>
    <row r="2944" spans="1:26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 t="b">
        <v>0</v>
      </c>
      <c r="L2944">
        <v>202</v>
      </c>
      <c r="M2944" t="b">
        <v>0</v>
      </c>
      <c r="N2944" t="s">
        <v>8303</v>
      </c>
      <c r="O2944" s="15">
        <f t="shared" si="669"/>
        <v>20.424999999999997</v>
      </c>
      <c r="P2944" s="15">
        <f t="shared" si="679"/>
        <v>202.22772277227722</v>
      </c>
      <c r="Q2944" t="s">
        <v>8328</v>
      </c>
      <c r="R2944" t="s">
        <v>8356</v>
      </c>
      <c r="S2944" s="8">
        <f t="shared" si="670"/>
        <v>42334.595590277771</v>
      </c>
      <c r="T2944" s="11">
        <f t="shared" si="671"/>
        <v>42354.637499999997</v>
      </c>
      <c r="U2944" t="str">
        <f t="shared" si="672"/>
        <v>FALSE</v>
      </c>
      <c r="V2944" s="18">
        <f t="shared" si="673"/>
        <v>2</v>
      </c>
      <c r="W2944">
        <f t="shared" si="674"/>
        <v>2</v>
      </c>
      <c r="X2944">
        <f>0.76</f>
        <v>0.76</v>
      </c>
      <c r="Y2944">
        <f>D2944*X2944</f>
        <v>152000</v>
      </c>
      <c r="Z2944">
        <f t="shared" si="680"/>
        <v>31046</v>
      </c>
    </row>
    <row r="2945" spans="1:26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 t="b">
        <v>0</v>
      </c>
      <c r="L2945">
        <v>0</v>
      </c>
      <c r="M2945" t="b">
        <v>0</v>
      </c>
      <c r="N2945" t="s">
        <v>8303</v>
      </c>
      <c r="O2945" s="15">
        <f t="shared" si="669"/>
        <v>0</v>
      </c>
      <c r="P2945" s="15">
        <f t="shared" si="679"/>
        <v>0</v>
      </c>
      <c r="Q2945" t="s">
        <v>8328</v>
      </c>
      <c r="R2945" t="s">
        <v>8356</v>
      </c>
      <c r="S2945" s="8">
        <f t="shared" si="670"/>
        <v>42076.921064814807</v>
      </c>
      <c r="T2945" s="11">
        <f t="shared" si="671"/>
        <v>42106.921064814807</v>
      </c>
      <c r="U2945" t="str">
        <f t="shared" si="672"/>
        <v>FALSE</v>
      </c>
      <c r="V2945" s="18">
        <f t="shared" si="673"/>
        <v>2</v>
      </c>
      <c r="W2945">
        <f t="shared" si="674"/>
        <v>2</v>
      </c>
      <c r="X2945">
        <v>1</v>
      </c>
      <c r="Y2945">
        <f>D2945*$X2945</f>
        <v>3000</v>
      </c>
      <c r="Z2945">
        <f t="shared" si="680"/>
        <v>0</v>
      </c>
    </row>
    <row r="2946" spans="1:26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 t="b">
        <v>0</v>
      </c>
      <c r="L2946">
        <v>1</v>
      </c>
      <c r="M2946" t="b">
        <v>0</v>
      </c>
      <c r="N2946" t="s">
        <v>8303</v>
      </c>
      <c r="O2946" s="15">
        <f t="shared" si="669"/>
        <v>1</v>
      </c>
      <c r="P2946" s="15">
        <f t="shared" si="679"/>
        <v>100</v>
      </c>
      <c r="Q2946" t="s">
        <v>8328</v>
      </c>
      <c r="R2946" t="s">
        <v>8356</v>
      </c>
      <c r="S2946" s="8">
        <f t="shared" si="670"/>
        <v>42132.705995370365</v>
      </c>
      <c r="T2946" s="11">
        <f t="shared" si="671"/>
        <v>42162.705995370365</v>
      </c>
      <c r="U2946" t="str">
        <f t="shared" si="672"/>
        <v>FALSE</v>
      </c>
      <c r="V2946" s="18">
        <f t="shared" si="673"/>
        <v>2</v>
      </c>
      <c r="W2946">
        <f t="shared" si="674"/>
        <v>2</v>
      </c>
      <c r="X2946">
        <v>1</v>
      </c>
      <c r="Y2946">
        <f>D2946*$X2946</f>
        <v>10000</v>
      </c>
      <c r="Z2946">
        <f t="shared" si="680"/>
        <v>100</v>
      </c>
    </row>
    <row r="2947" spans="1:26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 t="b">
        <v>0</v>
      </c>
      <c r="L2947">
        <v>0</v>
      </c>
      <c r="M2947" t="b">
        <v>0</v>
      </c>
      <c r="N2947" t="s">
        <v>8303</v>
      </c>
      <c r="O2947" s="15">
        <f t="shared" ref="O2947:O3010" si="681">(E2947/D2947)*100</f>
        <v>0</v>
      </c>
      <c r="P2947" s="15">
        <f t="shared" si="679"/>
        <v>0</v>
      </c>
      <c r="Q2947" t="s">
        <v>8328</v>
      </c>
      <c r="R2947" t="s">
        <v>8356</v>
      </c>
      <c r="S2947" s="8">
        <f t="shared" ref="S2947:S3010" si="682">(((J2947/60)/60)/24)+DATE(1970,1,1)+(-5/24)</f>
        <v>42117.931250000001</v>
      </c>
      <c r="T2947" s="11">
        <f t="shared" ref="T2947:T3010" si="683">(I2947/86400)+25569+(-5/24)</f>
        <v>42147.931250000001</v>
      </c>
      <c r="U2947" t="str">
        <f t="shared" ref="U2947:U3010" si="684">TRIM(K2947)</f>
        <v>FALSE</v>
      </c>
      <c r="V2947" s="18">
        <f t="shared" ref="V2947:V3010" si="685">IF(U2947="TRUE", 1, 2)</f>
        <v>2</v>
      </c>
      <c r="W2947">
        <f t="shared" ref="W2947:W3010" si="686">IF(F2947="successful", 1,  IF(F2947= "failed", 2, IF(F2947="canceled", 3, 4)))</f>
        <v>2</v>
      </c>
      <c r="X2947">
        <v>1</v>
      </c>
      <c r="Y2947">
        <f>D2947*$X2947</f>
        <v>50000</v>
      </c>
      <c r="Z2947">
        <f t="shared" si="680"/>
        <v>0</v>
      </c>
    </row>
    <row r="2948" spans="1:26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 t="b">
        <v>0</v>
      </c>
      <c r="L2948">
        <v>2</v>
      </c>
      <c r="M2948" t="b">
        <v>0</v>
      </c>
      <c r="N2948" t="s">
        <v>8303</v>
      </c>
      <c r="O2948" s="15">
        <f t="shared" si="681"/>
        <v>0.1</v>
      </c>
      <c r="P2948" s="15">
        <f t="shared" si="679"/>
        <v>1</v>
      </c>
      <c r="Q2948" t="s">
        <v>8328</v>
      </c>
      <c r="R2948" t="s">
        <v>8356</v>
      </c>
      <c r="S2948" s="8">
        <f t="shared" si="682"/>
        <v>42567.322824074072</v>
      </c>
      <c r="T2948" s="11">
        <f t="shared" si="683"/>
        <v>42597.322824074072</v>
      </c>
      <c r="U2948" t="str">
        <f t="shared" si="684"/>
        <v>FALSE</v>
      </c>
      <c r="V2948" s="18">
        <f t="shared" si="685"/>
        <v>2</v>
      </c>
      <c r="W2948">
        <f t="shared" si="686"/>
        <v>2</v>
      </c>
      <c r="X2948">
        <v>1.28</v>
      </c>
      <c r="Y2948">
        <f>D2948*X2948</f>
        <v>2560</v>
      </c>
      <c r="Z2948">
        <f t="shared" si="680"/>
        <v>2.56</v>
      </c>
    </row>
    <row r="2949" spans="1:26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 t="b">
        <v>0</v>
      </c>
      <c r="L2949">
        <v>13</v>
      </c>
      <c r="M2949" t="b">
        <v>0</v>
      </c>
      <c r="N2949" t="s">
        <v>8303</v>
      </c>
      <c r="O2949" s="15">
        <f t="shared" si="681"/>
        <v>4.2880000000000003</v>
      </c>
      <c r="P2949" s="15">
        <f t="shared" si="679"/>
        <v>82.461538461538467</v>
      </c>
      <c r="Q2949" t="s">
        <v>8328</v>
      </c>
      <c r="R2949" t="s">
        <v>8356</v>
      </c>
      <c r="S2949" s="8">
        <f t="shared" si="682"/>
        <v>42649.353784722225</v>
      </c>
      <c r="T2949" s="11">
        <f t="shared" si="683"/>
        <v>42698.507638888885</v>
      </c>
      <c r="U2949" t="str">
        <f t="shared" si="684"/>
        <v>FALSE</v>
      </c>
      <c r="V2949" s="18">
        <f t="shared" si="685"/>
        <v>2</v>
      </c>
      <c r="W2949">
        <f t="shared" si="686"/>
        <v>2</v>
      </c>
      <c r="X2949">
        <v>1</v>
      </c>
      <c r="Y2949">
        <f t="shared" ref="Y2949:Y2960" si="687">D2949*$X2949</f>
        <v>25000</v>
      </c>
      <c r="Z2949">
        <f t="shared" ref="Z2949:Z2960" si="688">E2949*$X2949</f>
        <v>1072</v>
      </c>
    </row>
    <row r="2950" spans="1:26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 t="b">
        <v>0</v>
      </c>
      <c r="L2950">
        <v>9</v>
      </c>
      <c r="M2950" t="b">
        <v>0</v>
      </c>
      <c r="N2950" t="s">
        <v>8303</v>
      </c>
      <c r="O2950" s="15">
        <f t="shared" si="681"/>
        <v>4.8000000000000004E-3</v>
      </c>
      <c r="P2950" s="15">
        <f t="shared" si="679"/>
        <v>2.6666666666666665</v>
      </c>
      <c r="Q2950" t="s">
        <v>8328</v>
      </c>
      <c r="R2950" t="s">
        <v>8356</v>
      </c>
      <c r="S2950" s="8">
        <f t="shared" si="682"/>
        <v>42097.440891203696</v>
      </c>
      <c r="T2950" s="11">
        <f t="shared" si="683"/>
        <v>42157.440891203696</v>
      </c>
      <c r="U2950" t="str">
        <f t="shared" si="684"/>
        <v>FALSE</v>
      </c>
      <c r="V2950" s="18">
        <f t="shared" si="685"/>
        <v>2</v>
      </c>
      <c r="W2950">
        <f t="shared" si="686"/>
        <v>2</v>
      </c>
      <c r="X2950">
        <v>1</v>
      </c>
      <c r="Y2950">
        <f t="shared" si="687"/>
        <v>500000</v>
      </c>
      <c r="Z2950">
        <f t="shared" si="688"/>
        <v>24</v>
      </c>
    </row>
    <row r="2951" spans="1:26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 t="b">
        <v>0</v>
      </c>
      <c r="L2951">
        <v>2</v>
      </c>
      <c r="M2951" t="b">
        <v>0</v>
      </c>
      <c r="N2951" t="s">
        <v>8303</v>
      </c>
      <c r="O2951" s="15">
        <f t="shared" si="681"/>
        <v>2.5</v>
      </c>
      <c r="P2951" s="15">
        <f t="shared" si="679"/>
        <v>12.5</v>
      </c>
      <c r="Q2951" t="s">
        <v>8328</v>
      </c>
      <c r="R2951" t="s">
        <v>8356</v>
      </c>
      <c r="S2951" s="8">
        <f t="shared" si="682"/>
        <v>42297.61478009259</v>
      </c>
      <c r="T2951" s="11">
        <f t="shared" si="683"/>
        <v>42327.656446759262</v>
      </c>
      <c r="U2951" t="str">
        <f t="shared" si="684"/>
        <v>FALSE</v>
      </c>
      <c r="V2951" s="18">
        <f t="shared" si="685"/>
        <v>2</v>
      </c>
      <c r="W2951">
        <f t="shared" si="686"/>
        <v>2</v>
      </c>
      <c r="X2951">
        <v>1</v>
      </c>
      <c r="Y2951">
        <f t="shared" si="687"/>
        <v>1000</v>
      </c>
      <c r="Z2951">
        <f t="shared" si="688"/>
        <v>25</v>
      </c>
    </row>
    <row r="2952" spans="1:26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 t="b">
        <v>0</v>
      </c>
      <c r="L2952">
        <v>0</v>
      </c>
      <c r="M2952" t="b">
        <v>0</v>
      </c>
      <c r="N2952" t="s">
        <v>8303</v>
      </c>
      <c r="O2952" s="15">
        <f t="shared" si="681"/>
        <v>0</v>
      </c>
      <c r="P2952" s="15">
        <f t="shared" si="679"/>
        <v>0</v>
      </c>
      <c r="Q2952" t="s">
        <v>8328</v>
      </c>
      <c r="R2952" t="s">
        <v>8356</v>
      </c>
      <c r="S2952" s="8">
        <f t="shared" si="682"/>
        <v>42362.156851851854</v>
      </c>
      <c r="T2952" s="11">
        <f t="shared" si="683"/>
        <v>42392.156851851854</v>
      </c>
      <c r="U2952" t="str">
        <f t="shared" si="684"/>
        <v>FALSE</v>
      </c>
      <c r="V2952" s="18">
        <f t="shared" si="685"/>
        <v>2</v>
      </c>
      <c r="W2952">
        <f t="shared" si="686"/>
        <v>2</v>
      </c>
      <c r="X2952">
        <v>1</v>
      </c>
      <c r="Y2952">
        <f t="shared" si="687"/>
        <v>5000000</v>
      </c>
      <c r="Z2952">
        <f t="shared" si="688"/>
        <v>0</v>
      </c>
    </row>
    <row r="2953" spans="1:26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 t="b">
        <v>0</v>
      </c>
      <c r="L2953">
        <v>58</v>
      </c>
      <c r="M2953" t="b">
        <v>0</v>
      </c>
      <c r="N2953" t="s">
        <v>8303</v>
      </c>
      <c r="O2953" s="15">
        <f t="shared" si="681"/>
        <v>2.1919999999999997</v>
      </c>
      <c r="P2953" s="15">
        <f t="shared" si="679"/>
        <v>18.896551724137932</v>
      </c>
      <c r="Q2953" t="s">
        <v>8328</v>
      </c>
      <c r="R2953" t="s">
        <v>8356</v>
      </c>
      <c r="S2953" s="8">
        <f t="shared" si="682"/>
        <v>41872.594594907401</v>
      </c>
      <c r="T2953" s="11">
        <f t="shared" si="683"/>
        <v>41917.594594907401</v>
      </c>
      <c r="U2953" t="str">
        <f t="shared" si="684"/>
        <v>FALSE</v>
      </c>
      <c r="V2953" s="18">
        <f t="shared" si="685"/>
        <v>2</v>
      </c>
      <c r="W2953">
        <f t="shared" si="686"/>
        <v>3</v>
      </c>
      <c r="X2953">
        <v>1</v>
      </c>
      <c r="Y2953">
        <f t="shared" si="687"/>
        <v>50000</v>
      </c>
      <c r="Z2953">
        <f t="shared" si="688"/>
        <v>1096</v>
      </c>
    </row>
    <row r="2954" spans="1:26" ht="115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 t="b">
        <v>0</v>
      </c>
      <c r="L2954">
        <v>8</v>
      </c>
      <c r="M2954" t="b">
        <v>0</v>
      </c>
      <c r="N2954" t="s">
        <v>8303</v>
      </c>
      <c r="O2954" s="15">
        <f t="shared" si="681"/>
        <v>8.0250000000000004</v>
      </c>
      <c r="P2954" s="15">
        <f t="shared" si="679"/>
        <v>200.625</v>
      </c>
      <c r="Q2954" t="s">
        <v>8328</v>
      </c>
      <c r="R2954" t="s">
        <v>8356</v>
      </c>
      <c r="S2954" s="8">
        <f t="shared" si="682"/>
        <v>42628.481932870367</v>
      </c>
      <c r="T2954" s="11">
        <f t="shared" si="683"/>
        <v>42659.958333333336</v>
      </c>
      <c r="U2954" t="str">
        <f t="shared" si="684"/>
        <v>FALSE</v>
      </c>
      <c r="V2954" s="18">
        <f t="shared" si="685"/>
        <v>2</v>
      </c>
      <c r="W2954">
        <f t="shared" si="686"/>
        <v>3</v>
      </c>
      <c r="X2954">
        <v>1</v>
      </c>
      <c r="Y2954">
        <f t="shared" si="687"/>
        <v>20000</v>
      </c>
      <c r="Z2954">
        <f t="shared" si="688"/>
        <v>1605</v>
      </c>
    </row>
    <row r="2955" spans="1:26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 t="b">
        <v>0</v>
      </c>
      <c r="L2955">
        <v>3</v>
      </c>
      <c r="M2955" t="b">
        <v>0</v>
      </c>
      <c r="N2955" t="s">
        <v>8303</v>
      </c>
      <c r="O2955" s="15">
        <f t="shared" si="681"/>
        <v>0.15125</v>
      </c>
      <c r="P2955" s="15">
        <f t="shared" si="679"/>
        <v>201.66666666666666</v>
      </c>
      <c r="Q2955" t="s">
        <v>8328</v>
      </c>
      <c r="R2955" t="s">
        <v>8356</v>
      </c>
      <c r="S2955" s="8">
        <f t="shared" si="682"/>
        <v>42255.583576388883</v>
      </c>
      <c r="T2955" s="11">
        <f t="shared" si="683"/>
        <v>42285.583576388883</v>
      </c>
      <c r="U2955" t="str">
        <f t="shared" si="684"/>
        <v>FALSE</v>
      </c>
      <c r="V2955" s="18">
        <f t="shared" si="685"/>
        <v>2</v>
      </c>
      <c r="W2955">
        <f t="shared" si="686"/>
        <v>3</v>
      </c>
      <c r="X2955">
        <v>1</v>
      </c>
      <c r="Y2955">
        <f t="shared" si="687"/>
        <v>400000</v>
      </c>
      <c r="Z2955">
        <f t="shared" si="688"/>
        <v>605</v>
      </c>
    </row>
    <row r="2956" spans="1:26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 t="b">
        <v>0</v>
      </c>
      <c r="L2956">
        <v>0</v>
      </c>
      <c r="M2956" t="b">
        <v>0</v>
      </c>
      <c r="N2956" t="s">
        <v>8303</v>
      </c>
      <c r="O2956" s="15">
        <f t="shared" si="681"/>
        <v>0</v>
      </c>
      <c r="P2956" s="15">
        <f t="shared" si="679"/>
        <v>0</v>
      </c>
      <c r="Q2956" t="s">
        <v>8328</v>
      </c>
      <c r="R2956" t="s">
        <v>8356</v>
      </c>
      <c r="S2956" s="8">
        <f t="shared" si="682"/>
        <v>42790.375034722216</v>
      </c>
      <c r="T2956" s="11">
        <f t="shared" si="683"/>
        <v>42810.333368055552</v>
      </c>
      <c r="U2956" t="str">
        <f t="shared" si="684"/>
        <v>FALSE</v>
      </c>
      <c r="V2956" s="18">
        <f t="shared" si="685"/>
        <v>2</v>
      </c>
      <c r="W2956">
        <f t="shared" si="686"/>
        <v>3</v>
      </c>
      <c r="X2956">
        <v>1</v>
      </c>
      <c r="Y2956">
        <f t="shared" si="687"/>
        <v>15000</v>
      </c>
      <c r="Z2956">
        <f t="shared" si="688"/>
        <v>0</v>
      </c>
    </row>
    <row r="2957" spans="1:26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 t="b">
        <v>0</v>
      </c>
      <c r="L2957">
        <v>11</v>
      </c>
      <c r="M2957" t="b">
        <v>0</v>
      </c>
      <c r="N2957" t="s">
        <v>8303</v>
      </c>
      <c r="O2957" s="15">
        <f t="shared" si="681"/>
        <v>59.583333333333336</v>
      </c>
      <c r="P2957" s="15">
        <f t="shared" si="679"/>
        <v>65</v>
      </c>
      <c r="Q2957" t="s">
        <v>8328</v>
      </c>
      <c r="R2957" t="s">
        <v>8356</v>
      </c>
      <c r="S2957" s="8">
        <f t="shared" si="682"/>
        <v>42141.532974537033</v>
      </c>
      <c r="T2957" s="11">
        <f t="shared" si="683"/>
        <v>42171.532974537033</v>
      </c>
      <c r="U2957" t="str">
        <f t="shared" si="684"/>
        <v>FALSE</v>
      </c>
      <c r="V2957" s="18">
        <f t="shared" si="685"/>
        <v>2</v>
      </c>
      <c r="W2957">
        <f t="shared" si="686"/>
        <v>3</v>
      </c>
      <c r="X2957">
        <v>1</v>
      </c>
      <c r="Y2957">
        <f t="shared" si="687"/>
        <v>1200</v>
      </c>
      <c r="Z2957">
        <f t="shared" si="688"/>
        <v>715</v>
      </c>
    </row>
    <row r="2958" spans="1:26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 t="b">
        <v>0</v>
      </c>
      <c r="L2958">
        <v>20</v>
      </c>
      <c r="M2958" t="b">
        <v>0</v>
      </c>
      <c r="N2958" t="s">
        <v>8303</v>
      </c>
      <c r="O2958" s="15">
        <f t="shared" si="681"/>
        <v>16.734177215189874</v>
      </c>
      <c r="P2958" s="15">
        <f t="shared" si="679"/>
        <v>66.099999999999994</v>
      </c>
      <c r="Q2958" t="s">
        <v>8328</v>
      </c>
      <c r="R2958" t="s">
        <v>8356</v>
      </c>
      <c r="S2958" s="8">
        <f t="shared" si="682"/>
        <v>42464.750578703701</v>
      </c>
      <c r="T2958" s="11">
        <f t="shared" si="683"/>
        <v>42494.750578703701</v>
      </c>
      <c r="U2958" t="str">
        <f t="shared" si="684"/>
        <v>FALSE</v>
      </c>
      <c r="V2958" s="18">
        <f t="shared" si="685"/>
        <v>2</v>
      </c>
      <c r="W2958">
        <f t="shared" si="686"/>
        <v>3</v>
      </c>
      <c r="X2958">
        <v>1</v>
      </c>
      <c r="Y2958">
        <f t="shared" si="687"/>
        <v>7900</v>
      </c>
      <c r="Z2958">
        <f t="shared" si="688"/>
        <v>1322</v>
      </c>
    </row>
    <row r="2959" spans="1:26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 t="b">
        <v>0</v>
      </c>
      <c r="L2959">
        <v>3</v>
      </c>
      <c r="M2959" t="b">
        <v>0</v>
      </c>
      <c r="N2959" t="s">
        <v>8303</v>
      </c>
      <c r="O2959" s="15">
        <f t="shared" si="681"/>
        <v>1.8666666666666669</v>
      </c>
      <c r="P2959" s="15">
        <f t="shared" si="679"/>
        <v>93.333333333333329</v>
      </c>
      <c r="Q2959" t="s">
        <v>8328</v>
      </c>
      <c r="R2959" t="s">
        <v>8356</v>
      </c>
      <c r="S2959" s="8">
        <f t="shared" si="682"/>
        <v>42030.80291666666</v>
      </c>
      <c r="T2959" s="11">
        <f t="shared" si="683"/>
        <v>42090.761249999996</v>
      </c>
      <c r="U2959" t="str">
        <f t="shared" si="684"/>
        <v>FALSE</v>
      </c>
      <c r="V2959" s="18">
        <f t="shared" si="685"/>
        <v>2</v>
      </c>
      <c r="W2959">
        <f t="shared" si="686"/>
        <v>3</v>
      </c>
      <c r="X2959">
        <v>1</v>
      </c>
      <c r="Y2959">
        <f t="shared" si="687"/>
        <v>15000</v>
      </c>
      <c r="Z2959">
        <f t="shared" si="688"/>
        <v>280</v>
      </c>
    </row>
    <row r="2960" spans="1:26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 t="b">
        <v>0</v>
      </c>
      <c r="L2960">
        <v>0</v>
      </c>
      <c r="M2960" t="b">
        <v>0</v>
      </c>
      <c r="N2960" t="s">
        <v>8303</v>
      </c>
      <c r="O2960" s="15">
        <f t="shared" si="681"/>
        <v>0</v>
      </c>
      <c r="P2960" s="15">
        <f t="shared" si="679"/>
        <v>0</v>
      </c>
      <c r="Q2960" t="s">
        <v>8328</v>
      </c>
      <c r="R2960" t="s">
        <v>8356</v>
      </c>
      <c r="S2960" s="8">
        <f t="shared" si="682"/>
        <v>42438.570798611108</v>
      </c>
      <c r="T2960" s="11">
        <f t="shared" si="683"/>
        <v>42498.529131944444</v>
      </c>
      <c r="U2960" t="str">
        <f t="shared" si="684"/>
        <v>FALSE</v>
      </c>
      <c r="V2960" s="18">
        <f t="shared" si="685"/>
        <v>2</v>
      </c>
      <c r="W2960">
        <f t="shared" si="686"/>
        <v>3</v>
      </c>
      <c r="X2960">
        <v>1</v>
      </c>
      <c r="Y2960">
        <f t="shared" si="687"/>
        <v>80000</v>
      </c>
      <c r="Z2960">
        <f t="shared" si="688"/>
        <v>0</v>
      </c>
    </row>
    <row r="2961" spans="1:26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 t="b">
        <v>0</v>
      </c>
      <c r="L2961">
        <v>0</v>
      </c>
      <c r="M2961" t="b">
        <v>0</v>
      </c>
      <c r="N2961" t="s">
        <v>8303</v>
      </c>
      <c r="O2961" s="15">
        <f t="shared" si="681"/>
        <v>0</v>
      </c>
      <c r="P2961" s="15">
        <f t="shared" si="679"/>
        <v>0</v>
      </c>
      <c r="Q2961" t="s">
        <v>8328</v>
      </c>
      <c r="R2961" t="s">
        <v>8356</v>
      </c>
      <c r="S2961" s="8">
        <f t="shared" si="682"/>
        <v>42497.800057870372</v>
      </c>
      <c r="T2961" s="11">
        <f t="shared" si="683"/>
        <v>42527.800057870372</v>
      </c>
      <c r="U2961" t="str">
        <f t="shared" si="684"/>
        <v>FALSE</v>
      </c>
      <c r="V2961" s="18">
        <f t="shared" si="685"/>
        <v>2</v>
      </c>
      <c r="W2961">
        <f t="shared" si="686"/>
        <v>3</v>
      </c>
      <c r="X2961">
        <v>1.28</v>
      </c>
      <c r="Y2961">
        <f>D2961*X2961</f>
        <v>12800</v>
      </c>
      <c r="Z2961">
        <f>E2961*$X2961</f>
        <v>0</v>
      </c>
    </row>
    <row r="2962" spans="1:26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 t="b">
        <v>0</v>
      </c>
      <c r="L2962">
        <v>0</v>
      </c>
      <c r="M2962" t="b">
        <v>0</v>
      </c>
      <c r="N2962" t="s">
        <v>8303</v>
      </c>
      <c r="O2962" s="15">
        <f t="shared" si="681"/>
        <v>0</v>
      </c>
      <c r="P2962" s="15">
        <f t="shared" si="679"/>
        <v>0</v>
      </c>
      <c r="Q2962" t="s">
        <v>8328</v>
      </c>
      <c r="R2962" t="s">
        <v>8356</v>
      </c>
      <c r="S2962" s="8">
        <f t="shared" si="682"/>
        <v>41863.54887731481</v>
      </c>
      <c r="T2962" s="11">
        <f t="shared" si="683"/>
        <v>41893.54887731481</v>
      </c>
      <c r="U2962" t="str">
        <f t="shared" si="684"/>
        <v>FALSE</v>
      </c>
      <c r="V2962" s="18">
        <f t="shared" si="685"/>
        <v>2</v>
      </c>
      <c r="W2962">
        <f t="shared" si="686"/>
        <v>3</v>
      </c>
      <c r="X2962">
        <v>1</v>
      </c>
      <c r="Y2962">
        <f t="shared" ref="Y2962:Y2970" si="689">D2962*$X2962</f>
        <v>30000000</v>
      </c>
      <c r="Z2962">
        <f t="shared" ref="Z2962:Z2970" si="690">E2962*$X2962</f>
        <v>0</v>
      </c>
    </row>
    <row r="2963" spans="1:26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 t="b">
        <v>0</v>
      </c>
      <c r="L2963">
        <v>108</v>
      </c>
      <c r="M2963" t="b">
        <v>1</v>
      </c>
      <c r="N2963" t="s">
        <v>8271</v>
      </c>
      <c r="O2963" s="15">
        <f t="shared" si="681"/>
        <v>109.62</v>
      </c>
      <c r="P2963" s="15">
        <f t="shared" si="679"/>
        <v>50.75</v>
      </c>
      <c r="Q2963" t="s">
        <v>8328</v>
      </c>
      <c r="R2963" t="s">
        <v>8329</v>
      </c>
      <c r="S2963" s="8">
        <f t="shared" si="682"/>
        <v>42061.004155092589</v>
      </c>
      <c r="T2963" s="11">
        <f t="shared" si="683"/>
        <v>42088.958333333336</v>
      </c>
      <c r="U2963" t="str">
        <f t="shared" si="684"/>
        <v>FALSE</v>
      </c>
      <c r="V2963" s="18">
        <f t="shared" si="685"/>
        <v>2</v>
      </c>
      <c r="W2963">
        <f t="shared" si="686"/>
        <v>1</v>
      </c>
      <c r="X2963">
        <v>1</v>
      </c>
      <c r="Y2963">
        <f t="shared" si="689"/>
        <v>5000</v>
      </c>
      <c r="Z2963">
        <f t="shared" si="690"/>
        <v>5481</v>
      </c>
    </row>
    <row r="2964" spans="1:26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 t="b">
        <v>0</v>
      </c>
      <c r="L2964">
        <v>20</v>
      </c>
      <c r="M2964" t="b">
        <v>1</v>
      </c>
      <c r="N2964" t="s">
        <v>8271</v>
      </c>
      <c r="O2964" s="15">
        <f t="shared" si="681"/>
        <v>121.8</v>
      </c>
      <c r="P2964" s="15">
        <f t="shared" si="679"/>
        <v>60.9</v>
      </c>
      <c r="Q2964" t="s">
        <v>8328</v>
      </c>
      <c r="R2964" t="s">
        <v>8329</v>
      </c>
      <c r="S2964" s="8">
        <f t="shared" si="682"/>
        <v>42036.035949074074</v>
      </c>
      <c r="T2964" s="11">
        <f t="shared" si="683"/>
        <v>42064.082638888889</v>
      </c>
      <c r="U2964" t="str">
        <f t="shared" si="684"/>
        <v>FALSE</v>
      </c>
      <c r="V2964" s="18">
        <f t="shared" si="685"/>
        <v>2</v>
      </c>
      <c r="W2964">
        <f t="shared" si="686"/>
        <v>1</v>
      </c>
      <c r="X2964">
        <v>1</v>
      </c>
      <c r="Y2964">
        <f t="shared" si="689"/>
        <v>1000</v>
      </c>
      <c r="Z2964">
        <f t="shared" si="690"/>
        <v>1218</v>
      </c>
    </row>
    <row r="2965" spans="1:26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 t="b">
        <v>0</v>
      </c>
      <c r="L2965">
        <v>98</v>
      </c>
      <c r="M2965" t="b">
        <v>1</v>
      </c>
      <c r="N2965" t="s">
        <v>8271</v>
      </c>
      <c r="O2965" s="15">
        <f t="shared" si="681"/>
        <v>106.85</v>
      </c>
      <c r="P2965" s="15">
        <f t="shared" si="679"/>
        <v>109.03061224489795</v>
      </c>
      <c r="Q2965" t="s">
        <v>8328</v>
      </c>
      <c r="R2965" t="s">
        <v>8329</v>
      </c>
      <c r="S2965" s="8">
        <f t="shared" si="682"/>
        <v>42157.26185185185</v>
      </c>
      <c r="T2965" s="11">
        <f t="shared" si="683"/>
        <v>42187.26185185185</v>
      </c>
      <c r="U2965" t="str">
        <f t="shared" si="684"/>
        <v>FALSE</v>
      </c>
      <c r="V2965" s="18">
        <f t="shared" si="685"/>
        <v>2</v>
      </c>
      <c r="W2965">
        <f t="shared" si="686"/>
        <v>1</v>
      </c>
      <c r="X2965">
        <v>1</v>
      </c>
      <c r="Y2965">
        <f t="shared" si="689"/>
        <v>10000</v>
      </c>
      <c r="Z2965">
        <f t="shared" si="690"/>
        <v>10685</v>
      </c>
    </row>
    <row r="2966" spans="1:26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 t="b">
        <v>0</v>
      </c>
      <c r="L2966">
        <v>196</v>
      </c>
      <c r="M2966" t="b">
        <v>1</v>
      </c>
      <c r="N2966" t="s">
        <v>8271</v>
      </c>
      <c r="O2966" s="15">
        <f t="shared" si="681"/>
        <v>100.71379999999999</v>
      </c>
      <c r="P2966" s="15">
        <f t="shared" si="679"/>
        <v>25.692295918367346</v>
      </c>
      <c r="Q2966" t="s">
        <v>8328</v>
      </c>
      <c r="R2966" t="s">
        <v>8329</v>
      </c>
      <c r="S2966" s="8">
        <f t="shared" si="682"/>
        <v>41827.701608796291</v>
      </c>
      <c r="T2966" s="11">
        <f t="shared" si="683"/>
        <v>41857.688888888886</v>
      </c>
      <c r="U2966" t="str">
        <f t="shared" si="684"/>
        <v>FALSE</v>
      </c>
      <c r="V2966" s="18">
        <f t="shared" si="685"/>
        <v>2</v>
      </c>
      <c r="W2966">
        <f t="shared" si="686"/>
        <v>1</v>
      </c>
      <c r="X2966">
        <v>1</v>
      </c>
      <c r="Y2966">
        <f t="shared" si="689"/>
        <v>5000</v>
      </c>
      <c r="Z2966">
        <f t="shared" si="690"/>
        <v>5035.6899999999996</v>
      </c>
    </row>
    <row r="2967" spans="1:26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 t="b">
        <v>0</v>
      </c>
      <c r="L2967">
        <v>39</v>
      </c>
      <c r="M2967" t="b">
        <v>1</v>
      </c>
      <c r="N2967" t="s">
        <v>8271</v>
      </c>
      <c r="O2967" s="15">
        <f t="shared" si="681"/>
        <v>109.00000000000001</v>
      </c>
      <c r="P2967" s="15">
        <f t="shared" si="679"/>
        <v>41.92307692307692</v>
      </c>
      <c r="Q2967" t="s">
        <v>8328</v>
      </c>
      <c r="R2967" t="s">
        <v>8329</v>
      </c>
      <c r="S2967" s="8">
        <f t="shared" si="682"/>
        <v>42162.521215277775</v>
      </c>
      <c r="T2967" s="11">
        <f t="shared" si="683"/>
        <v>42192.521215277775</v>
      </c>
      <c r="U2967" t="str">
        <f t="shared" si="684"/>
        <v>FALSE</v>
      </c>
      <c r="V2967" s="18">
        <f t="shared" si="685"/>
        <v>2</v>
      </c>
      <c r="W2967">
        <f t="shared" si="686"/>
        <v>1</v>
      </c>
      <c r="X2967">
        <v>1</v>
      </c>
      <c r="Y2967">
        <f t="shared" si="689"/>
        <v>1500</v>
      </c>
      <c r="Z2967">
        <f t="shared" si="690"/>
        <v>1635</v>
      </c>
    </row>
    <row r="2968" spans="1:26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 t="b">
        <v>0</v>
      </c>
      <c r="L2968">
        <v>128</v>
      </c>
      <c r="M2968" t="b">
        <v>1</v>
      </c>
      <c r="N2968" t="s">
        <v>8271</v>
      </c>
      <c r="O2968" s="15">
        <f t="shared" si="681"/>
        <v>113.63000000000001</v>
      </c>
      <c r="P2968" s="15">
        <f t="shared" si="679"/>
        <v>88.7734375</v>
      </c>
      <c r="Q2968" t="s">
        <v>8328</v>
      </c>
      <c r="R2968" t="s">
        <v>8329</v>
      </c>
      <c r="S2968" s="8">
        <f t="shared" si="682"/>
        <v>42233.530231481483</v>
      </c>
      <c r="T2968" s="11">
        <f t="shared" si="683"/>
        <v>42263.530231481483</v>
      </c>
      <c r="U2968" t="str">
        <f t="shared" si="684"/>
        <v>FALSE</v>
      </c>
      <c r="V2968" s="18">
        <f t="shared" si="685"/>
        <v>2</v>
      </c>
      <c r="W2968">
        <f t="shared" si="686"/>
        <v>1</v>
      </c>
      <c r="X2968">
        <v>1</v>
      </c>
      <c r="Y2968">
        <f t="shared" si="689"/>
        <v>10000</v>
      </c>
      <c r="Z2968">
        <f t="shared" si="690"/>
        <v>11363</v>
      </c>
    </row>
    <row r="2969" spans="1:26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 t="b">
        <v>0</v>
      </c>
      <c r="L2969">
        <v>71</v>
      </c>
      <c r="M2969" t="b">
        <v>1</v>
      </c>
      <c r="N2969" t="s">
        <v>8271</v>
      </c>
      <c r="O2969" s="15">
        <f t="shared" si="681"/>
        <v>113.92</v>
      </c>
      <c r="P2969" s="15">
        <f t="shared" si="679"/>
        <v>80.225352112676063</v>
      </c>
      <c r="Q2969" t="s">
        <v>8328</v>
      </c>
      <c r="R2969" t="s">
        <v>8329</v>
      </c>
      <c r="S2969" s="8">
        <f t="shared" si="682"/>
        <v>42041.989490740736</v>
      </c>
      <c r="T2969" s="11">
        <f t="shared" si="683"/>
        <v>42071.947824074072</v>
      </c>
      <c r="U2969" t="str">
        <f t="shared" si="684"/>
        <v>FALSE</v>
      </c>
      <c r="V2969" s="18">
        <f t="shared" si="685"/>
        <v>2</v>
      </c>
      <c r="W2969">
        <f t="shared" si="686"/>
        <v>1</v>
      </c>
      <c r="X2969">
        <v>1</v>
      </c>
      <c r="Y2969">
        <f t="shared" si="689"/>
        <v>5000</v>
      </c>
      <c r="Z2969">
        <f t="shared" si="690"/>
        <v>5696</v>
      </c>
    </row>
    <row r="2970" spans="1:26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 t="b">
        <v>0</v>
      </c>
      <c r="L2970">
        <v>47</v>
      </c>
      <c r="M2970" t="b">
        <v>1</v>
      </c>
      <c r="N2970" t="s">
        <v>8271</v>
      </c>
      <c r="O2970" s="15">
        <f t="shared" si="681"/>
        <v>106</v>
      </c>
      <c r="P2970" s="15">
        <f t="shared" si="679"/>
        <v>78.936170212765958</v>
      </c>
      <c r="Q2970" t="s">
        <v>8328</v>
      </c>
      <c r="R2970" t="s">
        <v>8329</v>
      </c>
      <c r="S2970" s="8">
        <f t="shared" si="682"/>
        <v>42585.315509259257</v>
      </c>
      <c r="T2970" s="11">
        <f t="shared" si="683"/>
        <v>42598.957638888889</v>
      </c>
      <c r="U2970" t="str">
        <f t="shared" si="684"/>
        <v>FALSE</v>
      </c>
      <c r="V2970" s="18">
        <f t="shared" si="685"/>
        <v>2</v>
      </c>
      <c r="W2970">
        <f t="shared" si="686"/>
        <v>1</v>
      </c>
      <c r="X2970">
        <v>1</v>
      </c>
      <c r="Y2970">
        <f t="shared" si="689"/>
        <v>3500</v>
      </c>
      <c r="Z2970">
        <f t="shared" si="690"/>
        <v>3710</v>
      </c>
    </row>
    <row r="2971" spans="1:26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 t="b">
        <v>0</v>
      </c>
      <c r="L2971">
        <v>17</v>
      </c>
      <c r="M2971" t="b">
        <v>1</v>
      </c>
      <c r="N2971" t="s">
        <v>8271</v>
      </c>
      <c r="O2971" s="15">
        <f t="shared" si="681"/>
        <v>162.5</v>
      </c>
      <c r="P2971" s="15">
        <f t="shared" si="679"/>
        <v>95.588235294117652</v>
      </c>
      <c r="Q2971" t="s">
        <v>8328</v>
      </c>
      <c r="R2971" t="s">
        <v>8329</v>
      </c>
      <c r="S2971" s="8">
        <f t="shared" si="682"/>
        <v>42097.578159722216</v>
      </c>
      <c r="T2971" s="11">
        <f t="shared" si="683"/>
        <v>42127.743750000001</v>
      </c>
      <c r="U2971" t="str">
        <f t="shared" si="684"/>
        <v>FALSE</v>
      </c>
      <c r="V2971" s="18">
        <f t="shared" si="685"/>
        <v>2</v>
      </c>
      <c r="W2971">
        <f t="shared" si="686"/>
        <v>1</v>
      </c>
      <c r="X2971">
        <f>0.76</f>
        <v>0.76</v>
      </c>
      <c r="Y2971">
        <f>D2971*X2971</f>
        <v>760</v>
      </c>
      <c r="Z2971">
        <f t="shared" ref="Z2971:Z2977" si="691">E2971*$X2971</f>
        <v>1235</v>
      </c>
    </row>
    <row r="2972" spans="1:26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 t="b">
        <v>0</v>
      </c>
      <c r="L2972">
        <v>91</v>
      </c>
      <c r="M2972" t="b">
        <v>1</v>
      </c>
      <c r="N2972" t="s">
        <v>8271</v>
      </c>
      <c r="O2972" s="15">
        <f t="shared" si="681"/>
        <v>106</v>
      </c>
      <c r="P2972" s="15">
        <f t="shared" si="679"/>
        <v>69.890109890109883</v>
      </c>
      <c r="Q2972" t="s">
        <v>8328</v>
      </c>
      <c r="R2972" t="s">
        <v>8329</v>
      </c>
      <c r="S2972" s="8">
        <f t="shared" si="682"/>
        <v>41808.461238425924</v>
      </c>
      <c r="T2972" s="11">
        <f t="shared" si="683"/>
        <v>41838.461238425924</v>
      </c>
      <c r="U2972" t="str">
        <f t="shared" si="684"/>
        <v>FALSE</v>
      </c>
      <c r="V2972" s="18">
        <f t="shared" si="685"/>
        <v>2</v>
      </c>
      <c r="W2972">
        <f t="shared" si="686"/>
        <v>1</v>
      </c>
      <c r="X2972">
        <v>1</v>
      </c>
      <c r="Y2972">
        <f t="shared" ref="Y2972:Y2977" si="692">D2972*$X2972</f>
        <v>6000</v>
      </c>
      <c r="Z2972">
        <f t="shared" si="691"/>
        <v>6360</v>
      </c>
    </row>
    <row r="2973" spans="1:26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 t="b">
        <v>0</v>
      </c>
      <c r="L2973">
        <v>43</v>
      </c>
      <c r="M2973" t="b">
        <v>1</v>
      </c>
      <c r="N2973" t="s">
        <v>8271</v>
      </c>
      <c r="O2973" s="15">
        <f t="shared" si="681"/>
        <v>100.15624999999999</v>
      </c>
      <c r="P2973" s="15">
        <f t="shared" si="679"/>
        <v>74.534883720930239</v>
      </c>
      <c r="Q2973" t="s">
        <v>8328</v>
      </c>
      <c r="R2973" t="s">
        <v>8329</v>
      </c>
      <c r="S2973" s="8">
        <f t="shared" si="682"/>
        <v>41852.449976851851</v>
      </c>
      <c r="T2973" s="11">
        <f t="shared" si="683"/>
        <v>41882.449976851851</v>
      </c>
      <c r="U2973" t="str">
        <f t="shared" si="684"/>
        <v>FALSE</v>
      </c>
      <c r="V2973" s="18">
        <f t="shared" si="685"/>
        <v>2</v>
      </c>
      <c r="W2973">
        <f t="shared" si="686"/>
        <v>1</v>
      </c>
      <c r="X2973">
        <v>1</v>
      </c>
      <c r="Y2973">
        <f t="shared" si="692"/>
        <v>3200</v>
      </c>
      <c r="Z2973">
        <f t="shared" si="691"/>
        <v>3205</v>
      </c>
    </row>
    <row r="2974" spans="1:26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 t="b">
        <v>0</v>
      </c>
      <c r="L2974">
        <v>17</v>
      </c>
      <c r="M2974" t="b">
        <v>1</v>
      </c>
      <c r="N2974" t="s">
        <v>8271</v>
      </c>
      <c r="O2974" s="15">
        <f t="shared" si="681"/>
        <v>105.35000000000001</v>
      </c>
      <c r="P2974" s="15">
        <f t="shared" si="679"/>
        <v>123.94117647058823</v>
      </c>
      <c r="Q2974" t="s">
        <v>8328</v>
      </c>
      <c r="R2974" t="s">
        <v>8329</v>
      </c>
      <c r="S2974" s="8">
        <f t="shared" si="682"/>
        <v>42693.90185185185</v>
      </c>
      <c r="T2974" s="11">
        <f t="shared" si="683"/>
        <v>42708.833333333336</v>
      </c>
      <c r="U2974" t="str">
        <f t="shared" si="684"/>
        <v>FALSE</v>
      </c>
      <c r="V2974" s="18">
        <f t="shared" si="685"/>
        <v>2</v>
      </c>
      <c r="W2974">
        <f t="shared" si="686"/>
        <v>1</v>
      </c>
      <c r="X2974">
        <v>1</v>
      </c>
      <c r="Y2974">
        <f t="shared" si="692"/>
        <v>2000</v>
      </c>
      <c r="Z2974">
        <f t="shared" si="691"/>
        <v>2107</v>
      </c>
    </row>
    <row r="2975" spans="1:26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 t="b">
        <v>0</v>
      </c>
      <c r="L2975">
        <v>33</v>
      </c>
      <c r="M2975" t="b">
        <v>1</v>
      </c>
      <c r="N2975" t="s">
        <v>8271</v>
      </c>
      <c r="O2975" s="15">
        <f t="shared" si="681"/>
        <v>174.8</v>
      </c>
      <c r="P2975" s="15">
        <f t="shared" si="679"/>
        <v>264.84848484848487</v>
      </c>
      <c r="Q2975" t="s">
        <v>8328</v>
      </c>
      <c r="R2975" t="s">
        <v>8329</v>
      </c>
      <c r="S2975" s="8">
        <f t="shared" si="682"/>
        <v>42341.610046296293</v>
      </c>
      <c r="T2975" s="11">
        <f t="shared" si="683"/>
        <v>42369.958333333336</v>
      </c>
      <c r="U2975" t="str">
        <f t="shared" si="684"/>
        <v>FALSE</v>
      </c>
      <c r="V2975" s="18">
        <f t="shared" si="685"/>
        <v>2</v>
      </c>
      <c r="W2975">
        <f t="shared" si="686"/>
        <v>1</v>
      </c>
      <c r="X2975">
        <v>1</v>
      </c>
      <c r="Y2975">
        <f t="shared" si="692"/>
        <v>5000</v>
      </c>
      <c r="Z2975">
        <f t="shared" si="691"/>
        <v>8740</v>
      </c>
    </row>
    <row r="2976" spans="1:26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 t="b">
        <v>0</v>
      </c>
      <c r="L2976">
        <v>87</v>
      </c>
      <c r="M2976" t="b">
        <v>1</v>
      </c>
      <c r="N2976" t="s">
        <v>8271</v>
      </c>
      <c r="O2976" s="15">
        <f t="shared" si="681"/>
        <v>102</v>
      </c>
      <c r="P2976" s="15">
        <f t="shared" si="679"/>
        <v>58.620689655172413</v>
      </c>
      <c r="Q2976" t="s">
        <v>8328</v>
      </c>
      <c r="R2976" t="s">
        <v>8329</v>
      </c>
      <c r="S2976" s="8">
        <f t="shared" si="682"/>
        <v>41879.852673611109</v>
      </c>
      <c r="T2976" s="11">
        <f t="shared" si="683"/>
        <v>41907.857638888883</v>
      </c>
      <c r="U2976" t="str">
        <f t="shared" si="684"/>
        <v>FALSE</v>
      </c>
      <c r="V2976" s="18">
        <f t="shared" si="685"/>
        <v>2</v>
      </c>
      <c r="W2976">
        <f t="shared" si="686"/>
        <v>1</v>
      </c>
      <c r="X2976">
        <v>1</v>
      </c>
      <c r="Y2976">
        <f t="shared" si="692"/>
        <v>5000</v>
      </c>
      <c r="Z2976">
        <f t="shared" si="691"/>
        <v>5100</v>
      </c>
    </row>
    <row r="2977" spans="1:26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 t="b">
        <v>0</v>
      </c>
      <c r="L2977">
        <v>113</v>
      </c>
      <c r="M2977" t="b">
        <v>1</v>
      </c>
      <c r="N2977" t="s">
        <v>8271</v>
      </c>
      <c r="O2977" s="15">
        <f t="shared" si="681"/>
        <v>100.125</v>
      </c>
      <c r="P2977" s="15">
        <f t="shared" si="679"/>
        <v>70.884955752212392</v>
      </c>
      <c r="Q2977" t="s">
        <v>8328</v>
      </c>
      <c r="R2977" t="s">
        <v>8329</v>
      </c>
      <c r="S2977" s="8">
        <f t="shared" si="682"/>
        <v>41941.475532407407</v>
      </c>
      <c r="T2977" s="11">
        <f t="shared" si="683"/>
        <v>41969.916666666664</v>
      </c>
      <c r="U2977" t="str">
        <f t="shared" si="684"/>
        <v>FALSE</v>
      </c>
      <c r="V2977" s="18">
        <f t="shared" si="685"/>
        <v>2</v>
      </c>
      <c r="W2977">
        <f t="shared" si="686"/>
        <v>1</v>
      </c>
      <c r="X2977">
        <v>1</v>
      </c>
      <c r="Y2977">
        <f t="shared" si="692"/>
        <v>8000</v>
      </c>
      <c r="Z2977">
        <f t="shared" si="691"/>
        <v>8010</v>
      </c>
    </row>
    <row r="2978" spans="1:26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 t="b">
        <v>0</v>
      </c>
      <c r="L2978">
        <v>14</v>
      </c>
      <c r="M2978" t="b">
        <v>1</v>
      </c>
      <c r="N2978" t="s">
        <v>8271</v>
      </c>
      <c r="O2978" s="15">
        <f t="shared" si="681"/>
        <v>171.42857142857142</v>
      </c>
      <c r="P2978" s="15">
        <f t="shared" si="679"/>
        <v>8.5714285714285712</v>
      </c>
      <c r="Q2978" t="s">
        <v>8328</v>
      </c>
      <c r="R2978" t="s">
        <v>8329</v>
      </c>
      <c r="S2978" s="8">
        <f t="shared" si="682"/>
        <v>42425.522337962961</v>
      </c>
      <c r="T2978" s="11">
        <f t="shared" si="683"/>
        <v>42442.291666666664</v>
      </c>
      <c r="U2978" t="str">
        <f t="shared" si="684"/>
        <v>FALSE</v>
      </c>
      <c r="V2978" s="18">
        <f t="shared" si="685"/>
        <v>2</v>
      </c>
      <c r="W2978">
        <f t="shared" si="686"/>
        <v>1</v>
      </c>
      <c r="X2978">
        <v>1.28</v>
      </c>
      <c r="Y2978">
        <f>D2978*X2978</f>
        <v>89.600000000000009</v>
      </c>
      <c r="Z2978">
        <f t="shared" ref="Z2978:Z2996" si="693">E2978*$X2978</f>
        <v>153.6</v>
      </c>
    </row>
    <row r="2979" spans="1:26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 t="b">
        <v>0</v>
      </c>
      <c r="L2979">
        <v>30</v>
      </c>
      <c r="M2979" t="b">
        <v>1</v>
      </c>
      <c r="N2979" t="s">
        <v>8271</v>
      </c>
      <c r="O2979" s="15">
        <f t="shared" si="681"/>
        <v>113.56666666666666</v>
      </c>
      <c r="P2979" s="15">
        <f t="shared" si="679"/>
        <v>113.56666666666666</v>
      </c>
      <c r="Q2979" t="s">
        <v>8328</v>
      </c>
      <c r="R2979" t="s">
        <v>8329</v>
      </c>
      <c r="S2979" s="8">
        <f t="shared" si="682"/>
        <v>42026.672847222224</v>
      </c>
      <c r="T2979" s="11">
        <f t="shared" si="683"/>
        <v>42085.884722222218</v>
      </c>
      <c r="U2979" t="str">
        <f t="shared" si="684"/>
        <v>FALSE</v>
      </c>
      <c r="V2979" s="18">
        <f t="shared" si="685"/>
        <v>2</v>
      </c>
      <c r="W2979">
        <f t="shared" si="686"/>
        <v>1</v>
      </c>
      <c r="X2979">
        <v>1</v>
      </c>
      <c r="Y2979">
        <f>D2979*$X2979</f>
        <v>3000</v>
      </c>
      <c r="Z2979">
        <f t="shared" si="693"/>
        <v>3407</v>
      </c>
    </row>
    <row r="2980" spans="1:26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 t="b">
        <v>0</v>
      </c>
      <c r="L2980">
        <v>16</v>
      </c>
      <c r="M2980" t="b">
        <v>1</v>
      </c>
      <c r="N2980" t="s">
        <v>8271</v>
      </c>
      <c r="O2980" s="15">
        <f t="shared" si="681"/>
        <v>129.46666666666667</v>
      </c>
      <c r="P2980" s="15">
        <f t="shared" si="679"/>
        <v>60.6875</v>
      </c>
      <c r="Q2980" t="s">
        <v>8328</v>
      </c>
      <c r="R2980" t="s">
        <v>8329</v>
      </c>
      <c r="S2980" s="8">
        <f t="shared" si="682"/>
        <v>41922.432256944441</v>
      </c>
      <c r="T2980" s="11">
        <f t="shared" si="683"/>
        <v>41932.040972222218</v>
      </c>
      <c r="U2980" t="str">
        <f t="shared" si="684"/>
        <v>FALSE</v>
      </c>
      <c r="V2980" s="18">
        <f t="shared" si="685"/>
        <v>2</v>
      </c>
      <c r="W2980">
        <f t="shared" si="686"/>
        <v>1</v>
      </c>
      <c r="X2980">
        <v>1</v>
      </c>
      <c r="Y2980">
        <f>D2980*$X2980</f>
        <v>750</v>
      </c>
      <c r="Z2980">
        <f t="shared" si="693"/>
        <v>971</v>
      </c>
    </row>
    <row r="2981" spans="1:26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 t="b">
        <v>0</v>
      </c>
      <c r="L2981">
        <v>46</v>
      </c>
      <c r="M2981" t="b">
        <v>1</v>
      </c>
      <c r="N2981" t="s">
        <v>8271</v>
      </c>
      <c r="O2981" s="15">
        <f t="shared" si="681"/>
        <v>101.4</v>
      </c>
      <c r="P2981" s="15">
        <f t="shared" si="679"/>
        <v>110.21739130434783</v>
      </c>
      <c r="Q2981" t="s">
        <v>8328</v>
      </c>
      <c r="R2981" t="s">
        <v>8329</v>
      </c>
      <c r="S2981" s="8">
        <f t="shared" si="682"/>
        <v>41993.616006944438</v>
      </c>
      <c r="T2981" s="11">
        <f t="shared" si="683"/>
        <v>42010.041666666664</v>
      </c>
      <c r="U2981" t="str">
        <f t="shared" si="684"/>
        <v>FALSE</v>
      </c>
      <c r="V2981" s="18">
        <f t="shared" si="685"/>
        <v>2</v>
      </c>
      <c r="W2981">
        <f t="shared" si="686"/>
        <v>1</v>
      </c>
      <c r="X2981">
        <v>1</v>
      </c>
      <c r="Y2981">
        <f>D2981*$X2981</f>
        <v>5000</v>
      </c>
      <c r="Z2981">
        <f t="shared" si="693"/>
        <v>5070</v>
      </c>
    </row>
    <row r="2982" spans="1:26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 t="b">
        <v>0</v>
      </c>
      <c r="L2982">
        <v>24</v>
      </c>
      <c r="M2982" t="b">
        <v>1</v>
      </c>
      <c r="N2982" t="s">
        <v>8271</v>
      </c>
      <c r="O2982" s="15">
        <f t="shared" si="681"/>
        <v>109.16666666666666</v>
      </c>
      <c r="P2982" s="15">
        <f t="shared" si="679"/>
        <v>136.45833333333334</v>
      </c>
      <c r="Q2982" t="s">
        <v>8328</v>
      </c>
      <c r="R2982" t="s">
        <v>8329</v>
      </c>
      <c r="S2982" s="8">
        <f t="shared" si="682"/>
        <v>42219.70752314815</v>
      </c>
      <c r="T2982" s="11">
        <f t="shared" si="683"/>
        <v>42239.874999999993</v>
      </c>
      <c r="U2982" t="str">
        <f t="shared" si="684"/>
        <v>FALSE</v>
      </c>
      <c r="V2982" s="18">
        <f t="shared" si="685"/>
        <v>2</v>
      </c>
      <c r="W2982">
        <f t="shared" si="686"/>
        <v>1</v>
      </c>
      <c r="X2982">
        <v>1</v>
      </c>
      <c r="Y2982">
        <f>D2982*$X2982</f>
        <v>3000</v>
      </c>
      <c r="Z2982">
        <f t="shared" si="693"/>
        <v>3275</v>
      </c>
    </row>
    <row r="2983" spans="1:26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 t="b">
        <v>1</v>
      </c>
      <c r="L2983">
        <v>97</v>
      </c>
      <c r="M2983" t="b">
        <v>1</v>
      </c>
      <c r="N2983" t="s">
        <v>8303</v>
      </c>
      <c r="O2983" s="15">
        <f t="shared" si="681"/>
        <v>128.92500000000001</v>
      </c>
      <c r="P2983" s="15">
        <f t="shared" si="679"/>
        <v>53.164948453608247</v>
      </c>
      <c r="Q2983" t="s">
        <v>8328</v>
      </c>
      <c r="R2983" t="s">
        <v>8356</v>
      </c>
      <c r="S2983" s="8">
        <f t="shared" si="682"/>
        <v>42225.351342592585</v>
      </c>
      <c r="T2983" s="11">
        <f t="shared" si="683"/>
        <v>42270.351342592585</v>
      </c>
      <c r="U2983" t="str">
        <f t="shared" si="684"/>
        <v>TRUE</v>
      </c>
      <c r="V2983" s="18">
        <f t="shared" si="685"/>
        <v>1</v>
      </c>
      <c r="W2983">
        <f t="shared" si="686"/>
        <v>1</v>
      </c>
      <c r="X2983">
        <v>1.1299999999999999</v>
      </c>
      <c r="Y2983">
        <f>D2983*X2983</f>
        <v>4520</v>
      </c>
      <c r="Z2983">
        <f t="shared" si="693"/>
        <v>5827.41</v>
      </c>
    </row>
    <row r="2984" spans="1:26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 t="b">
        <v>1</v>
      </c>
      <c r="L2984">
        <v>59</v>
      </c>
      <c r="M2984" t="b">
        <v>1</v>
      </c>
      <c r="N2984" t="s">
        <v>8303</v>
      </c>
      <c r="O2984" s="15">
        <f t="shared" si="681"/>
        <v>102.06</v>
      </c>
      <c r="P2984" s="15">
        <f t="shared" si="679"/>
        <v>86.491525423728817</v>
      </c>
      <c r="Q2984" t="s">
        <v>8328</v>
      </c>
      <c r="R2984" t="s">
        <v>8356</v>
      </c>
      <c r="S2984" s="8">
        <f t="shared" si="682"/>
        <v>42381.478506944441</v>
      </c>
      <c r="T2984" s="11">
        <f t="shared" si="683"/>
        <v>42411.478506944441</v>
      </c>
      <c r="U2984" t="str">
        <f t="shared" si="684"/>
        <v>TRUE</v>
      </c>
      <c r="V2984" s="18">
        <f t="shared" si="685"/>
        <v>1</v>
      </c>
      <c r="W2984">
        <f t="shared" si="686"/>
        <v>1</v>
      </c>
      <c r="X2984">
        <v>1.28</v>
      </c>
      <c r="Y2984">
        <f>D2984*X2984</f>
        <v>6400</v>
      </c>
      <c r="Z2984">
        <f t="shared" si="693"/>
        <v>6531.84</v>
      </c>
    </row>
    <row r="2985" spans="1:26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 t="b">
        <v>1</v>
      </c>
      <c r="L2985">
        <v>1095</v>
      </c>
      <c r="M2985" t="b">
        <v>1</v>
      </c>
      <c r="N2985" t="s">
        <v>8303</v>
      </c>
      <c r="O2985" s="15">
        <f t="shared" si="681"/>
        <v>146.53957758620692</v>
      </c>
      <c r="P2985" s="15">
        <f t="shared" si="679"/>
        <v>155.23827397260274</v>
      </c>
      <c r="Q2985" t="s">
        <v>8328</v>
      </c>
      <c r="R2985" t="s">
        <v>8356</v>
      </c>
      <c r="S2985" s="8">
        <f t="shared" si="682"/>
        <v>41894.424027777779</v>
      </c>
      <c r="T2985" s="11">
        <f t="shared" si="683"/>
        <v>41954.465694444443</v>
      </c>
      <c r="U2985" t="str">
        <f t="shared" si="684"/>
        <v>TRUE</v>
      </c>
      <c r="V2985" s="18">
        <f t="shared" si="685"/>
        <v>1</v>
      </c>
      <c r="W2985">
        <f t="shared" si="686"/>
        <v>1</v>
      </c>
      <c r="X2985">
        <v>1</v>
      </c>
      <c r="Y2985">
        <f>D2985*$X2985</f>
        <v>116000</v>
      </c>
      <c r="Z2985">
        <f t="shared" si="693"/>
        <v>169985.91</v>
      </c>
    </row>
    <row r="2986" spans="1:26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 t="b">
        <v>1</v>
      </c>
      <c r="L2986">
        <v>218</v>
      </c>
      <c r="M2986" t="b">
        <v>1</v>
      </c>
      <c r="N2986" t="s">
        <v>8303</v>
      </c>
      <c r="O2986" s="15">
        <f t="shared" si="681"/>
        <v>100.352</v>
      </c>
      <c r="P2986" s="15">
        <f t="shared" si="679"/>
        <v>115.08256880733946</v>
      </c>
      <c r="Q2986" t="s">
        <v>8328</v>
      </c>
      <c r="R2986" t="s">
        <v>8356</v>
      </c>
      <c r="S2986" s="8">
        <f t="shared" si="682"/>
        <v>42576.070381944439</v>
      </c>
      <c r="T2986" s="11">
        <f t="shared" si="683"/>
        <v>42606.070381944439</v>
      </c>
      <c r="U2986" t="str">
        <f t="shared" si="684"/>
        <v>TRUE</v>
      </c>
      <c r="V2986" s="18">
        <f t="shared" si="685"/>
        <v>1</v>
      </c>
      <c r="W2986">
        <f t="shared" si="686"/>
        <v>1</v>
      </c>
      <c r="X2986">
        <v>1</v>
      </c>
      <c r="Y2986">
        <f>D2986*$X2986</f>
        <v>25000</v>
      </c>
      <c r="Z2986">
        <f t="shared" si="693"/>
        <v>25088</v>
      </c>
    </row>
    <row r="2987" spans="1:26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 t="b">
        <v>0</v>
      </c>
      <c r="L2987">
        <v>111</v>
      </c>
      <c r="M2987" t="b">
        <v>1</v>
      </c>
      <c r="N2987" t="s">
        <v>8303</v>
      </c>
      <c r="O2987" s="15">
        <f t="shared" si="681"/>
        <v>121.64999999999999</v>
      </c>
      <c r="P2987" s="15">
        <f t="shared" si="679"/>
        <v>109.5945945945946</v>
      </c>
      <c r="Q2987" t="s">
        <v>8328</v>
      </c>
      <c r="R2987" t="s">
        <v>8356</v>
      </c>
      <c r="S2987" s="8">
        <f t="shared" si="682"/>
        <v>42654.765370370362</v>
      </c>
      <c r="T2987" s="11">
        <f t="shared" si="683"/>
        <v>42673.958333333336</v>
      </c>
      <c r="U2987" t="str">
        <f t="shared" si="684"/>
        <v>FALSE</v>
      </c>
      <c r="V2987" s="18">
        <f t="shared" si="685"/>
        <v>2</v>
      </c>
      <c r="W2987">
        <f t="shared" si="686"/>
        <v>1</v>
      </c>
      <c r="X2987">
        <v>0.68</v>
      </c>
      <c r="Y2987">
        <f>D2987*$X2987</f>
        <v>6800.0000000000009</v>
      </c>
      <c r="Z2987">
        <f t="shared" si="693"/>
        <v>8272.2000000000007</v>
      </c>
    </row>
    <row r="2988" spans="1:26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 t="b">
        <v>0</v>
      </c>
      <c r="L2988">
        <v>56</v>
      </c>
      <c r="M2988" t="b">
        <v>1</v>
      </c>
      <c r="N2988" t="s">
        <v>8303</v>
      </c>
      <c r="O2988" s="15">
        <f t="shared" si="681"/>
        <v>105.5</v>
      </c>
      <c r="P2988" s="15">
        <f t="shared" si="679"/>
        <v>45.214285714285715</v>
      </c>
      <c r="Q2988" t="s">
        <v>8328</v>
      </c>
      <c r="R2988" t="s">
        <v>8356</v>
      </c>
      <c r="S2988" s="8">
        <f t="shared" si="682"/>
        <v>42431.29173611111</v>
      </c>
      <c r="T2988" s="11">
        <f t="shared" si="683"/>
        <v>42491.250069444439</v>
      </c>
      <c r="U2988" t="str">
        <f t="shared" si="684"/>
        <v>FALSE</v>
      </c>
      <c r="V2988" s="18">
        <f t="shared" si="685"/>
        <v>2</v>
      </c>
      <c r="W2988">
        <f t="shared" si="686"/>
        <v>1</v>
      </c>
      <c r="X2988">
        <v>1.28</v>
      </c>
      <c r="Y2988">
        <f>D2988*X2988</f>
        <v>3072</v>
      </c>
      <c r="Z2988">
        <f t="shared" si="693"/>
        <v>3240.96</v>
      </c>
    </row>
    <row r="2989" spans="1:26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 t="b">
        <v>0</v>
      </c>
      <c r="L2989">
        <v>265</v>
      </c>
      <c r="M2989" t="b">
        <v>1</v>
      </c>
      <c r="N2989" t="s">
        <v>8303</v>
      </c>
      <c r="O2989" s="15">
        <f t="shared" si="681"/>
        <v>110.4008</v>
      </c>
      <c r="P2989" s="15">
        <f t="shared" si="679"/>
        <v>104.15169811320754</v>
      </c>
      <c r="Q2989" t="s">
        <v>8328</v>
      </c>
      <c r="R2989" t="s">
        <v>8356</v>
      </c>
      <c r="S2989" s="8">
        <f t="shared" si="682"/>
        <v>42627.098969907405</v>
      </c>
      <c r="T2989" s="11">
        <f t="shared" si="683"/>
        <v>42655.791666666664</v>
      </c>
      <c r="U2989" t="str">
        <f t="shared" si="684"/>
        <v>FALSE</v>
      </c>
      <c r="V2989" s="18">
        <f t="shared" si="685"/>
        <v>2</v>
      </c>
      <c r="W2989">
        <f t="shared" si="686"/>
        <v>1</v>
      </c>
      <c r="X2989">
        <v>1</v>
      </c>
      <c r="Y2989">
        <f>D2989*$X2989</f>
        <v>25000</v>
      </c>
      <c r="Z2989">
        <f t="shared" si="693"/>
        <v>27600.2</v>
      </c>
    </row>
    <row r="2990" spans="1:26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 t="b">
        <v>0</v>
      </c>
      <c r="L2990">
        <v>28</v>
      </c>
      <c r="M2990" t="b">
        <v>1</v>
      </c>
      <c r="N2990" t="s">
        <v>8303</v>
      </c>
      <c r="O2990" s="15">
        <f t="shared" si="681"/>
        <v>100</v>
      </c>
      <c r="P2990" s="15">
        <f t="shared" si="679"/>
        <v>35.714285714285715</v>
      </c>
      <c r="Q2990" t="s">
        <v>8328</v>
      </c>
      <c r="R2990" t="s">
        <v>8356</v>
      </c>
      <c r="S2990" s="8">
        <f t="shared" si="682"/>
        <v>42511.153715277782</v>
      </c>
      <c r="T2990" s="11">
        <f t="shared" si="683"/>
        <v>42541.153715277775</v>
      </c>
      <c r="U2990" t="str">
        <f t="shared" si="684"/>
        <v>FALSE</v>
      </c>
      <c r="V2990" s="18">
        <f t="shared" si="685"/>
        <v>2</v>
      </c>
      <c r="W2990">
        <f t="shared" si="686"/>
        <v>1</v>
      </c>
      <c r="X2990">
        <v>1.28</v>
      </c>
      <c r="Y2990">
        <f>D2990*X2990</f>
        <v>1280</v>
      </c>
      <c r="Z2990">
        <f t="shared" si="693"/>
        <v>1280</v>
      </c>
    </row>
    <row r="2991" spans="1:26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 t="b">
        <v>0</v>
      </c>
      <c r="L2991">
        <v>364</v>
      </c>
      <c r="M2991" t="b">
        <v>1</v>
      </c>
      <c r="N2991" t="s">
        <v>8303</v>
      </c>
      <c r="O2991" s="15">
        <f t="shared" si="681"/>
        <v>176.535</v>
      </c>
      <c r="P2991" s="15">
        <f t="shared" si="679"/>
        <v>96.997252747252745</v>
      </c>
      <c r="Q2991" t="s">
        <v>8328</v>
      </c>
      <c r="R2991" t="s">
        <v>8356</v>
      </c>
      <c r="S2991" s="8">
        <f t="shared" si="682"/>
        <v>42336.812060185184</v>
      </c>
      <c r="T2991" s="11">
        <f t="shared" si="683"/>
        <v>42358.999305555553</v>
      </c>
      <c r="U2991" t="str">
        <f t="shared" si="684"/>
        <v>FALSE</v>
      </c>
      <c r="V2991" s="18">
        <f t="shared" si="685"/>
        <v>2</v>
      </c>
      <c r="W2991">
        <f t="shared" si="686"/>
        <v>1</v>
      </c>
      <c r="X2991">
        <v>1</v>
      </c>
      <c r="Y2991">
        <f>D2991*$X2991</f>
        <v>20000</v>
      </c>
      <c r="Z2991">
        <f t="shared" si="693"/>
        <v>35307</v>
      </c>
    </row>
    <row r="2992" spans="1:26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 t="b">
        <v>0</v>
      </c>
      <c r="L2992">
        <v>27</v>
      </c>
      <c r="M2992" t="b">
        <v>1</v>
      </c>
      <c r="N2992" t="s">
        <v>8303</v>
      </c>
      <c r="O2992" s="15">
        <f t="shared" si="681"/>
        <v>100</v>
      </c>
      <c r="P2992" s="15">
        <f t="shared" si="679"/>
        <v>370.37037037037038</v>
      </c>
      <c r="Q2992" t="s">
        <v>8328</v>
      </c>
      <c r="R2992" t="s">
        <v>8356</v>
      </c>
      <c r="S2992" s="8">
        <f t="shared" si="682"/>
        <v>42341.365972222215</v>
      </c>
      <c r="T2992" s="11">
        <f t="shared" si="683"/>
        <v>42376.365972222215</v>
      </c>
      <c r="U2992" t="str">
        <f t="shared" si="684"/>
        <v>FALSE</v>
      </c>
      <c r="V2992" s="18">
        <f t="shared" si="685"/>
        <v>2</v>
      </c>
      <c r="W2992">
        <f t="shared" si="686"/>
        <v>1</v>
      </c>
      <c r="X2992">
        <v>1</v>
      </c>
      <c r="Y2992">
        <f>D2992*$X2992</f>
        <v>10000</v>
      </c>
      <c r="Z2992">
        <f t="shared" si="693"/>
        <v>10000</v>
      </c>
    </row>
    <row r="2993" spans="1:26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 t="b">
        <v>0</v>
      </c>
      <c r="L2993">
        <v>93</v>
      </c>
      <c r="M2993" t="b">
        <v>1</v>
      </c>
      <c r="N2993" t="s">
        <v>8303</v>
      </c>
      <c r="O2993" s="15">
        <f t="shared" si="681"/>
        <v>103.29411764705883</v>
      </c>
      <c r="P2993" s="15">
        <f t="shared" ref="P2993:P3056" si="694">IFERROR(E2993/L2993,0)</f>
        <v>94.408602150537632</v>
      </c>
      <c r="Q2993" t="s">
        <v>8328</v>
      </c>
      <c r="R2993" t="s">
        <v>8356</v>
      </c>
      <c r="S2993" s="8">
        <f t="shared" si="682"/>
        <v>42740.628819444442</v>
      </c>
      <c r="T2993" s="11">
        <f t="shared" si="683"/>
        <v>42762.628819444442</v>
      </c>
      <c r="U2993" t="str">
        <f t="shared" si="684"/>
        <v>FALSE</v>
      </c>
      <c r="V2993" s="18">
        <f t="shared" si="685"/>
        <v>2</v>
      </c>
      <c r="W2993">
        <f t="shared" si="686"/>
        <v>1</v>
      </c>
      <c r="X2993">
        <v>1</v>
      </c>
      <c r="Y2993">
        <f>D2993*$X2993</f>
        <v>8500</v>
      </c>
      <c r="Z2993">
        <f t="shared" si="693"/>
        <v>8780</v>
      </c>
    </row>
    <row r="2994" spans="1:26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 t="b">
        <v>0</v>
      </c>
      <c r="L2994">
        <v>64</v>
      </c>
      <c r="M2994" t="b">
        <v>1</v>
      </c>
      <c r="N2994" t="s">
        <v>8303</v>
      </c>
      <c r="O2994" s="15">
        <f t="shared" si="681"/>
        <v>104.5</v>
      </c>
      <c r="P2994" s="15">
        <f t="shared" si="694"/>
        <v>48.984375</v>
      </c>
      <c r="Q2994" t="s">
        <v>8328</v>
      </c>
      <c r="R2994" t="s">
        <v>8356</v>
      </c>
      <c r="S2994" s="8">
        <f t="shared" si="682"/>
        <v>42622.559143518512</v>
      </c>
      <c r="T2994" s="11">
        <f t="shared" si="683"/>
        <v>42652.559143518512</v>
      </c>
      <c r="U2994" t="str">
        <f t="shared" si="684"/>
        <v>FALSE</v>
      </c>
      <c r="V2994" s="18">
        <f t="shared" si="685"/>
        <v>2</v>
      </c>
      <c r="W2994">
        <f t="shared" si="686"/>
        <v>1</v>
      </c>
      <c r="X2994">
        <v>1</v>
      </c>
      <c r="Y2994">
        <f>D2994*$X2994</f>
        <v>3000</v>
      </c>
      <c r="Z2994">
        <f t="shared" si="693"/>
        <v>3135</v>
      </c>
    </row>
    <row r="2995" spans="1:26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 t="b">
        <v>0</v>
      </c>
      <c r="L2995">
        <v>22</v>
      </c>
      <c r="M2995" t="b">
        <v>1</v>
      </c>
      <c r="N2995" t="s">
        <v>8303</v>
      </c>
      <c r="O2995" s="15">
        <f t="shared" si="681"/>
        <v>100.29999999999998</v>
      </c>
      <c r="P2995" s="15">
        <f t="shared" si="694"/>
        <v>45.590909090909093</v>
      </c>
      <c r="Q2995" t="s">
        <v>8328</v>
      </c>
      <c r="R2995" t="s">
        <v>8356</v>
      </c>
      <c r="S2995" s="8">
        <f t="shared" si="682"/>
        <v>42390.63040509259</v>
      </c>
      <c r="T2995" s="11">
        <f t="shared" si="683"/>
        <v>42420.63040509259</v>
      </c>
      <c r="U2995" t="str">
        <f t="shared" si="684"/>
        <v>FALSE</v>
      </c>
      <c r="V2995" s="18">
        <f t="shared" si="685"/>
        <v>2</v>
      </c>
      <c r="W2995">
        <f t="shared" si="686"/>
        <v>1</v>
      </c>
      <c r="X2995">
        <v>1</v>
      </c>
      <c r="Y2995">
        <f>D2995*$X2995</f>
        <v>1000</v>
      </c>
      <c r="Z2995">
        <f t="shared" si="693"/>
        <v>1003</v>
      </c>
    </row>
    <row r="2996" spans="1:26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 t="b">
        <v>0</v>
      </c>
      <c r="L2996">
        <v>59</v>
      </c>
      <c r="M2996" t="b">
        <v>1</v>
      </c>
      <c r="N2996" t="s">
        <v>8303</v>
      </c>
      <c r="O2996" s="15">
        <f t="shared" si="681"/>
        <v>457.74666666666673</v>
      </c>
      <c r="P2996" s="15">
        <f t="shared" si="694"/>
        <v>23.275254237288134</v>
      </c>
      <c r="Q2996" t="s">
        <v>8328</v>
      </c>
      <c r="R2996" t="s">
        <v>8356</v>
      </c>
      <c r="S2996" s="8">
        <f t="shared" si="682"/>
        <v>41885.270509259259</v>
      </c>
      <c r="T2996" s="11">
        <f t="shared" si="683"/>
        <v>41915.270509259259</v>
      </c>
      <c r="U2996" t="str">
        <f t="shared" si="684"/>
        <v>FALSE</v>
      </c>
      <c r="V2996" s="18">
        <f t="shared" si="685"/>
        <v>2</v>
      </c>
      <c r="W2996">
        <f t="shared" si="686"/>
        <v>1</v>
      </c>
      <c r="X2996">
        <v>1.28</v>
      </c>
      <c r="Y2996">
        <f>D2996*X2996</f>
        <v>384</v>
      </c>
      <c r="Z2996">
        <f t="shared" si="693"/>
        <v>1757.7472</v>
      </c>
    </row>
    <row r="2997" spans="1:26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 t="b">
        <v>0</v>
      </c>
      <c r="L2997">
        <v>249</v>
      </c>
      <c r="M2997" t="b">
        <v>1</v>
      </c>
      <c r="N2997" t="s">
        <v>8303</v>
      </c>
      <c r="O2997" s="15">
        <f t="shared" si="681"/>
        <v>104.96000000000001</v>
      </c>
      <c r="P2997" s="15">
        <f t="shared" si="694"/>
        <v>63.2289156626506</v>
      </c>
      <c r="Q2997" t="s">
        <v>8328</v>
      </c>
      <c r="R2997" t="s">
        <v>8356</v>
      </c>
      <c r="S2997" s="8">
        <f t="shared" si="682"/>
        <v>42724.456840277773</v>
      </c>
      <c r="T2997" s="11">
        <f t="shared" si="683"/>
        <v>42754.456840277773</v>
      </c>
      <c r="U2997" t="str">
        <f t="shared" si="684"/>
        <v>FALSE</v>
      </c>
      <c r="V2997" s="18">
        <f t="shared" si="685"/>
        <v>2</v>
      </c>
      <c r="W2997">
        <f t="shared" si="686"/>
        <v>1</v>
      </c>
      <c r="X2997">
        <v>1</v>
      </c>
      <c r="Y2997">
        <f t="shared" ref="Y2997:Y3007" si="695">D2997*$X2997</f>
        <v>15000</v>
      </c>
      <c r="Z2997">
        <f t="shared" ref="Z2997:Z3007" si="696">E2997*$X2997</f>
        <v>15744</v>
      </c>
    </row>
    <row r="2998" spans="1:26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 t="b">
        <v>0</v>
      </c>
      <c r="L2998">
        <v>392</v>
      </c>
      <c r="M2998" t="b">
        <v>1</v>
      </c>
      <c r="N2998" t="s">
        <v>8303</v>
      </c>
      <c r="O2998" s="15">
        <f t="shared" si="681"/>
        <v>171.94285714285715</v>
      </c>
      <c r="P2998" s="15">
        <f t="shared" si="694"/>
        <v>153.5204081632653</v>
      </c>
      <c r="Q2998" t="s">
        <v>8328</v>
      </c>
      <c r="R2998" t="s">
        <v>8356</v>
      </c>
      <c r="S2998" s="8">
        <f t="shared" si="682"/>
        <v>42090.70416666667</v>
      </c>
      <c r="T2998" s="11">
        <f t="shared" si="683"/>
        <v>42150.704166666663</v>
      </c>
      <c r="U2998" t="str">
        <f t="shared" si="684"/>
        <v>FALSE</v>
      </c>
      <c r="V2998" s="18">
        <f t="shared" si="685"/>
        <v>2</v>
      </c>
      <c r="W2998">
        <f t="shared" si="686"/>
        <v>1</v>
      </c>
      <c r="X2998">
        <v>1</v>
      </c>
      <c r="Y2998">
        <f t="shared" si="695"/>
        <v>35000</v>
      </c>
      <c r="Z2998">
        <f t="shared" si="696"/>
        <v>60180</v>
      </c>
    </row>
    <row r="2999" spans="1:26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 t="b">
        <v>0</v>
      </c>
      <c r="L2999">
        <v>115</v>
      </c>
      <c r="M2999" t="b">
        <v>1</v>
      </c>
      <c r="N2999" t="s">
        <v>8303</v>
      </c>
      <c r="O2999" s="15">
        <f t="shared" si="681"/>
        <v>103.73000000000002</v>
      </c>
      <c r="P2999" s="15">
        <f t="shared" si="694"/>
        <v>90.2</v>
      </c>
      <c r="Q2999" t="s">
        <v>8328</v>
      </c>
      <c r="R2999" t="s">
        <v>8356</v>
      </c>
      <c r="S2999" s="8">
        <f t="shared" si="682"/>
        <v>42775.525381944441</v>
      </c>
      <c r="T2999" s="11">
        <f t="shared" si="683"/>
        <v>42792.999305555553</v>
      </c>
      <c r="U2999" t="str">
        <f t="shared" si="684"/>
        <v>FALSE</v>
      </c>
      <c r="V2999" s="18">
        <f t="shared" si="685"/>
        <v>2</v>
      </c>
      <c r="W2999">
        <f t="shared" si="686"/>
        <v>1</v>
      </c>
      <c r="X2999">
        <v>1</v>
      </c>
      <c r="Y2999">
        <f t="shared" si="695"/>
        <v>10000</v>
      </c>
      <c r="Z2999">
        <f t="shared" si="696"/>
        <v>10373</v>
      </c>
    </row>
    <row r="3000" spans="1:26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 t="b">
        <v>0</v>
      </c>
      <c r="L3000">
        <v>433</v>
      </c>
      <c r="M3000" t="b">
        <v>1</v>
      </c>
      <c r="N3000" t="s">
        <v>8303</v>
      </c>
      <c r="O3000" s="15">
        <f t="shared" si="681"/>
        <v>103.029</v>
      </c>
      <c r="P3000" s="15">
        <f t="shared" si="694"/>
        <v>118.97113163972287</v>
      </c>
      <c r="Q3000" t="s">
        <v>8328</v>
      </c>
      <c r="R3000" t="s">
        <v>8356</v>
      </c>
      <c r="S3000" s="8">
        <f t="shared" si="682"/>
        <v>41777.985289351847</v>
      </c>
      <c r="T3000" s="11">
        <f t="shared" si="683"/>
        <v>41805.975694444445</v>
      </c>
      <c r="U3000" t="str">
        <f t="shared" si="684"/>
        <v>FALSE</v>
      </c>
      <c r="V3000" s="18">
        <f t="shared" si="685"/>
        <v>2</v>
      </c>
      <c r="W3000">
        <f t="shared" si="686"/>
        <v>1</v>
      </c>
      <c r="X3000">
        <v>1</v>
      </c>
      <c r="Y3000">
        <f t="shared" si="695"/>
        <v>50000</v>
      </c>
      <c r="Z3000">
        <f t="shared" si="696"/>
        <v>51514.5</v>
      </c>
    </row>
    <row r="3001" spans="1:26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 t="b">
        <v>0</v>
      </c>
      <c r="L3001">
        <v>20</v>
      </c>
      <c r="M3001" t="b">
        <v>1</v>
      </c>
      <c r="N3001" t="s">
        <v>8303</v>
      </c>
      <c r="O3001" s="15">
        <f t="shared" si="681"/>
        <v>118.88888888888889</v>
      </c>
      <c r="P3001" s="15">
        <f t="shared" si="694"/>
        <v>80.25</v>
      </c>
      <c r="Q3001" t="s">
        <v>8328</v>
      </c>
      <c r="R3001" t="s">
        <v>8356</v>
      </c>
      <c r="S3001" s="8">
        <f t="shared" si="682"/>
        <v>42780.531944444439</v>
      </c>
      <c r="T3001" s="11">
        <f t="shared" si="683"/>
        <v>42794.874999999993</v>
      </c>
      <c r="U3001" t="str">
        <f t="shared" si="684"/>
        <v>FALSE</v>
      </c>
      <c r="V3001" s="18">
        <f t="shared" si="685"/>
        <v>2</v>
      </c>
      <c r="W3001">
        <f t="shared" si="686"/>
        <v>1</v>
      </c>
      <c r="X3001">
        <v>1</v>
      </c>
      <c r="Y3001">
        <f t="shared" si="695"/>
        <v>1350</v>
      </c>
      <c r="Z3001">
        <f t="shared" si="696"/>
        <v>1605</v>
      </c>
    </row>
    <row r="3002" spans="1:26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 t="b">
        <v>0</v>
      </c>
      <c r="L3002">
        <v>8</v>
      </c>
      <c r="M3002" t="b">
        <v>1</v>
      </c>
      <c r="N3002" t="s">
        <v>8303</v>
      </c>
      <c r="O3002" s="15">
        <f t="shared" si="681"/>
        <v>100</v>
      </c>
      <c r="P3002" s="15">
        <f t="shared" si="694"/>
        <v>62.5</v>
      </c>
      <c r="Q3002" t="s">
        <v>8328</v>
      </c>
      <c r="R3002" t="s">
        <v>8356</v>
      </c>
      <c r="S3002" s="8">
        <f t="shared" si="682"/>
        <v>42752.61886574074</v>
      </c>
      <c r="T3002" s="11">
        <f t="shared" si="683"/>
        <v>42766.541666666664</v>
      </c>
      <c r="U3002" t="str">
        <f t="shared" si="684"/>
        <v>FALSE</v>
      </c>
      <c r="V3002" s="18">
        <f t="shared" si="685"/>
        <v>2</v>
      </c>
      <c r="W3002">
        <f t="shared" si="686"/>
        <v>1</v>
      </c>
      <c r="X3002">
        <v>1</v>
      </c>
      <c r="Y3002">
        <f t="shared" si="695"/>
        <v>500</v>
      </c>
      <c r="Z3002">
        <f t="shared" si="696"/>
        <v>500</v>
      </c>
    </row>
    <row r="3003" spans="1:26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 t="b">
        <v>0</v>
      </c>
      <c r="L3003">
        <v>175</v>
      </c>
      <c r="M3003" t="b">
        <v>1</v>
      </c>
      <c r="N3003" t="s">
        <v>8303</v>
      </c>
      <c r="O3003" s="15">
        <f t="shared" si="681"/>
        <v>318.69988910451895</v>
      </c>
      <c r="P3003" s="15">
        <f t="shared" si="694"/>
        <v>131.37719999999999</v>
      </c>
      <c r="Q3003" t="s">
        <v>8328</v>
      </c>
      <c r="R3003" t="s">
        <v>8356</v>
      </c>
      <c r="S3003" s="8">
        <f t="shared" si="682"/>
        <v>42534.687291666669</v>
      </c>
      <c r="T3003" s="11">
        <f t="shared" si="683"/>
        <v>42564.687291666669</v>
      </c>
      <c r="U3003" t="str">
        <f t="shared" si="684"/>
        <v>FALSE</v>
      </c>
      <c r="V3003" s="18">
        <f t="shared" si="685"/>
        <v>2</v>
      </c>
      <c r="W3003">
        <f t="shared" si="686"/>
        <v>1</v>
      </c>
      <c r="X3003">
        <v>1</v>
      </c>
      <c r="Y3003">
        <f t="shared" si="695"/>
        <v>7214</v>
      </c>
      <c r="Z3003">
        <f t="shared" si="696"/>
        <v>22991.01</v>
      </c>
    </row>
    <row r="3004" spans="1:26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 t="b">
        <v>0</v>
      </c>
      <c r="L3004">
        <v>104</v>
      </c>
      <c r="M3004" t="b">
        <v>1</v>
      </c>
      <c r="N3004" t="s">
        <v>8303</v>
      </c>
      <c r="O3004" s="15">
        <f t="shared" si="681"/>
        <v>108.50614285714286</v>
      </c>
      <c r="P3004" s="15">
        <f t="shared" si="694"/>
        <v>73.032980769230775</v>
      </c>
      <c r="Q3004" t="s">
        <v>8328</v>
      </c>
      <c r="R3004" t="s">
        <v>8356</v>
      </c>
      <c r="S3004" s="8">
        <f t="shared" si="682"/>
        <v>41239.627916666665</v>
      </c>
      <c r="T3004" s="11">
        <f t="shared" si="683"/>
        <v>41269.627916666665</v>
      </c>
      <c r="U3004" t="str">
        <f t="shared" si="684"/>
        <v>FALSE</v>
      </c>
      <c r="V3004" s="18">
        <f t="shared" si="685"/>
        <v>2</v>
      </c>
      <c r="W3004">
        <f t="shared" si="686"/>
        <v>1</v>
      </c>
      <c r="X3004">
        <v>1</v>
      </c>
      <c r="Y3004">
        <f t="shared" si="695"/>
        <v>7000</v>
      </c>
      <c r="Z3004">
        <f t="shared" si="696"/>
        <v>7595.43</v>
      </c>
    </row>
    <row r="3005" spans="1:26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 t="b">
        <v>0</v>
      </c>
      <c r="L3005">
        <v>17</v>
      </c>
      <c r="M3005" t="b">
        <v>1</v>
      </c>
      <c r="N3005" t="s">
        <v>8303</v>
      </c>
      <c r="O3005" s="15">
        <f t="shared" si="681"/>
        <v>101.16666666666667</v>
      </c>
      <c r="P3005" s="15">
        <f t="shared" si="694"/>
        <v>178.52941176470588</v>
      </c>
      <c r="Q3005" t="s">
        <v>8328</v>
      </c>
      <c r="R3005" t="s">
        <v>8356</v>
      </c>
      <c r="S3005" s="8">
        <f t="shared" si="682"/>
        <v>42398.640925925924</v>
      </c>
      <c r="T3005" s="11">
        <f t="shared" si="683"/>
        <v>42430.040972222218</v>
      </c>
      <c r="U3005" t="str">
        <f t="shared" si="684"/>
        <v>FALSE</v>
      </c>
      <c r="V3005" s="18">
        <f t="shared" si="685"/>
        <v>2</v>
      </c>
      <c r="W3005">
        <f t="shared" si="686"/>
        <v>1</v>
      </c>
      <c r="X3005">
        <v>1</v>
      </c>
      <c r="Y3005">
        <f t="shared" si="695"/>
        <v>3000</v>
      </c>
      <c r="Z3005">
        <f t="shared" si="696"/>
        <v>3035</v>
      </c>
    </row>
    <row r="3006" spans="1:26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 t="b">
        <v>0</v>
      </c>
      <c r="L3006">
        <v>277</v>
      </c>
      <c r="M3006" t="b">
        <v>1</v>
      </c>
      <c r="N3006" t="s">
        <v>8303</v>
      </c>
      <c r="O3006" s="15">
        <f t="shared" si="681"/>
        <v>112.815</v>
      </c>
      <c r="P3006" s="15">
        <f t="shared" si="694"/>
        <v>162.90974729241879</v>
      </c>
      <c r="Q3006" t="s">
        <v>8328</v>
      </c>
      <c r="R3006" t="s">
        <v>8356</v>
      </c>
      <c r="S3006" s="8">
        <f t="shared" si="682"/>
        <v>41928.672731481478</v>
      </c>
      <c r="T3006" s="11">
        <f t="shared" si="683"/>
        <v>41958.714398148142</v>
      </c>
      <c r="U3006" t="str">
        <f t="shared" si="684"/>
        <v>FALSE</v>
      </c>
      <c r="V3006" s="18">
        <f t="shared" si="685"/>
        <v>2</v>
      </c>
      <c r="W3006">
        <f t="shared" si="686"/>
        <v>1</v>
      </c>
      <c r="X3006">
        <v>1</v>
      </c>
      <c r="Y3006">
        <f t="shared" si="695"/>
        <v>40000</v>
      </c>
      <c r="Z3006">
        <f t="shared" si="696"/>
        <v>45126</v>
      </c>
    </row>
    <row r="3007" spans="1:26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 t="b">
        <v>0</v>
      </c>
      <c r="L3007">
        <v>118</v>
      </c>
      <c r="M3007" t="b">
        <v>1</v>
      </c>
      <c r="N3007" t="s">
        <v>8303</v>
      </c>
      <c r="O3007" s="15">
        <f t="shared" si="681"/>
        <v>120.49622641509434</v>
      </c>
      <c r="P3007" s="15">
        <f t="shared" si="694"/>
        <v>108.24237288135593</v>
      </c>
      <c r="Q3007" t="s">
        <v>8328</v>
      </c>
      <c r="R3007" t="s">
        <v>8356</v>
      </c>
      <c r="S3007" s="8">
        <f t="shared" si="682"/>
        <v>41888.466493055552</v>
      </c>
      <c r="T3007" s="11">
        <f t="shared" si="683"/>
        <v>41918.466493055552</v>
      </c>
      <c r="U3007" t="str">
        <f t="shared" si="684"/>
        <v>FALSE</v>
      </c>
      <c r="V3007" s="18">
        <f t="shared" si="685"/>
        <v>2</v>
      </c>
      <c r="W3007">
        <f t="shared" si="686"/>
        <v>1</v>
      </c>
      <c r="X3007">
        <v>1</v>
      </c>
      <c r="Y3007">
        <f t="shared" si="695"/>
        <v>10600</v>
      </c>
      <c r="Z3007">
        <f t="shared" si="696"/>
        <v>12772.6</v>
      </c>
    </row>
    <row r="3008" spans="1:26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 t="b">
        <v>0</v>
      </c>
      <c r="L3008">
        <v>97</v>
      </c>
      <c r="M3008" t="b">
        <v>1</v>
      </c>
      <c r="N3008" t="s">
        <v>8303</v>
      </c>
      <c r="O3008" s="15">
        <f t="shared" si="681"/>
        <v>107.74999999999999</v>
      </c>
      <c r="P3008" s="15">
        <f t="shared" si="694"/>
        <v>88.865979381443296</v>
      </c>
      <c r="Q3008" t="s">
        <v>8328</v>
      </c>
      <c r="R3008" t="s">
        <v>8356</v>
      </c>
      <c r="S3008" s="8">
        <f t="shared" si="682"/>
        <v>41957.548506944448</v>
      </c>
      <c r="T3008" s="11">
        <f t="shared" si="683"/>
        <v>41987.54850694444</v>
      </c>
      <c r="U3008" t="str">
        <f t="shared" si="684"/>
        <v>FALSE</v>
      </c>
      <c r="V3008" s="18">
        <f t="shared" si="685"/>
        <v>2</v>
      </c>
      <c r="W3008">
        <f t="shared" si="686"/>
        <v>1</v>
      </c>
      <c r="X3008">
        <f>0.76</f>
        <v>0.76</v>
      </c>
      <c r="Y3008">
        <f>D3008*X3008</f>
        <v>6080</v>
      </c>
      <c r="Z3008">
        <f t="shared" ref="Z3008:Z3013" si="697">E3008*$X3008</f>
        <v>6551.2</v>
      </c>
    </row>
    <row r="3009" spans="1:26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 t="b">
        <v>0</v>
      </c>
      <c r="L3009">
        <v>20</v>
      </c>
      <c r="M3009" t="b">
        <v>1</v>
      </c>
      <c r="N3009" t="s">
        <v>8303</v>
      </c>
      <c r="O3009" s="15">
        <f t="shared" si="681"/>
        <v>180</v>
      </c>
      <c r="P3009" s="15">
        <f t="shared" si="694"/>
        <v>54</v>
      </c>
      <c r="Q3009" t="s">
        <v>8328</v>
      </c>
      <c r="R3009" t="s">
        <v>8356</v>
      </c>
      <c r="S3009" s="8">
        <f t="shared" si="682"/>
        <v>42098.007905092592</v>
      </c>
      <c r="T3009" s="11">
        <f t="shared" si="683"/>
        <v>42119.007905092592</v>
      </c>
      <c r="U3009" t="str">
        <f t="shared" si="684"/>
        <v>FALSE</v>
      </c>
      <c r="V3009" s="18">
        <f t="shared" si="685"/>
        <v>2</v>
      </c>
      <c r="W3009">
        <f t="shared" si="686"/>
        <v>1</v>
      </c>
      <c r="X3009">
        <v>1</v>
      </c>
      <c r="Y3009">
        <f>D3009*$X3009</f>
        <v>600</v>
      </c>
      <c r="Z3009">
        <f t="shared" si="697"/>
        <v>1080</v>
      </c>
    </row>
    <row r="3010" spans="1:26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 t="b">
        <v>0</v>
      </c>
      <c r="L3010">
        <v>26</v>
      </c>
      <c r="M3010" t="b">
        <v>1</v>
      </c>
      <c r="N3010" t="s">
        <v>8303</v>
      </c>
      <c r="O3010" s="15">
        <f t="shared" si="681"/>
        <v>101.16666666666667</v>
      </c>
      <c r="P3010" s="15">
        <f t="shared" si="694"/>
        <v>116.73076923076923</v>
      </c>
      <c r="Q3010" t="s">
        <v>8328</v>
      </c>
      <c r="R3010" t="s">
        <v>8356</v>
      </c>
      <c r="S3010" s="8">
        <f t="shared" si="682"/>
        <v>42360.003692129627</v>
      </c>
      <c r="T3010" s="11">
        <f t="shared" si="683"/>
        <v>42390.003692129627</v>
      </c>
      <c r="U3010" t="str">
        <f t="shared" si="684"/>
        <v>FALSE</v>
      </c>
      <c r="V3010" s="18">
        <f t="shared" si="685"/>
        <v>2</v>
      </c>
      <c r="W3010">
        <f t="shared" si="686"/>
        <v>1</v>
      </c>
      <c r="X3010">
        <v>1</v>
      </c>
      <c r="Y3010">
        <f>D3010*$X3010</f>
        <v>3000</v>
      </c>
      <c r="Z3010">
        <f t="shared" si="697"/>
        <v>3035</v>
      </c>
    </row>
    <row r="3011" spans="1:26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 t="b">
        <v>0</v>
      </c>
      <c r="L3011">
        <v>128</v>
      </c>
      <c r="M3011" t="b">
        <v>1</v>
      </c>
      <c r="N3011" t="s">
        <v>8303</v>
      </c>
      <c r="O3011" s="15">
        <f t="shared" ref="O3011:O3074" si="698">(E3011/D3011)*100</f>
        <v>119.756</v>
      </c>
      <c r="P3011" s="15">
        <f t="shared" si="694"/>
        <v>233.8984375</v>
      </c>
      <c r="Q3011" t="s">
        <v>8328</v>
      </c>
      <c r="R3011" t="s">
        <v>8356</v>
      </c>
      <c r="S3011" s="8">
        <f t="shared" ref="S3011:S3074" si="699">(((J3011/60)/60)/24)+DATE(1970,1,1)+(-5/24)</f>
        <v>41939.361574074072</v>
      </c>
      <c r="T3011" s="11">
        <f t="shared" ref="T3011:T3074" si="700">(I3011/86400)+25569+(-5/24)</f>
        <v>41969.403240740743</v>
      </c>
      <c r="U3011" t="str">
        <f t="shared" ref="U3011:U3074" si="701">TRIM(K3011)</f>
        <v>FALSE</v>
      </c>
      <c r="V3011" s="18">
        <f t="shared" ref="V3011:V3074" si="702">IF(U3011="TRUE", 1, 2)</f>
        <v>2</v>
      </c>
      <c r="W3011">
        <f t="shared" ref="W3011:W3074" si="703">IF(F3011="successful", 1,  IF(F3011= "failed", 2, IF(F3011="canceled", 3, 4)))</f>
        <v>1</v>
      </c>
      <c r="X3011">
        <v>1</v>
      </c>
      <c r="Y3011">
        <f>D3011*$X3011</f>
        <v>25000</v>
      </c>
      <c r="Z3011">
        <f t="shared" si="697"/>
        <v>29939</v>
      </c>
    </row>
    <row r="3012" spans="1:26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 t="b">
        <v>0</v>
      </c>
      <c r="L3012">
        <v>15</v>
      </c>
      <c r="M3012" t="b">
        <v>1</v>
      </c>
      <c r="N3012" t="s">
        <v>8303</v>
      </c>
      <c r="O3012" s="15">
        <f t="shared" si="698"/>
        <v>158</v>
      </c>
      <c r="P3012" s="15">
        <f t="shared" si="694"/>
        <v>158</v>
      </c>
      <c r="Q3012" t="s">
        <v>8328</v>
      </c>
      <c r="R3012" t="s">
        <v>8356</v>
      </c>
      <c r="S3012" s="8">
        <f t="shared" si="699"/>
        <v>41996.624062499999</v>
      </c>
      <c r="T3012" s="11">
        <f t="shared" si="700"/>
        <v>42056.624062499999</v>
      </c>
      <c r="U3012" t="str">
        <f t="shared" si="701"/>
        <v>FALSE</v>
      </c>
      <c r="V3012" s="18">
        <f t="shared" si="702"/>
        <v>2</v>
      </c>
      <c r="W3012">
        <f t="shared" si="703"/>
        <v>1</v>
      </c>
      <c r="X3012">
        <v>1</v>
      </c>
      <c r="Y3012">
        <f>D3012*$X3012</f>
        <v>1500</v>
      </c>
      <c r="Z3012">
        <f t="shared" si="697"/>
        <v>2370</v>
      </c>
    </row>
    <row r="3013" spans="1:26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 t="b">
        <v>0</v>
      </c>
      <c r="L3013">
        <v>25</v>
      </c>
      <c r="M3013" t="b">
        <v>1</v>
      </c>
      <c r="N3013" t="s">
        <v>8303</v>
      </c>
      <c r="O3013" s="15">
        <f t="shared" si="698"/>
        <v>123.66666666666666</v>
      </c>
      <c r="P3013" s="15">
        <f t="shared" si="694"/>
        <v>14.84</v>
      </c>
      <c r="Q3013" t="s">
        <v>8328</v>
      </c>
      <c r="R3013" t="s">
        <v>8356</v>
      </c>
      <c r="S3013" s="8">
        <f t="shared" si="699"/>
        <v>42334.260601851849</v>
      </c>
      <c r="T3013" s="11">
        <f t="shared" si="700"/>
        <v>42361.749305555553</v>
      </c>
      <c r="U3013" t="str">
        <f t="shared" si="701"/>
        <v>FALSE</v>
      </c>
      <c r="V3013" s="18">
        <f t="shared" si="702"/>
        <v>2</v>
      </c>
      <c r="W3013">
        <f t="shared" si="703"/>
        <v>1</v>
      </c>
      <c r="X3013">
        <v>1.1299999999999999</v>
      </c>
      <c r="Y3013">
        <f>D3013*X3013</f>
        <v>338.99999999999994</v>
      </c>
      <c r="Z3013">
        <f t="shared" si="697"/>
        <v>419.22999999999996</v>
      </c>
    </row>
    <row r="3014" spans="1:26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 t="b">
        <v>0</v>
      </c>
      <c r="L3014">
        <v>55</v>
      </c>
      <c r="M3014" t="b">
        <v>1</v>
      </c>
      <c r="N3014" t="s">
        <v>8303</v>
      </c>
      <c r="O3014" s="15">
        <f t="shared" si="698"/>
        <v>117.12499999999999</v>
      </c>
      <c r="P3014" s="15">
        <f t="shared" si="694"/>
        <v>85.181818181818187</v>
      </c>
      <c r="Q3014" t="s">
        <v>8328</v>
      </c>
      <c r="R3014" t="s">
        <v>8356</v>
      </c>
      <c r="S3014" s="8">
        <f t="shared" si="699"/>
        <v>42024.494560185187</v>
      </c>
      <c r="T3014" s="11">
        <f t="shared" si="700"/>
        <v>42045.494560185187</v>
      </c>
      <c r="U3014" t="str">
        <f t="shared" si="701"/>
        <v>FALSE</v>
      </c>
      <c r="V3014" s="18">
        <f t="shared" si="702"/>
        <v>2</v>
      </c>
      <c r="W3014">
        <f t="shared" si="703"/>
        <v>1</v>
      </c>
      <c r="X3014">
        <v>1</v>
      </c>
      <c r="Y3014">
        <f t="shared" ref="Y3014:Y3019" si="704">D3014*$X3014</f>
        <v>4000</v>
      </c>
      <c r="Z3014">
        <f t="shared" ref="Z3014:Z3019" si="705">E3014*$X3014</f>
        <v>4685</v>
      </c>
    </row>
    <row r="3015" spans="1:26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 t="b">
        <v>0</v>
      </c>
      <c r="L3015">
        <v>107</v>
      </c>
      <c r="M3015" t="b">
        <v>1</v>
      </c>
      <c r="N3015" t="s">
        <v>8303</v>
      </c>
      <c r="O3015" s="15">
        <f t="shared" si="698"/>
        <v>156.96</v>
      </c>
      <c r="P3015" s="15">
        <f t="shared" si="694"/>
        <v>146.69158878504672</v>
      </c>
      <c r="Q3015" t="s">
        <v>8328</v>
      </c>
      <c r="R3015" t="s">
        <v>8356</v>
      </c>
      <c r="S3015" s="8">
        <f t="shared" si="699"/>
        <v>42146.627881944441</v>
      </c>
      <c r="T3015" s="11">
        <f t="shared" si="700"/>
        <v>42176.627881944441</v>
      </c>
      <c r="U3015" t="str">
        <f t="shared" si="701"/>
        <v>FALSE</v>
      </c>
      <c r="V3015" s="18">
        <f t="shared" si="702"/>
        <v>2</v>
      </c>
      <c r="W3015">
        <f t="shared" si="703"/>
        <v>1</v>
      </c>
      <c r="X3015">
        <v>1</v>
      </c>
      <c r="Y3015">
        <f t="shared" si="704"/>
        <v>10000</v>
      </c>
      <c r="Z3015">
        <f t="shared" si="705"/>
        <v>15696</v>
      </c>
    </row>
    <row r="3016" spans="1:26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 t="b">
        <v>0</v>
      </c>
      <c r="L3016">
        <v>557</v>
      </c>
      <c r="M3016" t="b">
        <v>1</v>
      </c>
      <c r="N3016" t="s">
        <v>8303</v>
      </c>
      <c r="O3016" s="15">
        <f t="shared" si="698"/>
        <v>113.104</v>
      </c>
      <c r="P3016" s="15">
        <f t="shared" si="694"/>
        <v>50.764811490125673</v>
      </c>
      <c r="Q3016" t="s">
        <v>8328</v>
      </c>
      <c r="R3016" t="s">
        <v>8356</v>
      </c>
      <c r="S3016" s="8">
        <f t="shared" si="699"/>
        <v>41919.915277777778</v>
      </c>
      <c r="T3016" s="11">
        <f t="shared" si="700"/>
        <v>41948</v>
      </c>
      <c r="U3016" t="str">
        <f t="shared" si="701"/>
        <v>FALSE</v>
      </c>
      <c r="V3016" s="18">
        <f t="shared" si="702"/>
        <v>2</v>
      </c>
      <c r="W3016">
        <f t="shared" si="703"/>
        <v>1</v>
      </c>
      <c r="X3016">
        <v>1</v>
      </c>
      <c r="Y3016">
        <f t="shared" si="704"/>
        <v>25000</v>
      </c>
      <c r="Z3016">
        <f t="shared" si="705"/>
        <v>28276</v>
      </c>
    </row>
    <row r="3017" spans="1:26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 t="b">
        <v>0</v>
      </c>
      <c r="L3017">
        <v>40</v>
      </c>
      <c r="M3017" t="b">
        <v>1</v>
      </c>
      <c r="N3017" t="s">
        <v>8303</v>
      </c>
      <c r="O3017" s="15">
        <f t="shared" si="698"/>
        <v>103.17647058823529</v>
      </c>
      <c r="P3017" s="15">
        <f t="shared" si="694"/>
        <v>87.7</v>
      </c>
      <c r="Q3017" t="s">
        <v>8328</v>
      </c>
      <c r="R3017" t="s">
        <v>8356</v>
      </c>
      <c r="S3017" s="8">
        <f t="shared" si="699"/>
        <v>41785.518958333334</v>
      </c>
      <c r="T3017" s="11">
        <f t="shared" si="700"/>
        <v>41800.958333333328</v>
      </c>
      <c r="U3017" t="str">
        <f t="shared" si="701"/>
        <v>FALSE</v>
      </c>
      <c r="V3017" s="18">
        <f t="shared" si="702"/>
        <v>2</v>
      </c>
      <c r="W3017">
        <f t="shared" si="703"/>
        <v>1</v>
      </c>
      <c r="X3017">
        <v>1</v>
      </c>
      <c r="Y3017">
        <f t="shared" si="704"/>
        <v>3400</v>
      </c>
      <c r="Z3017">
        <f t="shared" si="705"/>
        <v>3508</v>
      </c>
    </row>
    <row r="3018" spans="1:26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 t="b">
        <v>0</v>
      </c>
      <c r="L3018">
        <v>36</v>
      </c>
      <c r="M3018" t="b">
        <v>1</v>
      </c>
      <c r="N3018" t="s">
        <v>8303</v>
      </c>
      <c r="O3018" s="15">
        <f t="shared" si="698"/>
        <v>102.61176470588236</v>
      </c>
      <c r="P3018" s="15">
        <f t="shared" si="694"/>
        <v>242.27777777777777</v>
      </c>
      <c r="Q3018" t="s">
        <v>8328</v>
      </c>
      <c r="R3018" t="s">
        <v>8356</v>
      </c>
      <c r="S3018" s="8">
        <f t="shared" si="699"/>
        <v>41778.339722222219</v>
      </c>
      <c r="T3018" s="11">
        <f t="shared" si="700"/>
        <v>41838.339722222219</v>
      </c>
      <c r="U3018" t="str">
        <f t="shared" si="701"/>
        <v>FALSE</v>
      </c>
      <c r="V3018" s="18">
        <f t="shared" si="702"/>
        <v>2</v>
      </c>
      <c r="W3018">
        <f t="shared" si="703"/>
        <v>1</v>
      </c>
      <c r="X3018">
        <v>1</v>
      </c>
      <c r="Y3018">
        <f t="shared" si="704"/>
        <v>8500</v>
      </c>
      <c r="Z3018">
        <f t="shared" si="705"/>
        <v>8722</v>
      </c>
    </row>
    <row r="3019" spans="1:26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 t="b">
        <v>0</v>
      </c>
      <c r="L3019">
        <v>159</v>
      </c>
      <c r="M3019" t="b">
        <v>1</v>
      </c>
      <c r="N3019" t="s">
        <v>8303</v>
      </c>
      <c r="O3019" s="15">
        <f t="shared" si="698"/>
        <v>105.84090909090908</v>
      </c>
      <c r="P3019" s="15">
        <f t="shared" si="694"/>
        <v>146.44654088050314</v>
      </c>
      <c r="Q3019" t="s">
        <v>8328</v>
      </c>
      <c r="R3019" t="s">
        <v>8356</v>
      </c>
      <c r="S3019" s="8">
        <f t="shared" si="699"/>
        <v>41841.641701388886</v>
      </c>
      <c r="T3019" s="11">
        <f t="shared" si="700"/>
        <v>41871.641701388886</v>
      </c>
      <c r="U3019" t="str">
        <f t="shared" si="701"/>
        <v>FALSE</v>
      </c>
      <c r="V3019" s="18">
        <f t="shared" si="702"/>
        <v>2</v>
      </c>
      <c r="W3019">
        <f t="shared" si="703"/>
        <v>1</v>
      </c>
      <c r="X3019">
        <v>1</v>
      </c>
      <c r="Y3019">
        <f t="shared" si="704"/>
        <v>22000</v>
      </c>
      <c r="Z3019">
        <f t="shared" si="705"/>
        <v>23285</v>
      </c>
    </row>
    <row r="3020" spans="1:26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 t="b">
        <v>0</v>
      </c>
      <c r="L3020">
        <v>41</v>
      </c>
      <c r="M3020" t="b">
        <v>1</v>
      </c>
      <c r="N3020" t="s">
        <v>8303</v>
      </c>
      <c r="O3020" s="15">
        <f t="shared" si="698"/>
        <v>100.71428571428571</v>
      </c>
      <c r="P3020" s="15">
        <f t="shared" si="694"/>
        <v>103.17073170731707</v>
      </c>
      <c r="Q3020" t="s">
        <v>8328</v>
      </c>
      <c r="R3020" t="s">
        <v>8356</v>
      </c>
      <c r="S3020" s="8">
        <f t="shared" si="699"/>
        <v>42163.090000000004</v>
      </c>
      <c r="T3020" s="11">
        <f t="shared" si="700"/>
        <v>42205.708333333336</v>
      </c>
      <c r="U3020" t="str">
        <f t="shared" si="701"/>
        <v>FALSE</v>
      </c>
      <c r="V3020" s="18">
        <f t="shared" si="702"/>
        <v>2</v>
      </c>
      <c r="W3020">
        <f t="shared" si="703"/>
        <v>1</v>
      </c>
      <c r="X3020">
        <v>1.1299999999999999</v>
      </c>
      <c r="Y3020">
        <f>D3020*X3020</f>
        <v>4746</v>
      </c>
      <c r="Z3020">
        <f t="shared" ref="Z3020:Z3026" si="706">E3020*$X3020</f>
        <v>4779.8999999999996</v>
      </c>
    </row>
    <row r="3021" spans="1:26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 t="b">
        <v>0</v>
      </c>
      <c r="L3021">
        <v>226</v>
      </c>
      <c r="M3021" t="b">
        <v>1</v>
      </c>
      <c r="N3021" t="s">
        <v>8303</v>
      </c>
      <c r="O3021" s="15">
        <f t="shared" si="698"/>
        <v>121.23333333333332</v>
      </c>
      <c r="P3021" s="15">
        <f t="shared" si="694"/>
        <v>80.464601769911511</v>
      </c>
      <c r="Q3021" t="s">
        <v>8328</v>
      </c>
      <c r="R3021" t="s">
        <v>8356</v>
      </c>
      <c r="S3021" s="8">
        <f t="shared" si="699"/>
        <v>41758.625231481477</v>
      </c>
      <c r="T3021" s="11">
        <f t="shared" si="700"/>
        <v>41785.916666666664</v>
      </c>
      <c r="U3021" t="str">
        <f t="shared" si="701"/>
        <v>FALSE</v>
      </c>
      <c r="V3021" s="18">
        <f t="shared" si="702"/>
        <v>2</v>
      </c>
      <c r="W3021">
        <f t="shared" si="703"/>
        <v>1</v>
      </c>
      <c r="X3021">
        <v>1</v>
      </c>
      <c r="Y3021">
        <f>D3021*$X3021</f>
        <v>15000</v>
      </c>
      <c r="Z3021">
        <f t="shared" si="706"/>
        <v>18185</v>
      </c>
    </row>
    <row r="3022" spans="1:26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 t="b">
        <v>0</v>
      </c>
      <c r="L3022">
        <v>30</v>
      </c>
      <c r="M3022" t="b">
        <v>1</v>
      </c>
      <c r="N3022" t="s">
        <v>8303</v>
      </c>
      <c r="O3022" s="15">
        <f t="shared" si="698"/>
        <v>100.57142857142858</v>
      </c>
      <c r="P3022" s="15">
        <f t="shared" si="694"/>
        <v>234.66666666666666</v>
      </c>
      <c r="Q3022" t="s">
        <v>8328</v>
      </c>
      <c r="R3022" t="s">
        <v>8356</v>
      </c>
      <c r="S3022" s="8">
        <f t="shared" si="699"/>
        <v>42170.638113425921</v>
      </c>
      <c r="T3022" s="11">
        <f t="shared" si="700"/>
        <v>42230.638113425921</v>
      </c>
      <c r="U3022" t="str">
        <f t="shared" si="701"/>
        <v>FALSE</v>
      </c>
      <c r="V3022" s="18">
        <f t="shared" si="702"/>
        <v>2</v>
      </c>
      <c r="W3022">
        <f t="shared" si="703"/>
        <v>1</v>
      </c>
      <c r="X3022">
        <v>1</v>
      </c>
      <c r="Y3022">
        <f>D3022*$X3022</f>
        <v>7000</v>
      </c>
      <c r="Z3022">
        <f t="shared" si="706"/>
        <v>7040</v>
      </c>
    </row>
    <row r="3023" spans="1:26" ht="115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 t="b">
        <v>0</v>
      </c>
      <c r="L3023">
        <v>103</v>
      </c>
      <c r="M3023" t="b">
        <v>1</v>
      </c>
      <c r="N3023" t="s">
        <v>8303</v>
      </c>
      <c r="O3023" s="15">
        <f t="shared" si="698"/>
        <v>116.02222222222223</v>
      </c>
      <c r="P3023" s="15">
        <f t="shared" si="694"/>
        <v>50.689320388349515</v>
      </c>
      <c r="Q3023" t="s">
        <v>8328</v>
      </c>
      <c r="R3023" t="s">
        <v>8356</v>
      </c>
      <c r="S3023" s="8">
        <f t="shared" si="699"/>
        <v>42660.410520833328</v>
      </c>
      <c r="T3023" s="11">
        <f t="shared" si="700"/>
        <v>42696.040972222218</v>
      </c>
      <c r="U3023" t="str">
        <f t="shared" si="701"/>
        <v>FALSE</v>
      </c>
      <c r="V3023" s="18">
        <f t="shared" si="702"/>
        <v>2</v>
      </c>
      <c r="W3023">
        <f t="shared" si="703"/>
        <v>1</v>
      </c>
      <c r="X3023">
        <v>1</v>
      </c>
      <c r="Y3023">
        <f>D3023*$X3023</f>
        <v>4500</v>
      </c>
      <c r="Z3023">
        <f t="shared" si="706"/>
        <v>5221</v>
      </c>
    </row>
    <row r="3024" spans="1:26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 t="b">
        <v>0</v>
      </c>
      <c r="L3024">
        <v>62</v>
      </c>
      <c r="M3024" t="b">
        <v>1</v>
      </c>
      <c r="N3024" t="s">
        <v>8303</v>
      </c>
      <c r="O3024" s="15">
        <f t="shared" si="698"/>
        <v>100.88</v>
      </c>
      <c r="P3024" s="15">
        <f t="shared" si="694"/>
        <v>162.70967741935485</v>
      </c>
      <c r="Q3024" t="s">
        <v>8328</v>
      </c>
      <c r="R3024" t="s">
        <v>8356</v>
      </c>
      <c r="S3024" s="8">
        <f t="shared" si="699"/>
        <v>42564.745474537034</v>
      </c>
      <c r="T3024" s="11">
        <f t="shared" si="700"/>
        <v>42609.745474537034</v>
      </c>
      <c r="U3024" t="str">
        <f t="shared" si="701"/>
        <v>FALSE</v>
      </c>
      <c r="V3024" s="18">
        <f t="shared" si="702"/>
        <v>2</v>
      </c>
      <c r="W3024">
        <f t="shared" si="703"/>
        <v>1</v>
      </c>
      <c r="X3024">
        <v>1</v>
      </c>
      <c r="Y3024">
        <f>D3024*$X3024</f>
        <v>10000</v>
      </c>
      <c r="Z3024">
        <f t="shared" si="706"/>
        <v>10088</v>
      </c>
    </row>
    <row r="3025" spans="1:26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 t="b">
        <v>0</v>
      </c>
      <c r="L3025">
        <v>6</v>
      </c>
      <c r="M3025" t="b">
        <v>1</v>
      </c>
      <c r="N3025" t="s">
        <v>8303</v>
      </c>
      <c r="O3025" s="15">
        <f t="shared" si="698"/>
        <v>103</v>
      </c>
      <c r="P3025" s="15">
        <f t="shared" si="694"/>
        <v>120.16666666666667</v>
      </c>
      <c r="Q3025" t="s">
        <v>8328</v>
      </c>
      <c r="R3025" t="s">
        <v>8356</v>
      </c>
      <c r="S3025" s="8">
        <f t="shared" si="699"/>
        <v>42121.46743055556</v>
      </c>
      <c r="T3025" s="11">
        <f t="shared" si="700"/>
        <v>42166.467430555553</v>
      </c>
      <c r="U3025" t="str">
        <f t="shared" si="701"/>
        <v>FALSE</v>
      </c>
      <c r="V3025" s="18">
        <f t="shared" si="702"/>
        <v>2</v>
      </c>
      <c r="W3025">
        <f t="shared" si="703"/>
        <v>1</v>
      </c>
      <c r="X3025">
        <v>1.28</v>
      </c>
      <c r="Y3025">
        <f>D3025*X3025</f>
        <v>896</v>
      </c>
      <c r="Z3025">
        <f t="shared" si="706"/>
        <v>922.88</v>
      </c>
    </row>
    <row r="3026" spans="1:26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 t="b">
        <v>0</v>
      </c>
      <c r="L3026">
        <v>182</v>
      </c>
      <c r="M3026" t="b">
        <v>1</v>
      </c>
      <c r="N3026" t="s">
        <v>8303</v>
      </c>
      <c r="O3026" s="15">
        <f t="shared" si="698"/>
        <v>246.42</v>
      </c>
      <c r="P3026" s="15">
        <f t="shared" si="694"/>
        <v>67.697802197802204</v>
      </c>
      <c r="Q3026" t="s">
        <v>8328</v>
      </c>
      <c r="R3026" t="s">
        <v>8356</v>
      </c>
      <c r="S3026" s="8">
        <f t="shared" si="699"/>
        <v>41158.785590277774</v>
      </c>
      <c r="T3026" s="11">
        <f t="shared" si="700"/>
        <v>41188.785590277774</v>
      </c>
      <c r="U3026" t="str">
        <f t="shared" si="701"/>
        <v>FALSE</v>
      </c>
      <c r="V3026" s="18">
        <f t="shared" si="702"/>
        <v>2</v>
      </c>
      <c r="W3026">
        <f t="shared" si="703"/>
        <v>1</v>
      </c>
      <c r="X3026">
        <v>1</v>
      </c>
      <c r="Y3026">
        <f>D3026*$X3026</f>
        <v>5000</v>
      </c>
      <c r="Z3026">
        <f t="shared" si="706"/>
        <v>12321</v>
      </c>
    </row>
    <row r="3027" spans="1:26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 t="b">
        <v>0</v>
      </c>
      <c r="L3027">
        <v>145</v>
      </c>
      <c r="M3027" t="b">
        <v>1</v>
      </c>
      <c r="N3027" t="s">
        <v>8303</v>
      </c>
      <c r="O3027" s="15">
        <f t="shared" si="698"/>
        <v>302.2</v>
      </c>
      <c r="P3027" s="15">
        <f t="shared" si="694"/>
        <v>52.103448275862071</v>
      </c>
      <c r="Q3027" t="s">
        <v>8328</v>
      </c>
      <c r="R3027" t="s">
        <v>8356</v>
      </c>
      <c r="S3027" s="8">
        <f t="shared" si="699"/>
        <v>41761.301076388889</v>
      </c>
      <c r="T3027" s="11">
        <f t="shared" si="700"/>
        <v>41789.458333333328</v>
      </c>
      <c r="U3027" t="str">
        <f t="shared" si="701"/>
        <v>FALSE</v>
      </c>
      <c r="V3027" s="18">
        <f t="shared" si="702"/>
        <v>2</v>
      </c>
      <c r="W3027">
        <f t="shared" si="703"/>
        <v>1</v>
      </c>
      <c r="X3027">
        <v>1.28</v>
      </c>
      <c r="Y3027">
        <f>D3027*X3027</f>
        <v>3200</v>
      </c>
      <c r="Z3027">
        <f t="shared" ref="Z3027:Z3043" si="707">E3027*$X3027</f>
        <v>9670.4</v>
      </c>
    </row>
    <row r="3028" spans="1:26" ht="115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 t="b">
        <v>0</v>
      </c>
      <c r="L3028">
        <v>25</v>
      </c>
      <c r="M3028" t="b">
        <v>1</v>
      </c>
      <c r="N3028" t="s">
        <v>8303</v>
      </c>
      <c r="O3028" s="15">
        <f t="shared" si="698"/>
        <v>143.33333333333334</v>
      </c>
      <c r="P3028" s="15">
        <f t="shared" si="694"/>
        <v>51.6</v>
      </c>
      <c r="Q3028" t="s">
        <v>8328</v>
      </c>
      <c r="R3028" t="s">
        <v>8356</v>
      </c>
      <c r="S3028" s="8">
        <f t="shared" si="699"/>
        <v>42783.251064814809</v>
      </c>
      <c r="T3028" s="11">
        <f t="shared" si="700"/>
        <v>42797.251064814809</v>
      </c>
      <c r="U3028" t="str">
        <f t="shared" si="701"/>
        <v>FALSE</v>
      </c>
      <c r="V3028" s="18">
        <f t="shared" si="702"/>
        <v>2</v>
      </c>
      <c r="W3028">
        <f t="shared" si="703"/>
        <v>1</v>
      </c>
      <c r="X3028">
        <v>1.28</v>
      </c>
      <c r="Y3028">
        <f>D3028*X3028</f>
        <v>1152</v>
      </c>
      <c r="Z3028">
        <f t="shared" si="707"/>
        <v>1651.2</v>
      </c>
    </row>
    <row r="3029" spans="1:26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 t="b">
        <v>0</v>
      </c>
      <c r="L3029">
        <v>320</v>
      </c>
      <c r="M3029" t="b">
        <v>1</v>
      </c>
      <c r="N3029" t="s">
        <v>8303</v>
      </c>
      <c r="O3029" s="15">
        <f t="shared" si="698"/>
        <v>131.44</v>
      </c>
      <c r="P3029" s="15">
        <f t="shared" si="694"/>
        <v>164.3</v>
      </c>
      <c r="Q3029" t="s">
        <v>8328</v>
      </c>
      <c r="R3029" t="s">
        <v>8356</v>
      </c>
      <c r="S3029" s="8">
        <f t="shared" si="699"/>
        <v>42053.49596064815</v>
      </c>
      <c r="T3029" s="11">
        <f t="shared" si="700"/>
        <v>42083.454293981478</v>
      </c>
      <c r="U3029" t="str">
        <f t="shared" si="701"/>
        <v>FALSE</v>
      </c>
      <c r="V3029" s="18">
        <f t="shared" si="702"/>
        <v>2</v>
      </c>
      <c r="W3029">
        <f t="shared" si="703"/>
        <v>1</v>
      </c>
      <c r="X3029">
        <v>1</v>
      </c>
      <c r="Y3029">
        <f t="shared" ref="Y3029:Y3043" si="708">D3029*$X3029</f>
        <v>40000</v>
      </c>
      <c r="Z3029">
        <f t="shared" si="707"/>
        <v>52576</v>
      </c>
    </row>
    <row r="3030" spans="1:26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 t="b">
        <v>0</v>
      </c>
      <c r="L3030">
        <v>99</v>
      </c>
      <c r="M3030" t="b">
        <v>1</v>
      </c>
      <c r="N3030" t="s">
        <v>8303</v>
      </c>
      <c r="O3030" s="15">
        <f t="shared" si="698"/>
        <v>168.01999999999998</v>
      </c>
      <c r="P3030" s="15">
        <f t="shared" si="694"/>
        <v>84.858585858585855</v>
      </c>
      <c r="Q3030" t="s">
        <v>8328</v>
      </c>
      <c r="R3030" t="s">
        <v>8356</v>
      </c>
      <c r="S3030" s="8">
        <f t="shared" si="699"/>
        <v>42567.055844907409</v>
      </c>
      <c r="T3030" s="11">
        <f t="shared" si="700"/>
        <v>42597.055844907409</v>
      </c>
      <c r="U3030" t="str">
        <f t="shared" si="701"/>
        <v>FALSE</v>
      </c>
      <c r="V3030" s="18">
        <f t="shared" si="702"/>
        <v>2</v>
      </c>
      <c r="W3030">
        <f t="shared" si="703"/>
        <v>1</v>
      </c>
      <c r="X3030">
        <v>1</v>
      </c>
      <c r="Y3030">
        <f t="shared" si="708"/>
        <v>5000</v>
      </c>
      <c r="Z3030">
        <f t="shared" si="707"/>
        <v>8401</v>
      </c>
    </row>
    <row r="3031" spans="1:26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 t="b">
        <v>0</v>
      </c>
      <c r="L3031">
        <v>348</v>
      </c>
      <c r="M3031" t="b">
        <v>1</v>
      </c>
      <c r="N3031" t="s">
        <v>8303</v>
      </c>
      <c r="O3031" s="15">
        <f t="shared" si="698"/>
        <v>109.67666666666666</v>
      </c>
      <c r="P3031" s="15">
        <f t="shared" si="694"/>
        <v>94.548850574712645</v>
      </c>
      <c r="Q3031" t="s">
        <v>8328</v>
      </c>
      <c r="R3031" t="s">
        <v>8356</v>
      </c>
      <c r="S3031" s="8">
        <f t="shared" si="699"/>
        <v>41932.500543981478</v>
      </c>
      <c r="T3031" s="11">
        <f t="shared" si="700"/>
        <v>41960.982638888883</v>
      </c>
      <c r="U3031" t="str">
        <f t="shared" si="701"/>
        <v>FALSE</v>
      </c>
      <c r="V3031" s="18">
        <f t="shared" si="702"/>
        <v>2</v>
      </c>
      <c r="W3031">
        <f t="shared" si="703"/>
        <v>1</v>
      </c>
      <c r="X3031">
        <v>1</v>
      </c>
      <c r="Y3031">
        <f t="shared" si="708"/>
        <v>30000</v>
      </c>
      <c r="Z3031">
        <f t="shared" si="707"/>
        <v>32903</v>
      </c>
    </row>
    <row r="3032" spans="1:26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 t="b">
        <v>0</v>
      </c>
      <c r="L3032">
        <v>41</v>
      </c>
      <c r="M3032" t="b">
        <v>1</v>
      </c>
      <c r="N3032" t="s">
        <v>8303</v>
      </c>
      <c r="O3032" s="15">
        <f t="shared" si="698"/>
        <v>106.6857142857143</v>
      </c>
      <c r="P3032" s="15">
        <f t="shared" si="694"/>
        <v>45.536585365853661</v>
      </c>
      <c r="Q3032" t="s">
        <v>8328</v>
      </c>
      <c r="R3032" t="s">
        <v>8356</v>
      </c>
      <c r="S3032" s="8">
        <f t="shared" si="699"/>
        <v>42233.5390162037</v>
      </c>
      <c r="T3032" s="11">
        <f t="shared" si="700"/>
        <v>42263.5390162037</v>
      </c>
      <c r="U3032" t="str">
        <f t="shared" si="701"/>
        <v>FALSE</v>
      </c>
      <c r="V3032" s="18">
        <f t="shared" si="702"/>
        <v>2</v>
      </c>
      <c r="W3032">
        <f t="shared" si="703"/>
        <v>1</v>
      </c>
      <c r="X3032">
        <v>1</v>
      </c>
      <c r="Y3032">
        <f t="shared" si="708"/>
        <v>1750</v>
      </c>
      <c r="Z3032">
        <f t="shared" si="707"/>
        <v>1867</v>
      </c>
    </row>
    <row r="3033" spans="1:26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 t="b">
        <v>0</v>
      </c>
      <c r="L3033">
        <v>29</v>
      </c>
      <c r="M3033" t="b">
        <v>1</v>
      </c>
      <c r="N3033" t="s">
        <v>8303</v>
      </c>
      <c r="O3033" s="15">
        <f t="shared" si="698"/>
        <v>100</v>
      </c>
      <c r="P3033" s="15">
        <f t="shared" si="694"/>
        <v>51.724137931034484</v>
      </c>
      <c r="Q3033" t="s">
        <v>8328</v>
      </c>
      <c r="R3033" t="s">
        <v>8356</v>
      </c>
      <c r="S3033" s="8">
        <f t="shared" si="699"/>
        <v>42597.674155092587</v>
      </c>
      <c r="T3033" s="11">
        <f t="shared" si="700"/>
        <v>42657.674155092587</v>
      </c>
      <c r="U3033" t="str">
        <f t="shared" si="701"/>
        <v>FALSE</v>
      </c>
      <c r="V3033" s="18">
        <f t="shared" si="702"/>
        <v>2</v>
      </c>
      <c r="W3033">
        <f t="shared" si="703"/>
        <v>1</v>
      </c>
      <c r="X3033">
        <v>1</v>
      </c>
      <c r="Y3033">
        <f t="shared" si="708"/>
        <v>1500</v>
      </c>
      <c r="Z3033">
        <f t="shared" si="707"/>
        <v>1500</v>
      </c>
    </row>
    <row r="3034" spans="1:26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 t="b">
        <v>0</v>
      </c>
      <c r="L3034">
        <v>25</v>
      </c>
      <c r="M3034" t="b">
        <v>1</v>
      </c>
      <c r="N3034" t="s">
        <v>8303</v>
      </c>
      <c r="O3034" s="15">
        <f t="shared" si="698"/>
        <v>127.2</v>
      </c>
      <c r="P3034" s="15">
        <f t="shared" si="694"/>
        <v>50.88</v>
      </c>
      <c r="Q3034" t="s">
        <v>8328</v>
      </c>
      <c r="R3034" t="s">
        <v>8356</v>
      </c>
      <c r="S3034" s="8">
        <f t="shared" si="699"/>
        <v>42227.836331018516</v>
      </c>
      <c r="T3034" s="11">
        <f t="shared" si="700"/>
        <v>42257.836331018516</v>
      </c>
      <c r="U3034" t="str">
        <f t="shared" si="701"/>
        <v>FALSE</v>
      </c>
      <c r="V3034" s="18">
        <f t="shared" si="702"/>
        <v>2</v>
      </c>
      <c r="W3034">
        <f t="shared" si="703"/>
        <v>1</v>
      </c>
      <c r="X3034">
        <v>1</v>
      </c>
      <c r="Y3034">
        <f t="shared" si="708"/>
        <v>1000</v>
      </c>
      <c r="Z3034">
        <f t="shared" si="707"/>
        <v>1272</v>
      </c>
    </row>
    <row r="3035" spans="1:26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 t="b">
        <v>0</v>
      </c>
      <c r="L3035">
        <v>23</v>
      </c>
      <c r="M3035" t="b">
        <v>1</v>
      </c>
      <c r="N3035" t="s">
        <v>8303</v>
      </c>
      <c r="O3035" s="15">
        <f t="shared" si="698"/>
        <v>146.53333333333333</v>
      </c>
      <c r="P3035" s="15">
        <f t="shared" si="694"/>
        <v>191.13043478260869</v>
      </c>
      <c r="Q3035" t="s">
        <v>8328</v>
      </c>
      <c r="R3035" t="s">
        <v>8356</v>
      </c>
      <c r="S3035" s="8">
        <f t="shared" si="699"/>
        <v>42569.901909722219</v>
      </c>
      <c r="T3035" s="11">
        <f t="shared" si="700"/>
        <v>42599.901909722219</v>
      </c>
      <c r="U3035" t="str">
        <f t="shared" si="701"/>
        <v>FALSE</v>
      </c>
      <c r="V3035" s="18">
        <f t="shared" si="702"/>
        <v>2</v>
      </c>
      <c r="W3035">
        <f t="shared" si="703"/>
        <v>1</v>
      </c>
      <c r="X3035">
        <v>1</v>
      </c>
      <c r="Y3035">
        <f t="shared" si="708"/>
        <v>3000</v>
      </c>
      <c r="Z3035">
        <f t="shared" si="707"/>
        <v>4396</v>
      </c>
    </row>
    <row r="3036" spans="1:26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 t="b">
        <v>0</v>
      </c>
      <c r="L3036">
        <v>1260</v>
      </c>
      <c r="M3036" t="b">
        <v>1</v>
      </c>
      <c r="N3036" t="s">
        <v>8303</v>
      </c>
      <c r="O3036" s="15">
        <f t="shared" si="698"/>
        <v>112.53599999999999</v>
      </c>
      <c r="P3036" s="15">
        <f t="shared" si="694"/>
        <v>89.314285714285717</v>
      </c>
      <c r="Q3036" t="s">
        <v>8328</v>
      </c>
      <c r="R3036" t="s">
        <v>8356</v>
      </c>
      <c r="S3036" s="8">
        <f t="shared" si="699"/>
        <v>42644.327025462961</v>
      </c>
      <c r="T3036" s="11">
        <f t="shared" si="700"/>
        <v>42674.957638888889</v>
      </c>
      <c r="U3036" t="str">
        <f t="shared" si="701"/>
        <v>FALSE</v>
      </c>
      <c r="V3036" s="18">
        <f t="shared" si="702"/>
        <v>2</v>
      </c>
      <c r="W3036">
        <f t="shared" si="703"/>
        <v>1</v>
      </c>
      <c r="X3036">
        <v>1</v>
      </c>
      <c r="Y3036">
        <f t="shared" si="708"/>
        <v>100000</v>
      </c>
      <c r="Z3036">
        <f t="shared" si="707"/>
        <v>112536</v>
      </c>
    </row>
    <row r="3037" spans="1:26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 t="b">
        <v>0</v>
      </c>
      <c r="L3037">
        <v>307</v>
      </c>
      <c r="M3037" t="b">
        <v>1</v>
      </c>
      <c r="N3037" t="s">
        <v>8303</v>
      </c>
      <c r="O3037" s="15">
        <f t="shared" si="698"/>
        <v>108.78684000000001</v>
      </c>
      <c r="P3037" s="15">
        <f t="shared" si="694"/>
        <v>88.588631921824103</v>
      </c>
      <c r="Q3037" t="s">
        <v>8328</v>
      </c>
      <c r="R3037" t="s">
        <v>8356</v>
      </c>
      <c r="S3037" s="8">
        <f t="shared" si="699"/>
        <v>41368.351956018516</v>
      </c>
      <c r="T3037" s="11">
        <f t="shared" si="700"/>
        <v>41398.351956018516</v>
      </c>
      <c r="U3037" t="str">
        <f t="shared" si="701"/>
        <v>FALSE</v>
      </c>
      <c r="V3037" s="18">
        <f t="shared" si="702"/>
        <v>2</v>
      </c>
      <c r="W3037">
        <f t="shared" si="703"/>
        <v>1</v>
      </c>
      <c r="X3037">
        <v>1</v>
      </c>
      <c r="Y3037">
        <f t="shared" si="708"/>
        <v>25000</v>
      </c>
      <c r="Z3037">
        <f t="shared" si="707"/>
        <v>27196.71</v>
      </c>
    </row>
    <row r="3038" spans="1:26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 t="b">
        <v>0</v>
      </c>
      <c r="L3038">
        <v>329</v>
      </c>
      <c r="M3038" t="b">
        <v>1</v>
      </c>
      <c r="N3038" t="s">
        <v>8303</v>
      </c>
      <c r="O3038" s="15">
        <f t="shared" si="698"/>
        <v>126.732</v>
      </c>
      <c r="P3038" s="15">
        <f t="shared" si="694"/>
        <v>96.300911854103347</v>
      </c>
      <c r="Q3038" t="s">
        <v>8328</v>
      </c>
      <c r="R3038" t="s">
        <v>8356</v>
      </c>
      <c r="S3038" s="8">
        <f t="shared" si="699"/>
        <v>41466.576898148145</v>
      </c>
      <c r="T3038" s="11">
        <f t="shared" si="700"/>
        <v>41502.290972222218</v>
      </c>
      <c r="U3038" t="str">
        <f t="shared" si="701"/>
        <v>FALSE</v>
      </c>
      <c r="V3038" s="18">
        <f t="shared" si="702"/>
        <v>2</v>
      </c>
      <c r="W3038">
        <f t="shared" si="703"/>
        <v>1</v>
      </c>
      <c r="X3038">
        <v>1</v>
      </c>
      <c r="Y3038">
        <f t="shared" si="708"/>
        <v>25000</v>
      </c>
      <c r="Z3038">
        <f t="shared" si="707"/>
        <v>31683</v>
      </c>
    </row>
    <row r="3039" spans="1:26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 t="b">
        <v>0</v>
      </c>
      <c r="L3039">
        <v>32</v>
      </c>
      <c r="M3039" t="b">
        <v>1</v>
      </c>
      <c r="N3039" t="s">
        <v>8303</v>
      </c>
      <c r="O3039" s="15">
        <f t="shared" si="698"/>
        <v>213.20000000000002</v>
      </c>
      <c r="P3039" s="15">
        <f t="shared" si="694"/>
        <v>33.3125</v>
      </c>
      <c r="Q3039" t="s">
        <v>8328</v>
      </c>
      <c r="R3039" t="s">
        <v>8356</v>
      </c>
      <c r="S3039" s="8">
        <f t="shared" si="699"/>
        <v>40378.684872685182</v>
      </c>
      <c r="T3039" s="11">
        <f t="shared" si="700"/>
        <v>40452.999305555553</v>
      </c>
      <c r="U3039" t="str">
        <f t="shared" si="701"/>
        <v>FALSE</v>
      </c>
      <c r="V3039" s="18">
        <f t="shared" si="702"/>
        <v>2</v>
      </c>
      <c r="W3039">
        <f t="shared" si="703"/>
        <v>1</v>
      </c>
      <c r="X3039">
        <v>1</v>
      </c>
      <c r="Y3039">
        <f t="shared" si="708"/>
        <v>500</v>
      </c>
      <c r="Z3039">
        <f t="shared" si="707"/>
        <v>1066</v>
      </c>
    </row>
    <row r="3040" spans="1:26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 t="b">
        <v>0</v>
      </c>
      <c r="L3040">
        <v>27</v>
      </c>
      <c r="M3040" t="b">
        <v>1</v>
      </c>
      <c r="N3040" t="s">
        <v>8303</v>
      </c>
      <c r="O3040" s="15">
        <f t="shared" si="698"/>
        <v>100.49999999999999</v>
      </c>
      <c r="P3040" s="15">
        <f t="shared" si="694"/>
        <v>37.222222222222221</v>
      </c>
      <c r="Q3040" t="s">
        <v>8328</v>
      </c>
      <c r="R3040" t="s">
        <v>8356</v>
      </c>
      <c r="S3040" s="8">
        <f t="shared" si="699"/>
        <v>42373.043946759259</v>
      </c>
      <c r="T3040" s="11">
        <f t="shared" si="700"/>
        <v>42433.043946759259</v>
      </c>
      <c r="U3040" t="str">
        <f t="shared" si="701"/>
        <v>FALSE</v>
      </c>
      <c r="V3040" s="18">
        <f t="shared" si="702"/>
        <v>2</v>
      </c>
      <c r="W3040">
        <f t="shared" si="703"/>
        <v>1</v>
      </c>
      <c r="X3040">
        <v>1</v>
      </c>
      <c r="Y3040">
        <f t="shared" si="708"/>
        <v>1000</v>
      </c>
      <c r="Z3040">
        <f t="shared" si="707"/>
        <v>1005</v>
      </c>
    </row>
    <row r="3041" spans="1:26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 t="b">
        <v>0</v>
      </c>
      <c r="L3041">
        <v>236</v>
      </c>
      <c r="M3041" t="b">
        <v>1</v>
      </c>
      <c r="N3041" t="s">
        <v>8303</v>
      </c>
      <c r="O3041" s="15">
        <f t="shared" si="698"/>
        <v>108.71389999999998</v>
      </c>
      <c r="P3041" s="15">
        <f t="shared" si="694"/>
        <v>92.130423728813554</v>
      </c>
      <c r="Q3041" t="s">
        <v>8328</v>
      </c>
      <c r="R3041" t="s">
        <v>8356</v>
      </c>
      <c r="S3041" s="8">
        <f t="shared" si="699"/>
        <v>41610.586087962962</v>
      </c>
      <c r="T3041" s="11">
        <f t="shared" si="700"/>
        <v>41637.124305555553</v>
      </c>
      <c r="U3041" t="str">
        <f t="shared" si="701"/>
        <v>FALSE</v>
      </c>
      <c r="V3041" s="18">
        <f t="shared" si="702"/>
        <v>2</v>
      </c>
      <c r="W3041">
        <f t="shared" si="703"/>
        <v>1</v>
      </c>
      <c r="X3041">
        <v>1</v>
      </c>
      <c r="Y3041">
        <f t="shared" si="708"/>
        <v>20000</v>
      </c>
      <c r="Z3041">
        <f t="shared" si="707"/>
        <v>21742.78</v>
      </c>
    </row>
    <row r="3042" spans="1:26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 t="b">
        <v>0</v>
      </c>
      <c r="L3042">
        <v>42</v>
      </c>
      <c r="M3042" t="b">
        <v>1</v>
      </c>
      <c r="N3042" t="s">
        <v>8303</v>
      </c>
      <c r="O3042" s="15">
        <f t="shared" si="698"/>
        <v>107.5</v>
      </c>
      <c r="P3042" s="15">
        <f t="shared" si="694"/>
        <v>76.785714285714292</v>
      </c>
      <c r="Q3042" t="s">
        <v>8328</v>
      </c>
      <c r="R3042" t="s">
        <v>8356</v>
      </c>
      <c r="S3042" s="8">
        <f t="shared" si="699"/>
        <v>42177.583576388883</v>
      </c>
      <c r="T3042" s="11">
        <f t="shared" si="700"/>
        <v>42181.749999999993</v>
      </c>
      <c r="U3042" t="str">
        <f t="shared" si="701"/>
        <v>FALSE</v>
      </c>
      <c r="V3042" s="18">
        <f t="shared" si="702"/>
        <v>2</v>
      </c>
      <c r="W3042">
        <f t="shared" si="703"/>
        <v>1</v>
      </c>
      <c r="X3042">
        <v>1</v>
      </c>
      <c r="Y3042">
        <f t="shared" si="708"/>
        <v>3000</v>
      </c>
      <c r="Z3042">
        <f t="shared" si="707"/>
        <v>3225</v>
      </c>
    </row>
    <row r="3043" spans="1:26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 t="b">
        <v>0</v>
      </c>
      <c r="L3043">
        <v>95</v>
      </c>
      <c r="M3043" t="b">
        <v>1</v>
      </c>
      <c r="N3043" t="s">
        <v>8303</v>
      </c>
      <c r="O3043" s="15">
        <f t="shared" si="698"/>
        <v>110.48192771084338</v>
      </c>
      <c r="P3043" s="15">
        <f t="shared" si="694"/>
        <v>96.526315789473685</v>
      </c>
      <c r="Q3043" t="s">
        <v>8328</v>
      </c>
      <c r="R3043" t="s">
        <v>8356</v>
      </c>
      <c r="S3043" s="8">
        <f t="shared" si="699"/>
        <v>42359.660277777781</v>
      </c>
      <c r="T3043" s="11">
        <f t="shared" si="700"/>
        <v>42389.660277777781</v>
      </c>
      <c r="U3043" t="str">
        <f t="shared" si="701"/>
        <v>FALSE</v>
      </c>
      <c r="V3043" s="18">
        <f t="shared" si="702"/>
        <v>2</v>
      </c>
      <c r="W3043">
        <f t="shared" si="703"/>
        <v>1</v>
      </c>
      <c r="X3043">
        <v>1</v>
      </c>
      <c r="Y3043">
        <f t="shared" si="708"/>
        <v>8300</v>
      </c>
      <c r="Z3043">
        <f t="shared" si="707"/>
        <v>9170</v>
      </c>
    </row>
    <row r="3044" spans="1:26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 t="b">
        <v>0</v>
      </c>
      <c r="L3044">
        <v>37</v>
      </c>
      <c r="M3044" t="b">
        <v>1</v>
      </c>
      <c r="N3044" t="s">
        <v>8303</v>
      </c>
      <c r="O3044" s="15">
        <f t="shared" si="698"/>
        <v>128</v>
      </c>
      <c r="P3044" s="15">
        <f t="shared" si="694"/>
        <v>51.891891891891895</v>
      </c>
      <c r="Q3044" t="s">
        <v>8328</v>
      </c>
      <c r="R3044" t="s">
        <v>8356</v>
      </c>
      <c r="S3044" s="8">
        <f t="shared" si="699"/>
        <v>42253.479710648149</v>
      </c>
      <c r="T3044" s="11">
        <f t="shared" si="700"/>
        <v>42283.479710648149</v>
      </c>
      <c r="U3044" t="str">
        <f t="shared" si="701"/>
        <v>FALSE</v>
      </c>
      <c r="V3044" s="18">
        <f t="shared" si="702"/>
        <v>2</v>
      </c>
      <c r="W3044">
        <f t="shared" si="703"/>
        <v>1</v>
      </c>
      <c r="X3044">
        <v>1.28</v>
      </c>
      <c r="Y3044">
        <f>D3044*X3044</f>
        <v>1920</v>
      </c>
      <c r="Z3044">
        <f>E3044*$X3044</f>
        <v>2457.6</v>
      </c>
    </row>
    <row r="3045" spans="1:26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 t="b">
        <v>0</v>
      </c>
      <c r="L3045">
        <v>128</v>
      </c>
      <c r="M3045" t="b">
        <v>1</v>
      </c>
      <c r="N3045" t="s">
        <v>8303</v>
      </c>
      <c r="O3045" s="15">
        <f t="shared" si="698"/>
        <v>110.00666666666667</v>
      </c>
      <c r="P3045" s="15">
        <f t="shared" si="694"/>
        <v>128.9140625</v>
      </c>
      <c r="Q3045" t="s">
        <v>8328</v>
      </c>
      <c r="R3045" t="s">
        <v>8356</v>
      </c>
      <c r="S3045" s="8">
        <f t="shared" si="699"/>
        <v>42082.862256944441</v>
      </c>
      <c r="T3045" s="11">
        <f t="shared" si="700"/>
        <v>42109.909722222219</v>
      </c>
      <c r="U3045" t="str">
        <f t="shared" si="701"/>
        <v>FALSE</v>
      </c>
      <c r="V3045" s="18">
        <f t="shared" si="702"/>
        <v>2</v>
      </c>
      <c r="W3045">
        <f t="shared" si="703"/>
        <v>1</v>
      </c>
      <c r="X3045">
        <f>0.76</f>
        <v>0.76</v>
      </c>
      <c r="Y3045">
        <f>D3045*X3045</f>
        <v>11400</v>
      </c>
      <c r="Z3045">
        <f t="shared" ref="Z3045:Z3052" si="709">E3045*$X3045</f>
        <v>12540.76</v>
      </c>
    </row>
    <row r="3046" spans="1:26" ht="100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 t="b">
        <v>0</v>
      </c>
      <c r="L3046">
        <v>156</v>
      </c>
      <c r="M3046" t="b">
        <v>1</v>
      </c>
      <c r="N3046" t="s">
        <v>8303</v>
      </c>
      <c r="O3046" s="15">
        <f t="shared" si="698"/>
        <v>109.34166666666667</v>
      </c>
      <c r="P3046" s="15">
        <f t="shared" si="694"/>
        <v>84.108974358974365</v>
      </c>
      <c r="Q3046" t="s">
        <v>8328</v>
      </c>
      <c r="R3046" t="s">
        <v>8356</v>
      </c>
      <c r="S3046" s="8">
        <f t="shared" si="699"/>
        <v>42387.518495370365</v>
      </c>
      <c r="T3046" s="11">
        <f t="shared" si="700"/>
        <v>42402.518495370365</v>
      </c>
      <c r="U3046" t="str">
        <f t="shared" si="701"/>
        <v>FALSE</v>
      </c>
      <c r="V3046" s="18">
        <f t="shared" si="702"/>
        <v>2</v>
      </c>
      <c r="W3046">
        <f t="shared" si="703"/>
        <v>1</v>
      </c>
      <c r="X3046">
        <v>1</v>
      </c>
      <c r="Y3046">
        <f t="shared" ref="Y3046:Y3052" si="710">D3046*$X3046</f>
        <v>12000</v>
      </c>
      <c r="Z3046">
        <f t="shared" si="709"/>
        <v>13121</v>
      </c>
    </row>
    <row r="3047" spans="1:26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 t="b">
        <v>0</v>
      </c>
      <c r="L3047">
        <v>64</v>
      </c>
      <c r="M3047" t="b">
        <v>1</v>
      </c>
      <c r="N3047" t="s">
        <v>8303</v>
      </c>
      <c r="O3047" s="15">
        <f t="shared" si="698"/>
        <v>132.70650000000001</v>
      </c>
      <c r="P3047" s="15">
        <f t="shared" si="694"/>
        <v>82.941562500000003</v>
      </c>
      <c r="Q3047" t="s">
        <v>8328</v>
      </c>
      <c r="R3047" t="s">
        <v>8356</v>
      </c>
      <c r="S3047" s="8">
        <f t="shared" si="699"/>
        <v>41842.947395833333</v>
      </c>
      <c r="T3047" s="11">
        <f t="shared" si="700"/>
        <v>41872.947395833333</v>
      </c>
      <c r="U3047" t="str">
        <f t="shared" si="701"/>
        <v>FALSE</v>
      </c>
      <c r="V3047" s="18">
        <f t="shared" si="702"/>
        <v>2</v>
      </c>
      <c r="W3047">
        <f t="shared" si="703"/>
        <v>1</v>
      </c>
      <c r="X3047">
        <v>1</v>
      </c>
      <c r="Y3047">
        <f t="shared" si="710"/>
        <v>4000</v>
      </c>
      <c r="Z3047">
        <f t="shared" si="709"/>
        <v>5308.26</v>
      </c>
    </row>
    <row r="3048" spans="1:26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 t="b">
        <v>0</v>
      </c>
      <c r="L3048">
        <v>58</v>
      </c>
      <c r="M3048" t="b">
        <v>1</v>
      </c>
      <c r="N3048" t="s">
        <v>8303</v>
      </c>
      <c r="O3048" s="15">
        <f t="shared" si="698"/>
        <v>190.84810126582278</v>
      </c>
      <c r="P3048" s="15">
        <f t="shared" si="694"/>
        <v>259.94827586206895</v>
      </c>
      <c r="Q3048" t="s">
        <v>8328</v>
      </c>
      <c r="R3048" t="s">
        <v>8356</v>
      </c>
      <c r="S3048" s="8">
        <f t="shared" si="699"/>
        <v>41862.59474537037</v>
      </c>
      <c r="T3048" s="11">
        <f t="shared" si="700"/>
        <v>41891.994444444441</v>
      </c>
      <c r="U3048" t="str">
        <f t="shared" si="701"/>
        <v>FALSE</v>
      </c>
      <c r="V3048" s="18">
        <f t="shared" si="702"/>
        <v>2</v>
      </c>
      <c r="W3048">
        <f t="shared" si="703"/>
        <v>1</v>
      </c>
      <c r="X3048">
        <v>1</v>
      </c>
      <c r="Y3048">
        <f t="shared" si="710"/>
        <v>7900</v>
      </c>
      <c r="Z3048">
        <f t="shared" si="709"/>
        <v>15077</v>
      </c>
    </row>
    <row r="3049" spans="1:26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 t="b">
        <v>0</v>
      </c>
      <c r="L3049">
        <v>20</v>
      </c>
      <c r="M3049" t="b">
        <v>1</v>
      </c>
      <c r="N3049" t="s">
        <v>8303</v>
      </c>
      <c r="O3049" s="15">
        <f t="shared" si="698"/>
        <v>149</v>
      </c>
      <c r="P3049" s="15">
        <f t="shared" si="694"/>
        <v>37.25</v>
      </c>
      <c r="Q3049" t="s">
        <v>8328</v>
      </c>
      <c r="R3049" t="s">
        <v>8356</v>
      </c>
      <c r="S3049" s="8">
        <f t="shared" si="699"/>
        <v>42443.780717592592</v>
      </c>
      <c r="T3049" s="11">
        <f t="shared" si="700"/>
        <v>42487.344444444439</v>
      </c>
      <c r="U3049" t="str">
        <f t="shared" si="701"/>
        <v>FALSE</v>
      </c>
      <c r="V3049" s="18">
        <f t="shared" si="702"/>
        <v>2</v>
      </c>
      <c r="W3049">
        <f t="shared" si="703"/>
        <v>1</v>
      </c>
      <c r="X3049">
        <v>1</v>
      </c>
      <c r="Y3049">
        <f t="shared" si="710"/>
        <v>500</v>
      </c>
      <c r="Z3049">
        <f t="shared" si="709"/>
        <v>745</v>
      </c>
    </row>
    <row r="3050" spans="1:26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 t="b">
        <v>0</v>
      </c>
      <c r="L3050">
        <v>47</v>
      </c>
      <c r="M3050" t="b">
        <v>1</v>
      </c>
      <c r="N3050" t="s">
        <v>8303</v>
      </c>
      <c r="O3050" s="15">
        <f t="shared" si="698"/>
        <v>166.4</v>
      </c>
      <c r="P3050" s="15">
        <f t="shared" si="694"/>
        <v>177.02127659574469</v>
      </c>
      <c r="Q3050" t="s">
        <v>8328</v>
      </c>
      <c r="R3050" t="s">
        <v>8356</v>
      </c>
      <c r="S3050" s="8">
        <f t="shared" si="699"/>
        <v>41975.692847222213</v>
      </c>
      <c r="T3050" s="11">
        <f t="shared" si="700"/>
        <v>42004.681944444441</v>
      </c>
      <c r="U3050" t="str">
        <f t="shared" si="701"/>
        <v>FALSE</v>
      </c>
      <c r="V3050" s="18">
        <f t="shared" si="702"/>
        <v>2</v>
      </c>
      <c r="W3050">
        <f t="shared" si="703"/>
        <v>1</v>
      </c>
      <c r="X3050">
        <v>1</v>
      </c>
      <c r="Y3050">
        <f t="shared" si="710"/>
        <v>5000</v>
      </c>
      <c r="Z3050">
        <f t="shared" si="709"/>
        <v>8320</v>
      </c>
    </row>
    <row r="3051" spans="1:26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 t="b">
        <v>0</v>
      </c>
      <c r="L3051">
        <v>54</v>
      </c>
      <c r="M3051" t="b">
        <v>1</v>
      </c>
      <c r="N3051" t="s">
        <v>8303</v>
      </c>
      <c r="O3051" s="15">
        <f t="shared" si="698"/>
        <v>106.66666666666667</v>
      </c>
      <c r="P3051" s="15">
        <f t="shared" si="694"/>
        <v>74.074074074074076</v>
      </c>
      <c r="Q3051" t="s">
        <v>8328</v>
      </c>
      <c r="R3051" t="s">
        <v>8356</v>
      </c>
      <c r="S3051" s="8">
        <f t="shared" si="699"/>
        <v>42138.806192129625</v>
      </c>
      <c r="T3051" s="11">
        <f t="shared" si="700"/>
        <v>42168.806192129625</v>
      </c>
      <c r="U3051" t="str">
        <f t="shared" si="701"/>
        <v>FALSE</v>
      </c>
      <c r="V3051" s="18">
        <f t="shared" si="702"/>
        <v>2</v>
      </c>
      <c r="W3051">
        <f t="shared" si="703"/>
        <v>1</v>
      </c>
      <c r="X3051">
        <v>1</v>
      </c>
      <c r="Y3051">
        <f t="shared" si="710"/>
        <v>3750</v>
      </c>
      <c r="Z3051">
        <f t="shared" si="709"/>
        <v>4000</v>
      </c>
    </row>
    <row r="3052" spans="1:26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 t="b">
        <v>0</v>
      </c>
      <c r="L3052">
        <v>9</v>
      </c>
      <c r="M3052" t="b">
        <v>1</v>
      </c>
      <c r="N3052" t="s">
        <v>8303</v>
      </c>
      <c r="O3052" s="15">
        <f t="shared" si="698"/>
        <v>106</v>
      </c>
      <c r="P3052" s="15">
        <f t="shared" si="694"/>
        <v>70.666666666666671</v>
      </c>
      <c r="Q3052" t="s">
        <v>8328</v>
      </c>
      <c r="R3052" t="s">
        <v>8356</v>
      </c>
      <c r="S3052" s="8">
        <f t="shared" si="699"/>
        <v>42464.960185185184</v>
      </c>
      <c r="T3052" s="11">
        <f t="shared" si="700"/>
        <v>42494.960185185184</v>
      </c>
      <c r="U3052" t="str">
        <f t="shared" si="701"/>
        <v>FALSE</v>
      </c>
      <c r="V3052" s="18">
        <f t="shared" si="702"/>
        <v>2</v>
      </c>
      <c r="W3052">
        <f t="shared" si="703"/>
        <v>1</v>
      </c>
      <c r="X3052">
        <v>1</v>
      </c>
      <c r="Y3052">
        <f t="shared" si="710"/>
        <v>600</v>
      </c>
      <c r="Z3052">
        <f t="shared" si="709"/>
        <v>636</v>
      </c>
    </row>
    <row r="3053" spans="1:26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 t="b">
        <v>1</v>
      </c>
      <c r="L3053">
        <v>35</v>
      </c>
      <c r="M3053" t="b">
        <v>0</v>
      </c>
      <c r="N3053" t="s">
        <v>8303</v>
      </c>
      <c r="O3053" s="15">
        <f t="shared" si="698"/>
        <v>23.62857142857143</v>
      </c>
      <c r="P3053" s="15">
        <f t="shared" si="694"/>
        <v>23.62857142857143</v>
      </c>
      <c r="Q3053" t="s">
        <v>8328</v>
      </c>
      <c r="R3053" t="s">
        <v>8356</v>
      </c>
      <c r="S3053" s="8">
        <f t="shared" si="699"/>
        <v>42744.207696759251</v>
      </c>
      <c r="T3053" s="11">
        <f t="shared" si="700"/>
        <v>42774.207696759258</v>
      </c>
      <c r="U3053" t="str">
        <f t="shared" si="701"/>
        <v>TRUE</v>
      </c>
      <c r="V3053" s="18">
        <f t="shared" si="702"/>
        <v>1</v>
      </c>
      <c r="W3053">
        <f t="shared" si="703"/>
        <v>2</v>
      </c>
      <c r="X3053">
        <v>1.28</v>
      </c>
      <c r="Y3053">
        <f>D3053*X3053</f>
        <v>4480</v>
      </c>
      <c r="Z3053">
        <f t="shared" ref="Z3053:Z3060" si="711">E3053*$X3053</f>
        <v>1058.56</v>
      </c>
    </row>
    <row r="3054" spans="1:26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 t="b">
        <v>0</v>
      </c>
      <c r="L3054">
        <v>2</v>
      </c>
      <c r="M3054" t="b">
        <v>0</v>
      </c>
      <c r="N3054" t="s">
        <v>8303</v>
      </c>
      <c r="O3054" s="15">
        <f t="shared" si="698"/>
        <v>0.15</v>
      </c>
      <c r="P3054" s="15">
        <f t="shared" si="694"/>
        <v>37.5</v>
      </c>
      <c r="Q3054" t="s">
        <v>8328</v>
      </c>
      <c r="R3054" t="s">
        <v>8356</v>
      </c>
      <c r="S3054" s="8">
        <f t="shared" si="699"/>
        <v>42122.461736111109</v>
      </c>
      <c r="T3054" s="11">
        <f t="shared" si="700"/>
        <v>42152.457638888889</v>
      </c>
      <c r="U3054" t="str">
        <f t="shared" si="701"/>
        <v>FALSE</v>
      </c>
      <c r="V3054" s="18">
        <f t="shared" si="702"/>
        <v>2</v>
      </c>
      <c r="W3054">
        <f t="shared" si="703"/>
        <v>2</v>
      </c>
      <c r="X3054">
        <v>1</v>
      </c>
      <c r="Y3054">
        <f>D3054*$X3054</f>
        <v>50000</v>
      </c>
      <c r="Z3054">
        <f t="shared" si="711"/>
        <v>75</v>
      </c>
    </row>
    <row r="3055" spans="1:26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 t="b">
        <v>0</v>
      </c>
      <c r="L3055">
        <v>3</v>
      </c>
      <c r="M3055" t="b">
        <v>0</v>
      </c>
      <c r="N3055" t="s">
        <v>8303</v>
      </c>
      <c r="O3055" s="15">
        <f t="shared" si="698"/>
        <v>0.4</v>
      </c>
      <c r="P3055" s="15">
        <f t="shared" si="694"/>
        <v>13.333333333333334</v>
      </c>
      <c r="Q3055" t="s">
        <v>8328</v>
      </c>
      <c r="R3055" t="s">
        <v>8356</v>
      </c>
      <c r="S3055" s="8">
        <f t="shared" si="699"/>
        <v>41862.553391203699</v>
      </c>
      <c r="T3055" s="11">
        <f t="shared" si="700"/>
        <v>41913.957638888889</v>
      </c>
      <c r="U3055" t="str">
        <f t="shared" si="701"/>
        <v>FALSE</v>
      </c>
      <c r="V3055" s="18">
        <f t="shared" si="702"/>
        <v>2</v>
      </c>
      <c r="W3055">
        <f t="shared" si="703"/>
        <v>2</v>
      </c>
      <c r="X3055">
        <v>1</v>
      </c>
      <c r="Y3055">
        <f>D3055*$X3055</f>
        <v>10000</v>
      </c>
      <c r="Z3055">
        <f t="shared" si="711"/>
        <v>40</v>
      </c>
    </row>
    <row r="3056" spans="1:26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 t="b">
        <v>0</v>
      </c>
      <c r="L3056">
        <v>0</v>
      </c>
      <c r="M3056" t="b">
        <v>0</v>
      </c>
      <c r="N3056" t="s">
        <v>8303</v>
      </c>
      <c r="O3056" s="15">
        <f t="shared" si="698"/>
        <v>0</v>
      </c>
      <c r="P3056" s="15">
        <f t="shared" si="694"/>
        <v>0</v>
      </c>
      <c r="Q3056" t="s">
        <v>8328</v>
      </c>
      <c r="R3056" t="s">
        <v>8356</v>
      </c>
      <c r="S3056" s="8">
        <f t="shared" si="699"/>
        <v>42027.624467592592</v>
      </c>
      <c r="T3056" s="11">
        <f t="shared" si="700"/>
        <v>42064.836111111108</v>
      </c>
      <c r="U3056" t="str">
        <f t="shared" si="701"/>
        <v>FALSE</v>
      </c>
      <c r="V3056" s="18">
        <f t="shared" si="702"/>
        <v>2</v>
      </c>
      <c r="W3056">
        <f t="shared" si="703"/>
        <v>2</v>
      </c>
      <c r="X3056">
        <v>1</v>
      </c>
      <c r="Y3056">
        <f>D3056*$X3056</f>
        <v>300</v>
      </c>
      <c r="Z3056">
        <f t="shared" si="711"/>
        <v>0</v>
      </c>
    </row>
    <row r="3057" spans="1:26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 t="b">
        <v>0</v>
      </c>
      <c r="L3057">
        <v>1</v>
      </c>
      <c r="M3057" t="b">
        <v>0</v>
      </c>
      <c r="N3057" t="s">
        <v>8303</v>
      </c>
      <c r="O3057" s="15">
        <f t="shared" si="698"/>
        <v>5.0000000000000001E-3</v>
      </c>
      <c r="P3057" s="15">
        <f t="shared" ref="P3057:P3120" si="712">IFERROR(E3057/L3057,0)</f>
        <v>1</v>
      </c>
      <c r="Q3057" t="s">
        <v>8328</v>
      </c>
      <c r="R3057" t="s">
        <v>8356</v>
      </c>
      <c r="S3057" s="8">
        <f t="shared" si="699"/>
        <v>41953.749884259254</v>
      </c>
      <c r="T3057" s="11">
        <f t="shared" si="700"/>
        <v>42013.749884259254</v>
      </c>
      <c r="U3057" t="str">
        <f t="shared" si="701"/>
        <v>FALSE</v>
      </c>
      <c r="V3057" s="18">
        <f t="shared" si="702"/>
        <v>2</v>
      </c>
      <c r="W3057">
        <f t="shared" si="703"/>
        <v>2</v>
      </c>
      <c r="X3057">
        <v>1</v>
      </c>
      <c r="Y3057">
        <f>D3057*$X3057</f>
        <v>20000</v>
      </c>
      <c r="Z3057">
        <f t="shared" si="711"/>
        <v>1</v>
      </c>
    </row>
    <row r="3058" spans="1:26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 t="b">
        <v>0</v>
      </c>
      <c r="L3058">
        <v>0</v>
      </c>
      <c r="M3058" t="b">
        <v>0</v>
      </c>
      <c r="N3058" t="s">
        <v>8303</v>
      </c>
      <c r="O3058" s="15">
        <f t="shared" si="698"/>
        <v>0</v>
      </c>
      <c r="P3058" s="15">
        <f t="shared" si="712"/>
        <v>0</v>
      </c>
      <c r="Q3058" t="s">
        <v>8328</v>
      </c>
      <c r="R3058" t="s">
        <v>8356</v>
      </c>
      <c r="S3058" s="8">
        <f t="shared" si="699"/>
        <v>41851.428055555552</v>
      </c>
      <c r="T3058" s="11">
        <f t="shared" si="700"/>
        <v>41911.428055555552</v>
      </c>
      <c r="U3058" t="str">
        <f t="shared" si="701"/>
        <v>FALSE</v>
      </c>
      <c r="V3058" s="18">
        <f t="shared" si="702"/>
        <v>2</v>
      </c>
      <c r="W3058">
        <f t="shared" si="703"/>
        <v>2</v>
      </c>
      <c r="X3058">
        <v>1</v>
      </c>
      <c r="Y3058">
        <f>D3058*$X3058</f>
        <v>25000</v>
      </c>
      <c r="Z3058">
        <f t="shared" si="711"/>
        <v>0</v>
      </c>
    </row>
    <row r="3059" spans="1:26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 t="b">
        <v>0</v>
      </c>
      <c r="L3059">
        <v>0</v>
      </c>
      <c r="M3059" t="b">
        <v>0</v>
      </c>
      <c r="N3059" t="s">
        <v>8303</v>
      </c>
      <c r="O3059" s="15">
        <f t="shared" si="698"/>
        <v>0</v>
      </c>
      <c r="P3059" s="15">
        <f t="shared" si="712"/>
        <v>0</v>
      </c>
      <c r="Q3059" t="s">
        <v>8328</v>
      </c>
      <c r="R3059" t="s">
        <v>8356</v>
      </c>
      <c r="S3059" s="8">
        <f t="shared" si="699"/>
        <v>42433.442256944443</v>
      </c>
      <c r="T3059" s="11">
        <f t="shared" si="700"/>
        <v>42463.400590277779</v>
      </c>
      <c r="U3059" t="str">
        <f t="shared" si="701"/>
        <v>FALSE</v>
      </c>
      <c r="V3059" s="18">
        <f t="shared" si="702"/>
        <v>2</v>
      </c>
      <c r="W3059">
        <f t="shared" si="703"/>
        <v>2</v>
      </c>
      <c r="X3059">
        <v>1.28</v>
      </c>
      <c r="Y3059">
        <f>D3059*X3059</f>
        <v>64000</v>
      </c>
      <c r="Z3059">
        <f t="shared" si="711"/>
        <v>0</v>
      </c>
    </row>
    <row r="3060" spans="1:26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 t="b">
        <v>0</v>
      </c>
      <c r="L3060">
        <v>3</v>
      </c>
      <c r="M3060" t="b">
        <v>0</v>
      </c>
      <c r="N3060" t="s">
        <v>8303</v>
      </c>
      <c r="O3060" s="15">
        <f t="shared" si="698"/>
        <v>1.6666666666666666E-2</v>
      </c>
      <c r="P3060" s="15">
        <f t="shared" si="712"/>
        <v>1</v>
      </c>
      <c r="Q3060" t="s">
        <v>8328</v>
      </c>
      <c r="R3060" t="s">
        <v>8356</v>
      </c>
      <c r="S3060" s="8">
        <f t="shared" si="699"/>
        <v>42460.165972222218</v>
      </c>
      <c r="T3060" s="11">
        <f t="shared" si="700"/>
        <v>42510.165972222218</v>
      </c>
      <c r="U3060" t="str">
        <f t="shared" si="701"/>
        <v>FALSE</v>
      </c>
      <c r="V3060" s="18">
        <f t="shared" si="702"/>
        <v>2</v>
      </c>
      <c r="W3060">
        <f t="shared" si="703"/>
        <v>2</v>
      </c>
      <c r="X3060">
        <v>1.1299999999999999</v>
      </c>
      <c r="Y3060">
        <f>D3060*X3060</f>
        <v>20339.999999999996</v>
      </c>
      <c r="Z3060">
        <f t="shared" si="711"/>
        <v>3.3899999999999997</v>
      </c>
    </row>
    <row r="3061" spans="1:26" ht="100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 t="b">
        <v>0</v>
      </c>
      <c r="L3061">
        <v>11</v>
      </c>
      <c r="M3061" t="b">
        <v>0</v>
      </c>
      <c r="N3061" t="s">
        <v>8303</v>
      </c>
      <c r="O3061" s="15">
        <f t="shared" si="698"/>
        <v>3.0066666666666664</v>
      </c>
      <c r="P3061" s="15">
        <f t="shared" si="712"/>
        <v>41</v>
      </c>
      <c r="Q3061" t="s">
        <v>8328</v>
      </c>
      <c r="R3061" t="s">
        <v>8356</v>
      </c>
      <c r="S3061" s="8">
        <f t="shared" si="699"/>
        <v>41829.727384259255</v>
      </c>
      <c r="T3061" s="11">
        <f t="shared" si="700"/>
        <v>41859.727384259255</v>
      </c>
      <c r="U3061" t="str">
        <f t="shared" si="701"/>
        <v>FALSE</v>
      </c>
      <c r="V3061" s="18">
        <f t="shared" si="702"/>
        <v>2</v>
      </c>
      <c r="W3061">
        <f t="shared" si="703"/>
        <v>2</v>
      </c>
      <c r="X3061">
        <v>1</v>
      </c>
      <c r="Y3061">
        <f t="shared" ref="Y3061:Y3067" si="713">D3061*$X3061</f>
        <v>15000</v>
      </c>
      <c r="Z3061">
        <f t="shared" ref="Z3061:Z3067" si="714">E3061*$X3061</f>
        <v>451</v>
      </c>
    </row>
    <row r="3062" spans="1:26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 t="b">
        <v>0</v>
      </c>
      <c r="L3062">
        <v>6</v>
      </c>
      <c r="M3062" t="b">
        <v>0</v>
      </c>
      <c r="N3062" t="s">
        <v>8303</v>
      </c>
      <c r="O3062" s="15">
        <f t="shared" si="698"/>
        <v>0.15227272727272728</v>
      </c>
      <c r="P3062" s="15">
        <f t="shared" si="712"/>
        <v>55.833333333333336</v>
      </c>
      <c r="Q3062" t="s">
        <v>8328</v>
      </c>
      <c r="R3062" t="s">
        <v>8356</v>
      </c>
      <c r="S3062" s="8">
        <f t="shared" si="699"/>
        <v>42245.066365740735</v>
      </c>
      <c r="T3062" s="11">
        <f t="shared" si="700"/>
        <v>42275.066365740735</v>
      </c>
      <c r="U3062" t="str">
        <f t="shared" si="701"/>
        <v>FALSE</v>
      </c>
      <c r="V3062" s="18">
        <f t="shared" si="702"/>
        <v>2</v>
      </c>
      <c r="W3062">
        <f t="shared" si="703"/>
        <v>2</v>
      </c>
      <c r="X3062">
        <v>1</v>
      </c>
      <c r="Y3062">
        <f t="shared" si="713"/>
        <v>220000</v>
      </c>
      <c r="Z3062">
        <f t="shared" si="714"/>
        <v>335</v>
      </c>
    </row>
    <row r="3063" spans="1:26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 t="b">
        <v>0</v>
      </c>
      <c r="L3063">
        <v>0</v>
      </c>
      <c r="M3063" t="b">
        <v>0</v>
      </c>
      <c r="N3063" t="s">
        <v>8303</v>
      </c>
      <c r="O3063" s="15">
        <f t="shared" si="698"/>
        <v>0</v>
      </c>
      <c r="P3063" s="15">
        <f t="shared" si="712"/>
        <v>0</v>
      </c>
      <c r="Q3063" t="s">
        <v>8328</v>
      </c>
      <c r="R3063" t="s">
        <v>8356</v>
      </c>
      <c r="S3063" s="8">
        <f t="shared" si="699"/>
        <v>41834.575787037036</v>
      </c>
      <c r="T3063" s="11">
        <f t="shared" si="700"/>
        <v>41864.575787037036</v>
      </c>
      <c r="U3063" t="str">
        <f t="shared" si="701"/>
        <v>FALSE</v>
      </c>
      <c r="V3063" s="18">
        <f t="shared" si="702"/>
        <v>2</v>
      </c>
      <c r="W3063">
        <f t="shared" si="703"/>
        <v>2</v>
      </c>
      <c r="X3063">
        <v>1</v>
      </c>
      <c r="Y3063">
        <f t="shared" si="713"/>
        <v>1000000</v>
      </c>
      <c r="Z3063">
        <f t="shared" si="714"/>
        <v>0</v>
      </c>
    </row>
    <row r="3064" spans="1:26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 t="b">
        <v>0</v>
      </c>
      <c r="L3064">
        <v>67</v>
      </c>
      <c r="M3064" t="b">
        <v>0</v>
      </c>
      <c r="N3064" t="s">
        <v>8303</v>
      </c>
      <c r="O3064" s="15">
        <f t="shared" si="698"/>
        <v>66.84</v>
      </c>
      <c r="P3064" s="15">
        <f t="shared" si="712"/>
        <v>99.761194029850742</v>
      </c>
      <c r="Q3064" t="s">
        <v>8328</v>
      </c>
      <c r="R3064" t="s">
        <v>8356</v>
      </c>
      <c r="S3064" s="8">
        <f t="shared" si="699"/>
        <v>42248.3274537037</v>
      </c>
      <c r="T3064" s="11">
        <f t="shared" si="700"/>
        <v>42277.541666666664</v>
      </c>
      <c r="U3064" t="str">
        <f t="shared" si="701"/>
        <v>FALSE</v>
      </c>
      <c r="V3064" s="18">
        <f t="shared" si="702"/>
        <v>2</v>
      </c>
      <c r="W3064">
        <f t="shared" si="703"/>
        <v>2</v>
      </c>
      <c r="X3064">
        <v>1</v>
      </c>
      <c r="Y3064">
        <f t="shared" si="713"/>
        <v>10000</v>
      </c>
      <c r="Z3064">
        <f t="shared" si="714"/>
        <v>6684</v>
      </c>
    </row>
    <row r="3065" spans="1:26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 t="b">
        <v>0</v>
      </c>
      <c r="L3065">
        <v>23</v>
      </c>
      <c r="M3065" t="b">
        <v>0</v>
      </c>
      <c r="N3065" t="s">
        <v>8303</v>
      </c>
      <c r="O3065" s="15">
        <f t="shared" si="698"/>
        <v>19.566666666666666</v>
      </c>
      <c r="P3065" s="15">
        <f t="shared" si="712"/>
        <v>25.521739130434781</v>
      </c>
      <c r="Q3065" t="s">
        <v>8328</v>
      </c>
      <c r="R3065" t="s">
        <v>8356</v>
      </c>
      <c r="S3065" s="8">
        <f t="shared" si="699"/>
        <v>42630.714560185181</v>
      </c>
      <c r="T3065" s="11">
        <f t="shared" si="700"/>
        <v>42665.714560185188</v>
      </c>
      <c r="U3065" t="str">
        <f t="shared" si="701"/>
        <v>FALSE</v>
      </c>
      <c r="V3065" s="18">
        <f t="shared" si="702"/>
        <v>2</v>
      </c>
      <c r="W3065">
        <f t="shared" si="703"/>
        <v>2</v>
      </c>
      <c r="X3065">
        <v>1</v>
      </c>
      <c r="Y3065">
        <f t="shared" si="713"/>
        <v>3000</v>
      </c>
      <c r="Z3065">
        <f t="shared" si="714"/>
        <v>587</v>
      </c>
    </row>
    <row r="3066" spans="1:26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 t="b">
        <v>0</v>
      </c>
      <c r="L3066">
        <v>72</v>
      </c>
      <c r="M3066" t="b">
        <v>0</v>
      </c>
      <c r="N3066" t="s">
        <v>8303</v>
      </c>
      <c r="O3066" s="15">
        <f t="shared" si="698"/>
        <v>11.294666666666666</v>
      </c>
      <c r="P3066" s="15">
        <f t="shared" si="712"/>
        <v>117.65277777777777</v>
      </c>
      <c r="Q3066" t="s">
        <v>8328</v>
      </c>
      <c r="R3066" t="s">
        <v>8356</v>
      </c>
      <c r="S3066" s="8">
        <f t="shared" si="699"/>
        <v>42298.9218287037</v>
      </c>
      <c r="T3066" s="11">
        <f t="shared" si="700"/>
        <v>42330.082638888889</v>
      </c>
      <c r="U3066" t="str">
        <f t="shared" si="701"/>
        <v>FALSE</v>
      </c>
      <c r="V3066" s="18">
        <f t="shared" si="702"/>
        <v>2</v>
      </c>
      <c r="W3066">
        <f t="shared" si="703"/>
        <v>2</v>
      </c>
      <c r="X3066">
        <v>1</v>
      </c>
      <c r="Y3066">
        <f t="shared" si="713"/>
        <v>75000</v>
      </c>
      <c r="Z3066">
        <f t="shared" si="714"/>
        <v>8471</v>
      </c>
    </row>
    <row r="3067" spans="1:26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 t="b">
        <v>0</v>
      </c>
      <c r="L3067">
        <v>2</v>
      </c>
      <c r="M3067" t="b">
        <v>0</v>
      </c>
      <c r="N3067" t="s">
        <v>8303</v>
      </c>
      <c r="O3067" s="15">
        <f t="shared" si="698"/>
        <v>0.04</v>
      </c>
      <c r="P3067" s="15">
        <f t="shared" si="712"/>
        <v>5</v>
      </c>
      <c r="Q3067" t="s">
        <v>8328</v>
      </c>
      <c r="R3067" t="s">
        <v>8356</v>
      </c>
      <c r="S3067" s="8">
        <f t="shared" si="699"/>
        <v>41824.846898148149</v>
      </c>
      <c r="T3067" s="11">
        <f t="shared" si="700"/>
        <v>41849.846898148149</v>
      </c>
      <c r="U3067" t="str">
        <f t="shared" si="701"/>
        <v>FALSE</v>
      </c>
      <c r="V3067" s="18">
        <f t="shared" si="702"/>
        <v>2</v>
      </c>
      <c r="W3067">
        <f t="shared" si="703"/>
        <v>2</v>
      </c>
      <c r="X3067">
        <v>1</v>
      </c>
      <c r="Y3067">
        <f t="shared" si="713"/>
        <v>25000</v>
      </c>
      <c r="Z3067">
        <f t="shared" si="714"/>
        <v>10</v>
      </c>
    </row>
    <row r="3068" spans="1:26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 t="b">
        <v>0</v>
      </c>
      <c r="L3068">
        <v>15</v>
      </c>
      <c r="M3068" t="b">
        <v>0</v>
      </c>
      <c r="N3068" t="s">
        <v>8303</v>
      </c>
      <c r="O3068" s="15">
        <f t="shared" si="698"/>
        <v>11.985714285714286</v>
      </c>
      <c r="P3068" s="15">
        <f t="shared" si="712"/>
        <v>2796.6666666666665</v>
      </c>
      <c r="Q3068" t="s">
        <v>8328</v>
      </c>
      <c r="R3068" t="s">
        <v>8356</v>
      </c>
      <c r="S3068" s="8">
        <f t="shared" si="699"/>
        <v>42531.020104166666</v>
      </c>
      <c r="T3068" s="11">
        <f t="shared" si="700"/>
        <v>42561.020104166666</v>
      </c>
      <c r="U3068" t="str">
        <f t="shared" si="701"/>
        <v>FALSE</v>
      </c>
      <c r="V3068" s="18">
        <f t="shared" si="702"/>
        <v>2</v>
      </c>
      <c r="W3068">
        <f t="shared" si="703"/>
        <v>2</v>
      </c>
      <c r="X3068">
        <v>0.72</v>
      </c>
      <c r="Y3068">
        <f>D3068*X3068</f>
        <v>252000</v>
      </c>
    </row>
    <row r="3069" spans="1:26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 t="b">
        <v>0</v>
      </c>
      <c r="L3069">
        <v>1</v>
      </c>
      <c r="M3069" t="b">
        <v>0</v>
      </c>
      <c r="N3069" t="s">
        <v>8303</v>
      </c>
      <c r="O3069" s="15">
        <f t="shared" si="698"/>
        <v>2.5</v>
      </c>
      <c r="P3069" s="15">
        <f t="shared" si="712"/>
        <v>200</v>
      </c>
      <c r="Q3069" t="s">
        <v>8328</v>
      </c>
      <c r="R3069" t="s">
        <v>8356</v>
      </c>
      <c r="S3069" s="8">
        <f t="shared" si="699"/>
        <v>42226.730081018519</v>
      </c>
      <c r="T3069" s="11">
        <f t="shared" si="700"/>
        <v>42256.730081018519</v>
      </c>
      <c r="U3069" t="str">
        <f t="shared" si="701"/>
        <v>FALSE</v>
      </c>
      <c r="V3069" s="18">
        <f t="shared" si="702"/>
        <v>2</v>
      </c>
      <c r="W3069">
        <f t="shared" si="703"/>
        <v>2</v>
      </c>
      <c r="X3069">
        <v>0.68</v>
      </c>
      <c r="Y3069">
        <f t="shared" ref="Y3069:Z3071" si="715">D3069*$X3069</f>
        <v>5440</v>
      </c>
      <c r="Z3069">
        <f t="shared" si="715"/>
        <v>136</v>
      </c>
    </row>
    <row r="3070" spans="1:26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 t="b">
        <v>0</v>
      </c>
      <c r="L3070">
        <v>2</v>
      </c>
      <c r="M3070" t="b">
        <v>0</v>
      </c>
      <c r="N3070" t="s">
        <v>8303</v>
      </c>
      <c r="O3070" s="15">
        <f t="shared" si="698"/>
        <v>6.9999999999999993E-2</v>
      </c>
      <c r="P3070" s="15">
        <f t="shared" si="712"/>
        <v>87.5</v>
      </c>
      <c r="Q3070" t="s">
        <v>8328</v>
      </c>
      <c r="R3070" t="s">
        <v>8356</v>
      </c>
      <c r="S3070" s="8">
        <f t="shared" si="699"/>
        <v>42263.483240740738</v>
      </c>
      <c r="T3070" s="11">
        <f t="shared" si="700"/>
        <v>42293.483240740738</v>
      </c>
      <c r="U3070" t="str">
        <f t="shared" si="701"/>
        <v>FALSE</v>
      </c>
      <c r="V3070" s="18">
        <f t="shared" si="702"/>
        <v>2</v>
      </c>
      <c r="W3070">
        <f t="shared" si="703"/>
        <v>2</v>
      </c>
      <c r="X3070">
        <v>1</v>
      </c>
      <c r="Y3070">
        <f t="shared" si="715"/>
        <v>250000</v>
      </c>
      <c r="Z3070">
        <f t="shared" si="715"/>
        <v>175</v>
      </c>
    </row>
    <row r="3071" spans="1:26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 t="b">
        <v>0</v>
      </c>
      <c r="L3071">
        <v>7</v>
      </c>
      <c r="M3071" t="b">
        <v>0</v>
      </c>
      <c r="N3071" t="s">
        <v>8303</v>
      </c>
      <c r="O3071" s="15">
        <f t="shared" si="698"/>
        <v>14.099999999999998</v>
      </c>
      <c r="P3071" s="15">
        <f t="shared" si="712"/>
        <v>20.142857142857142</v>
      </c>
      <c r="Q3071" t="s">
        <v>8328</v>
      </c>
      <c r="R3071" t="s">
        <v>8356</v>
      </c>
      <c r="S3071" s="8">
        <f t="shared" si="699"/>
        <v>41957.625393518516</v>
      </c>
      <c r="T3071" s="11">
        <f t="shared" si="700"/>
        <v>41987.625393518516</v>
      </c>
      <c r="U3071" t="str">
        <f t="shared" si="701"/>
        <v>FALSE</v>
      </c>
      <c r="V3071" s="18">
        <f t="shared" si="702"/>
        <v>2</v>
      </c>
      <c r="W3071">
        <f t="shared" si="703"/>
        <v>2</v>
      </c>
      <c r="X3071">
        <v>1</v>
      </c>
      <c r="Y3071">
        <f t="shared" si="715"/>
        <v>1000</v>
      </c>
      <c r="Z3071">
        <f t="shared" si="715"/>
        <v>141</v>
      </c>
    </row>
    <row r="3072" spans="1:26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 t="b">
        <v>0</v>
      </c>
      <c r="L3072">
        <v>16</v>
      </c>
      <c r="M3072" t="b">
        <v>0</v>
      </c>
      <c r="N3072" t="s">
        <v>8303</v>
      </c>
      <c r="O3072" s="15">
        <f t="shared" si="698"/>
        <v>3.34</v>
      </c>
      <c r="P3072" s="15">
        <f t="shared" si="712"/>
        <v>20.875</v>
      </c>
      <c r="Q3072" t="s">
        <v>8328</v>
      </c>
      <c r="R3072" t="s">
        <v>8356</v>
      </c>
      <c r="S3072" s="8">
        <f t="shared" si="699"/>
        <v>42690.525104166663</v>
      </c>
      <c r="T3072" s="11">
        <f t="shared" si="700"/>
        <v>42711.525104166663</v>
      </c>
      <c r="U3072" t="str">
        <f t="shared" si="701"/>
        <v>FALSE</v>
      </c>
      <c r="V3072" s="18">
        <f t="shared" si="702"/>
        <v>2</v>
      </c>
      <c r="W3072">
        <f t="shared" si="703"/>
        <v>2</v>
      </c>
      <c r="X3072">
        <v>1.28</v>
      </c>
      <c r="Y3072">
        <f>D3072*X3072</f>
        <v>12800</v>
      </c>
      <c r="Z3072">
        <f t="shared" ref="Z3072:Z3078" si="716">E3072*$X3072</f>
        <v>427.52</v>
      </c>
    </row>
    <row r="3073" spans="1:26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 t="b">
        <v>0</v>
      </c>
      <c r="L3073">
        <v>117</v>
      </c>
      <c r="M3073" t="b">
        <v>0</v>
      </c>
      <c r="N3073" t="s">
        <v>8303</v>
      </c>
      <c r="O3073" s="15">
        <f t="shared" si="698"/>
        <v>59.774999999999999</v>
      </c>
      <c r="P3073" s="15">
        <f t="shared" si="712"/>
        <v>61.307692307692307</v>
      </c>
      <c r="Q3073" t="s">
        <v>8328</v>
      </c>
      <c r="R3073" t="s">
        <v>8356</v>
      </c>
      <c r="S3073" s="8">
        <f t="shared" si="699"/>
        <v>42097.524085648147</v>
      </c>
      <c r="T3073" s="11">
        <f t="shared" si="700"/>
        <v>42115.040972222218</v>
      </c>
      <c r="U3073" t="str">
        <f t="shared" si="701"/>
        <v>FALSE</v>
      </c>
      <c r="V3073" s="18">
        <f t="shared" si="702"/>
        <v>2</v>
      </c>
      <c r="W3073">
        <f t="shared" si="703"/>
        <v>2</v>
      </c>
      <c r="X3073">
        <v>1</v>
      </c>
      <c r="Y3073">
        <f>D3073*$X3073</f>
        <v>12000</v>
      </c>
      <c r="Z3073">
        <f t="shared" si="716"/>
        <v>7173</v>
      </c>
    </row>
    <row r="3074" spans="1:26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 t="b">
        <v>0</v>
      </c>
      <c r="L3074">
        <v>2</v>
      </c>
      <c r="M3074" t="b">
        <v>0</v>
      </c>
      <c r="N3074" t="s">
        <v>8303</v>
      </c>
      <c r="O3074" s="15">
        <f t="shared" si="698"/>
        <v>1.6666666666666666E-2</v>
      </c>
      <c r="P3074" s="15">
        <f t="shared" si="712"/>
        <v>1</v>
      </c>
      <c r="Q3074" t="s">
        <v>8328</v>
      </c>
      <c r="R3074" t="s">
        <v>8356</v>
      </c>
      <c r="S3074" s="8">
        <f t="shared" si="699"/>
        <v>42658.482199074067</v>
      </c>
      <c r="T3074" s="11">
        <f t="shared" si="700"/>
        <v>42672.865277777775</v>
      </c>
      <c r="U3074" t="str">
        <f t="shared" si="701"/>
        <v>FALSE</v>
      </c>
      <c r="V3074" s="18">
        <f t="shared" si="702"/>
        <v>2</v>
      </c>
      <c r="W3074">
        <f t="shared" si="703"/>
        <v>2</v>
      </c>
      <c r="X3074">
        <v>1</v>
      </c>
      <c r="Y3074">
        <f>D3074*$X3074</f>
        <v>12000</v>
      </c>
      <c r="Z3074">
        <f t="shared" si="716"/>
        <v>2</v>
      </c>
    </row>
    <row r="3075" spans="1:26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 t="b">
        <v>0</v>
      </c>
      <c r="L3075">
        <v>7</v>
      </c>
      <c r="M3075" t="b">
        <v>0</v>
      </c>
      <c r="N3075" t="s">
        <v>8303</v>
      </c>
      <c r="O3075" s="15">
        <f t="shared" ref="O3075:O3138" si="717">(E3075/D3075)*100</f>
        <v>2.3035714285714284E-2</v>
      </c>
      <c r="P3075" s="15">
        <f t="shared" si="712"/>
        <v>92.142857142857139</v>
      </c>
      <c r="Q3075" t="s">
        <v>8328</v>
      </c>
      <c r="R3075" t="s">
        <v>8356</v>
      </c>
      <c r="S3075" s="8">
        <f t="shared" ref="S3075:S3138" si="718">(((J3075/60)/60)/24)+DATE(1970,1,1)+(-5/24)</f>
        <v>42111.475694444445</v>
      </c>
      <c r="T3075" s="11">
        <f t="shared" ref="T3075:T3138" si="719">(I3075/86400)+25569+(-5/24)</f>
        <v>42169.59652777778</v>
      </c>
      <c r="U3075" t="str">
        <f t="shared" ref="U3075:U3138" si="720">TRIM(K3075)</f>
        <v>FALSE</v>
      </c>
      <c r="V3075" s="18">
        <f t="shared" ref="V3075:V3138" si="721">IF(U3075="TRUE", 1, 2)</f>
        <v>2</v>
      </c>
      <c r="W3075">
        <f t="shared" ref="W3075:W3138" si="722">IF(F3075="successful", 1,  IF(F3075= "failed", 2, IF(F3075="canceled", 3, 4)))</f>
        <v>2</v>
      </c>
      <c r="X3075">
        <v>1</v>
      </c>
      <c r="Y3075">
        <f>D3075*$X3075</f>
        <v>2800000</v>
      </c>
      <c r="Z3075">
        <f t="shared" si="716"/>
        <v>645</v>
      </c>
    </row>
    <row r="3076" spans="1:26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 t="b">
        <v>0</v>
      </c>
      <c r="L3076">
        <v>3</v>
      </c>
      <c r="M3076" t="b">
        <v>0</v>
      </c>
      <c r="N3076" t="s">
        <v>8303</v>
      </c>
      <c r="O3076" s="15">
        <f t="shared" si="717"/>
        <v>8.8000000000000009E-2</v>
      </c>
      <c r="P3076" s="15">
        <f t="shared" si="712"/>
        <v>7.333333333333333</v>
      </c>
      <c r="Q3076" t="s">
        <v>8328</v>
      </c>
      <c r="R3076" t="s">
        <v>8356</v>
      </c>
      <c r="S3076" s="8">
        <f t="shared" si="718"/>
        <v>42409.362951388881</v>
      </c>
      <c r="T3076" s="11">
        <f t="shared" si="719"/>
        <v>42439.362951388888</v>
      </c>
      <c r="U3076" t="str">
        <f t="shared" si="720"/>
        <v>FALSE</v>
      </c>
      <c r="V3076" s="18">
        <f t="shared" si="721"/>
        <v>2</v>
      </c>
      <c r="W3076">
        <f t="shared" si="722"/>
        <v>2</v>
      </c>
      <c r="X3076">
        <v>1.1299999999999999</v>
      </c>
      <c r="Y3076">
        <f>D3076*X3076</f>
        <v>28249.999999999996</v>
      </c>
      <c r="Z3076">
        <f t="shared" si="716"/>
        <v>24.86</v>
      </c>
    </row>
    <row r="3077" spans="1:26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 t="b">
        <v>0</v>
      </c>
      <c r="L3077">
        <v>20</v>
      </c>
      <c r="M3077" t="b">
        <v>0</v>
      </c>
      <c r="N3077" t="s">
        <v>8303</v>
      </c>
      <c r="O3077" s="15">
        <f t="shared" si="717"/>
        <v>8.64</v>
      </c>
      <c r="P3077" s="15">
        <f t="shared" si="712"/>
        <v>64.8</v>
      </c>
      <c r="Q3077" t="s">
        <v>8328</v>
      </c>
      <c r="R3077" t="s">
        <v>8356</v>
      </c>
      <c r="S3077" s="8">
        <f t="shared" si="718"/>
        <v>42550.893981481473</v>
      </c>
      <c r="T3077" s="11">
        <f t="shared" si="719"/>
        <v>42600.89398148148</v>
      </c>
      <c r="U3077" t="str">
        <f t="shared" si="720"/>
        <v>FALSE</v>
      </c>
      <c r="V3077" s="18">
        <f t="shared" si="721"/>
        <v>2</v>
      </c>
      <c r="W3077">
        <f t="shared" si="722"/>
        <v>2</v>
      </c>
      <c r="X3077">
        <v>1</v>
      </c>
      <c r="Y3077">
        <f>D3077*$X3077</f>
        <v>15000</v>
      </c>
      <c r="Z3077">
        <f t="shared" si="716"/>
        <v>1296</v>
      </c>
    </row>
    <row r="3078" spans="1:26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 t="b">
        <v>0</v>
      </c>
      <c r="L3078">
        <v>50</v>
      </c>
      <c r="M3078" t="b">
        <v>0</v>
      </c>
      <c r="N3078" t="s">
        <v>8303</v>
      </c>
      <c r="O3078" s="15">
        <f t="shared" si="717"/>
        <v>15.06</v>
      </c>
      <c r="P3078" s="15">
        <f t="shared" si="712"/>
        <v>30.12</v>
      </c>
      <c r="Q3078" t="s">
        <v>8328</v>
      </c>
      <c r="R3078" t="s">
        <v>8356</v>
      </c>
      <c r="S3078" s="8">
        <f t="shared" si="718"/>
        <v>42226.443553240737</v>
      </c>
      <c r="T3078" s="11">
        <f t="shared" si="719"/>
        <v>42286.443553240737</v>
      </c>
      <c r="U3078" t="str">
        <f t="shared" si="720"/>
        <v>FALSE</v>
      </c>
      <c r="V3078" s="18">
        <f t="shared" si="721"/>
        <v>2</v>
      </c>
      <c r="W3078">
        <f t="shared" si="722"/>
        <v>2</v>
      </c>
      <c r="X3078">
        <v>1</v>
      </c>
      <c r="Y3078">
        <f>D3078*$X3078</f>
        <v>10000</v>
      </c>
      <c r="Z3078">
        <f t="shared" si="716"/>
        <v>1506</v>
      </c>
    </row>
    <row r="3079" spans="1:26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 t="b">
        <v>0</v>
      </c>
      <c r="L3079">
        <v>2</v>
      </c>
      <c r="M3079" t="b">
        <v>0</v>
      </c>
      <c r="N3079" t="s">
        <v>8303</v>
      </c>
      <c r="O3079" s="15">
        <f t="shared" si="717"/>
        <v>0.47727272727272729</v>
      </c>
      <c r="P3079" s="15">
        <f t="shared" si="712"/>
        <v>52.5</v>
      </c>
      <c r="Q3079" t="s">
        <v>8328</v>
      </c>
      <c r="R3079" t="s">
        <v>8356</v>
      </c>
      <c r="S3079" s="8">
        <f t="shared" si="718"/>
        <v>42766.74858796296</v>
      </c>
      <c r="T3079" s="11">
        <f t="shared" si="719"/>
        <v>42796.74858796296</v>
      </c>
      <c r="U3079" t="str">
        <f t="shared" si="720"/>
        <v>FALSE</v>
      </c>
      <c r="V3079" s="18">
        <f t="shared" si="721"/>
        <v>2</v>
      </c>
      <c r="W3079">
        <f t="shared" si="722"/>
        <v>2</v>
      </c>
      <c r="X3079">
        <f>0.76</f>
        <v>0.76</v>
      </c>
      <c r="Y3079">
        <f>D3079*X3079</f>
        <v>16720</v>
      </c>
      <c r="Z3079">
        <f t="shared" ref="Z3079:Z3087" si="723">E3079*$X3079</f>
        <v>79.8</v>
      </c>
    </row>
    <row r="3080" spans="1:26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 t="b">
        <v>0</v>
      </c>
      <c r="L3080">
        <v>3</v>
      </c>
      <c r="M3080" t="b">
        <v>0</v>
      </c>
      <c r="N3080" t="s">
        <v>8303</v>
      </c>
      <c r="O3080" s="15">
        <f t="shared" si="717"/>
        <v>0.11833333333333333</v>
      </c>
      <c r="P3080" s="15">
        <f t="shared" si="712"/>
        <v>23.666666666666668</v>
      </c>
      <c r="Q3080" t="s">
        <v>8328</v>
      </c>
      <c r="R3080" t="s">
        <v>8356</v>
      </c>
      <c r="S3080" s="8">
        <f t="shared" si="718"/>
        <v>42030.930497685178</v>
      </c>
      <c r="T3080" s="11">
        <f t="shared" si="719"/>
        <v>42060.930497685178</v>
      </c>
      <c r="U3080" t="str">
        <f t="shared" si="720"/>
        <v>FALSE</v>
      </c>
      <c r="V3080" s="18">
        <f t="shared" si="721"/>
        <v>2</v>
      </c>
      <c r="W3080">
        <f t="shared" si="722"/>
        <v>2</v>
      </c>
      <c r="X3080">
        <v>1</v>
      </c>
      <c r="Y3080">
        <f t="shared" ref="Y3080:Y3087" si="724">D3080*$X3080</f>
        <v>60000</v>
      </c>
      <c r="Z3080">
        <f t="shared" si="723"/>
        <v>71</v>
      </c>
    </row>
    <row r="3081" spans="1:26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 t="b">
        <v>0</v>
      </c>
      <c r="L3081">
        <v>27</v>
      </c>
      <c r="M3081" t="b">
        <v>0</v>
      </c>
      <c r="N3081" t="s">
        <v>8303</v>
      </c>
      <c r="O3081" s="15">
        <f t="shared" si="717"/>
        <v>0.8417399858735245</v>
      </c>
      <c r="P3081" s="15">
        <f t="shared" si="712"/>
        <v>415.77777777777777</v>
      </c>
      <c r="Q3081" t="s">
        <v>8328</v>
      </c>
      <c r="R3081" t="s">
        <v>8356</v>
      </c>
      <c r="S3081" s="8">
        <f t="shared" si="718"/>
        <v>42055.50503472222</v>
      </c>
      <c r="T3081" s="11">
        <f t="shared" si="719"/>
        <v>42085.463368055549</v>
      </c>
      <c r="U3081" t="str">
        <f t="shared" si="720"/>
        <v>FALSE</v>
      </c>
      <c r="V3081" s="18">
        <f t="shared" si="721"/>
        <v>2</v>
      </c>
      <c r="W3081">
        <f t="shared" si="722"/>
        <v>2</v>
      </c>
      <c r="X3081">
        <v>1</v>
      </c>
      <c r="Y3081">
        <f t="shared" si="724"/>
        <v>1333666</v>
      </c>
      <c r="Z3081">
        <f t="shared" si="723"/>
        <v>11226</v>
      </c>
    </row>
    <row r="3082" spans="1:26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 t="b">
        <v>0</v>
      </c>
      <c r="L3082">
        <v>7</v>
      </c>
      <c r="M3082" t="b">
        <v>0</v>
      </c>
      <c r="N3082" t="s">
        <v>8303</v>
      </c>
      <c r="O3082" s="15">
        <f t="shared" si="717"/>
        <v>1.8799999999999997E-2</v>
      </c>
      <c r="P3082" s="15">
        <f t="shared" si="712"/>
        <v>53.714285714285715</v>
      </c>
      <c r="Q3082" t="s">
        <v>8328</v>
      </c>
      <c r="R3082" t="s">
        <v>8356</v>
      </c>
      <c r="S3082" s="8">
        <f t="shared" si="718"/>
        <v>41939.8199537037</v>
      </c>
      <c r="T3082" s="11">
        <f t="shared" si="719"/>
        <v>41999.861620370364</v>
      </c>
      <c r="U3082" t="str">
        <f t="shared" si="720"/>
        <v>FALSE</v>
      </c>
      <c r="V3082" s="18">
        <f t="shared" si="721"/>
        <v>2</v>
      </c>
      <c r="W3082">
        <f t="shared" si="722"/>
        <v>2</v>
      </c>
      <c r="X3082">
        <v>1</v>
      </c>
      <c r="Y3082">
        <f t="shared" si="724"/>
        <v>2000000</v>
      </c>
      <c r="Z3082">
        <f t="shared" si="723"/>
        <v>376</v>
      </c>
    </row>
    <row r="3083" spans="1:26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 t="b">
        <v>0</v>
      </c>
      <c r="L3083">
        <v>5</v>
      </c>
      <c r="M3083" t="b">
        <v>0</v>
      </c>
      <c r="N3083" t="s">
        <v>8303</v>
      </c>
      <c r="O3083" s="15">
        <f t="shared" si="717"/>
        <v>0.21029999999999999</v>
      </c>
      <c r="P3083" s="15">
        <f t="shared" si="712"/>
        <v>420.6</v>
      </c>
      <c r="Q3083" t="s">
        <v>8328</v>
      </c>
      <c r="R3083" t="s">
        <v>8356</v>
      </c>
      <c r="S3083" s="8">
        <f t="shared" si="718"/>
        <v>42236.973275462959</v>
      </c>
      <c r="T3083" s="11">
        <f t="shared" si="719"/>
        <v>42266.973275462959</v>
      </c>
      <c r="U3083" t="str">
        <f t="shared" si="720"/>
        <v>FALSE</v>
      </c>
      <c r="V3083" s="18">
        <f t="shared" si="721"/>
        <v>2</v>
      </c>
      <c r="W3083">
        <f t="shared" si="722"/>
        <v>2</v>
      </c>
      <c r="X3083">
        <v>1</v>
      </c>
      <c r="Y3083">
        <f t="shared" si="724"/>
        <v>1000000</v>
      </c>
      <c r="Z3083">
        <f t="shared" si="723"/>
        <v>2103</v>
      </c>
    </row>
    <row r="3084" spans="1:26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 t="b">
        <v>0</v>
      </c>
      <c r="L3084">
        <v>0</v>
      </c>
      <c r="M3084" t="b">
        <v>0</v>
      </c>
      <c r="N3084" t="s">
        <v>8303</v>
      </c>
      <c r="O3084" s="15">
        <f t="shared" si="717"/>
        <v>0</v>
      </c>
      <c r="P3084" s="15">
        <f t="shared" si="712"/>
        <v>0</v>
      </c>
      <c r="Q3084" t="s">
        <v>8328</v>
      </c>
      <c r="R3084" t="s">
        <v>8356</v>
      </c>
      <c r="S3084" s="8">
        <f t="shared" si="718"/>
        <v>42293.714652777773</v>
      </c>
      <c r="T3084" s="11">
        <f t="shared" si="719"/>
        <v>42323.756319444445</v>
      </c>
      <c r="U3084" t="str">
        <f t="shared" si="720"/>
        <v>FALSE</v>
      </c>
      <c r="V3084" s="18">
        <f t="shared" si="721"/>
        <v>2</v>
      </c>
      <c r="W3084">
        <f t="shared" si="722"/>
        <v>2</v>
      </c>
      <c r="X3084">
        <v>1</v>
      </c>
      <c r="Y3084">
        <f t="shared" si="724"/>
        <v>9000</v>
      </c>
      <c r="Z3084">
        <f t="shared" si="723"/>
        <v>0</v>
      </c>
    </row>
    <row r="3085" spans="1:26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 t="b">
        <v>0</v>
      </c>
      <c r="L3085">
        <v>3</v>
      </c>
      <c r="M3085" t="b">
        <v>0</v>
      </c>
      <c r="N3085" t="s">
        <v>8303</v>
      </c>
      <c r="O3085" s="15">
        <f t="shared" si="717"/>
        <v>0.27999999999999997</v>
      </c>
      <c r="P3085" s="15">
        <f t="shared" si="712"/>
        <v>18.666666666666668</v>
      </c>
      <c r="Q3085" t="s">
        <v>8328</v>
      </c>
      <c r="R3085" t="s">
        <v>8356</v>
      </c>
      <c r="S3085" s="8">
        <f t="shared" si="718"/>
        <v>41853.355069444442</v>
      </c>
      <c r="T3085" s="11">
        <f t="shared" si="719"/>
        <v>41883</v>
      </c>
      <c r="U3085" t="str">
        <f t="shared" si="720"/>
        <v>FALSE</v>
      </c>
      <c r="V3085" s="18">
        <f t="shared" si="721"/>
        <v>2</v>
      </c>
      <c r="W3085">
        <f t="shared" si="722"/>
        <v>2</v>
      </c>
      <c r="X3085">
        <v>1</v>
      </c>
      <c r="Y3085">
        <f t="shared" si="724"/>
        <v>20000</v>
      </c>
      <c r="Z3085">
        <f t="shared" si="723"/>
        <v>56</v>
      </c>
    </row>
    <row r="3086" spans="1:26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 t="b">
        <v>0</v>
      </c>
      <c r="L3086">
        <v>6</v>
      </c>
      <c r="M3086" t="b">
        <v>0</v>
      </c>
      <c r="N3086" t="s">
        <v>8303</v>
      </c>
      <c r="O3086" s="15">
        <f t="shared" si="717"/>
        <v>11.57920670115792</v>
      </c>
      <c r="P3086" s="15">
        <f t="shared" si="712"/>
        <v>78.333333333333329</v>
      </c>
      <c r="Q3086" t="s">
        <v>8328</v>
      </c>
      <c r="R3086" t="s">
        <v>8356</v>
      </c>
      <c r="S3086" s="8">
        <f t="shared" si="718"/>
        <v>42100.515405092585</v>
      </c>
      <c r="T3086" s="11">
        <f t="shared" si="719"/>
        <v>42129.574999999997</v>
      </c>
      <c r="U3086" t="str">
        <f t="shared" si="720"/>
        <v>FALSE</v>
      </c>
      <c r="V3086" s="18">
        <f t="shared" si="721"/>
        <v>2</v>
      </c>
      <c r="W3086">
        <f t="shared" si="722"/>
        <v>2</v>
      </c>
      <c r="X3086">
        <v>1</v>
      </c>
      <c r="Y3086">
        <f t="shared" si="724"/>
        <v>4059</v>
      </c>
      <c r="Z3086">
        <f t="shared" si="723"/>
        <v>470</v>
      </c>
    </row>
    <row r="3087" spans="1:26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 t="b">
        <v>0</v>
      </c>
      <c r="L3087">
        <v>9</v>
      </c>
      <c r="M3087" t="b">
        <v>0</v>
      </c>
      <c r="N3087" t="s">
        <v>8303</v>
      </c>
      <c r="O3087" s="15">
        <f t="shared" si="717"/>
        <v>2.44</v>
      </c>
      <c r="P3087" s="15">
        <f t="shared" si="712"/>
        <v>67.777777777777771</v>
      </c>
      <c r="Q3087" t="s">
        <v>8328</v>
      </c>
      <c r="R3087" t="s">
        <v>8356</v>
      </c>
      <c r="S3087" s="8">
        <f t="shared" si="718"/>
        <v>42246.675451388881</v>
      </c>
      <c r="T3087" s="11">
        <f t="shared" si="719"/>
        <v>42276.675451388888</v>
      </c>
      <c r="U3087" t="str">
        <f t="shared" si="720"/>
        <v>FALSE</v>
      </c>
      <c r="V3087" s="18">
        <f t="shared" si="721"/>
        <v>2</v>
      </c>
      <c r="W3087">
        <f t="shared" si="722"/>
        <v>2</v>
      </c>
      <c r="X3087">
        <v>1</v>
      </c>
      <c r="Y3087">
        <f t="shared" si="724"/>
        <v>25000</v>
      </c>
      <c r="Z3087">
        <f t="shared" si="723"/>
        <v>610</v>
      </c>
    </row>
    <row r="3088" spans="1:26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 t="b">
        <v>0</v>
      </c>
      <c r="L3088">
        <v>3</v>
      </c>
      <c r="M3088" t="b">
        <v>0</v>
      </c>
      <c r="N3088" t="s">
        <v>8303</v>
      </c>
      <c r="O3088" s="15">
        <f t="shared" si="717"/>
        <v>0.25</v>
      </c>
      <c r="P3088" s="15">
        <f t="shared" si="712"/>
        <v>16.666666666666668</v>
      </c>
      <c r="Q3088" t="s">
        <v>8328</v>
      </c>
      <c r="R3088" t="s">
        <v>8356</v>
      </c>
      <c r="S3088" s="8">
        <f t="shared" si="718"/>
        <v>42173.462488425925</v>
      </c>
      <c r="T3088" s="11">
        <f t="shared" si="719"/>
        <v>42233.462488425925</v>
      </c>
      <c r="U3088" t="str">
        <f t="shared" si="720"/>
        <v>FALSE</v>
      </c>
      <c r="V3088" s="18">
        <f t="shared" si="721"/>
        <v>2</v>
      </c>
      <c r="W3088">
        <f t="shared" si="722"/>
        <v>2</v>
      </c>
      <c r="X3088">
        <v>1.1299999999999999</v>
      </c>
      <c r="Y3088">
        <f>D3088*X3088</f>
        <v>22599.999999999996</v>
      </c>
      <c r="Z3088">
        <f>E3088*$X3088</f>
        <v>56.499999999999993</v>
      </c>
    </row>
    <row r="3089" spans="1:26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 t="b">
        <v>0</v>
      </c>
      <c r="L3089">
        <v>2</v>
      </c>
      <c r="M3089" t="b">
        <v>0</v>
      </c>
      <c r="N3089" t="s">
        <v>8303</v>
      </c>
      <c r="O3089" s="15">
        <f t="shared" si="717"/>
        <v>0.625</v>
      </c>
      <c r="P3089" s="15">
        <f t="shared" si="712"/>
        <v>62.5</v>
      </c>
      <c r="Q3089" t="s">
        <v>8328</v>
      </c>
      <c r="R3089" t="s">
        <v>8356</v>
      </c>
      <c r="S3089" s="8">
        <f t="shared" si="718"/>
        <v>42664.942013888889</v>
      </c>
      <c r="T3089" s="11">
        <f t="shared" si="719"/>
        <v>42724.983680555553</v>
      </c>
      <c r="U3089" t="str">
        <f t="shared" si="720"/>
        <v>FALSE</v>
      </c>
      <c r="V3089" s="18">
        <f t="shared" si="721"/>
        <v>2</v>
      </c>
      <c r="W3089">
        <f t="shared" si="722"/>
        <v>2</v>
      </c>
      <c r="X3089">
        <v>1</v>
      </c>
      <c r="Y3089">
        <f t="shared" ref="Y3089:Y3094" si="725">D3089*$X3089</f>
        <v>20000</v>
      </c>
      <c r="Z3089">
        <f t="shared" ref="Z3089:Z3094" si="726">E3089*$X3089</f>
        <v>125</v>
      </c>
    </row>
    <row r="3090" spans="1:26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 t="b">
        <v>0</v>
      </c>
      <c r="L3090">
        <v>3</v>
      </c>
      <c r="M3090" t="b">
        <v>0</v>
      </c>
      <c r="N3090" t="s">
        <v>8303</v>
      </c>
      <c r="O3090" s="15">
        <f t="shared" si="717"/>
        <v>0.19384615384615383</v>
      </c>
      <c r="P3090" s="15">
        <f t="shared" si="712"/>
        <v>42</v>
      </c>
      <c r="Q3090" t="s">
        <v>8328</v>
      </c>
      <c r="R3090" t="s">
        <v>8356</v>
      </c>
      <c r="S3090" s="8">
        <f t="shared" si="718"/>
        <v>41981.363969907405</v>
      </c>
      <c r="T3090" s="11">
        <f t="shared" si="719"/>
        <v>42012.361805555549</v>
      </c>
      <c r="U3090" t="str">
        <f t="shared" si="720"/>
        <v>FALSE</v>
      </c>
      <c r="V3090" s="18">
        <f t="shared" si="721"/>
        <v>2</v>
      </c>
      <c r="W3090">
        <f t="shared" si="722"/>
        <v>2</v>
      </c>
      <c r="X3090">
        <v>1</v>
      </c>
      <c r="Y3090">
        <f t="shared" si="725"/>
        <v>65000</v>
      </c>
      <c r="Z3090">
        <f t="shared" si="726"/>
        <v>126</v>
      </c>
    </row>
    <row r="3091" spans="1:26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 t="b">
        <v>0</v>
      </c>
      <c r="L3091">
        <v>45</v>
      </c>
      <c r="M3091" t="b">
        <v>0</v>
      </c>
      <c r="N3091" t="s">
        <v>8303</v>
      </c>
      <c r="O3091" s="15">
        <f t="shared" si="717"/>
        <v>23.416</v>
      </c>
      <c r="P3091" s="15">
        <f t="shared" si="712"/>
        <v>130.0888888888889</v>
      </c>
      <c r="Q3091" t="s">
        <v>8328</v>
      </c>
      <c r="R3091" t="s">
        <v>8356</v>
      </c>
      <c r="S3091" s="8">
        <f t="shared" si="718"/>
        <v>42528.334293981483</v>
      </c>
      <c r="T3091" s="11">
        <f t="shared" si="719"/>
        <v>42559.874305555553</v>
      </c>
      <c r="U3091" t="str">
        <f t="shared" si="720"/>
        <v>FALSE</v>
      </c>
      <c r="V3091" s="18">
        <f t="shared" si="721"/>
        <v>2</v>
      </c>
      <c r="W3091">
        <f t="shared" si="722"/>
        <v>2</v>
      </c>
      <c r="X3091">
        <v>1</v>
      </c>
      <c r="Y3091">
        <f t="shared" si="725"/>
        <v>25000</v>
      </c>
      <c r="Z3091">
        <f t="shared" si="726"/>
        <v>5854</v>
      </c>
    </row>
    <row r="3092" spans="1:26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 t="b">
        <v>0</v>
      </c>
      <c r="L3092">
        <v>9</v>
      </c>
      <c r="M3092" t="b">
        <v>0</v>
      </c>
      <c r="N3092" t="s">
        <v>8303</v>
      </c>
      <c r="O3092" s="15">
        <f t="shared" si="717"/>
        <v>5.0808888888888886</v>
      </c>
      <c r="P3092" s="15">
        <f t="shared" si="712"/>
        <v>1270.2222222222222</v>
      </c>
      <c r="Q3092" t="s">
        <v>8328</v>
      </c>
      <c r="R3092" t="s">
        <v>8356</v>
      </c>
      <c r="S3092" s="8">
        <f t="shared" si="718"/>
        <v>42065.610474537032</v>
      </c>
      <c r="T3092" s="11">
        <f t="shared" si="719"/>
        <v>42125.568807870368</v>
      </c>
      <c r="U3092" t="str">
        <f t="shared" si="720"/>
        <v>FALSE</v>
      </c>
      <c r="V3092" s="18">
        <f t="shared" si="721"/>
        <v>2</v>
      </c>
      <c r="W3092">
        <f t="shared" si="722"/>
        <v>2</v>
      </c>
      <c r="X3092">
        <v>1</v>
      </c>
      <c r="Y3092">
        <f t="shared" si="725"/>
        <v>225000</v>
      </c>
      <c r="Z3092">
        <f t="shared" si="726"/>
        <v>11432</v>
      </c>
    </row>
    <row r="3093" spans="1:26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 t="b">
        <v>0</v>
      </c>
      <c r="L3093">
        <v>9</v>
      </c>
      <c r="M3093" t="b">
        <v>0</v>
      </c>
      <c r="N3093" t="s">
        <v>8303</v>
      </c>
      <c r="O3093" s="15">
        <f t="shared" si="717"/>
        <v>15.920000000000002</v>
      </c>
      <c r="P3093" s="15">
        <f t="shared" si="712"/>
        <v>88.444444444444443</v>
      </c>
      <c r="Q3093" t="s">
        <v>8328</v>
      </c>
      <c r="R3093" t="s">
        <v>8356</v>
      </c>
      <c r="S3093" s="8">
        <f t="shared" si="718"/>
        <v>42566.740081018514</v>
      </c>
      <c r="T3093" s="11">
        <f t="shared" si="719"/>
        <v>42596.740081018514</v>
      </c>
      <c r="U3093" t="str">
        <f t="shared" si="720"/>
        <v>FALSE</v>
      </c>
      <c r="V3093" s="18">
        <f t="shared" si="721"/>
        <v>2</v>
      </c>
      <c r="W3093">
        <f t="shared" si="722"/>
        <v>2</v>
      </c>
      <c r="X3093">
        <v>1</v>
      </c>
      <c r="Y3093">
        <f t="shared" si="725"/>
        <v>5000</v>
      </c>
      <c r="Z3093">
        <f t="shared" si="726"/>
        <v>796</v>
      </c>
    </row>
    <row r="3094" spans="1:26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 t="b">
        <v>0</v>
      </c>
      <c r="L3094">
        <v>21</v>
      </c>
      <c r="M3094" t="b">
        <v>0</v>
      </c>
      <c r="N3094" t="s">
        <v>8303</v>
      </c>
      <c r="O3094" s="15">
        <f t="shared" si="717"/>
        <v>1.1831900000000002</v>
      </c>
      <c r="P3094" s="15">
        <f t="shared" si="712"/>
        <v>56.342380952380957</v>
      </c>
      <c r="Q3094" t="s">
        <v>8328</v>
      </c>
      <c r="R3094" t="s">
        <v>8356</v>
      </c>
      <c r="S3094" s="8">
        <f t="shared" si="718"/>
        <v>42255.41101851852</v>
      </c>
      <c r="T3094" s="11">
        <f t="shared" si="719"/>
        <v>42292.708333333336</v>
      </c>
      <c r="U3094" t="str">
        <f t="shared" si="720"/>
        <v>FALSE</v>
      </c>
      <c r="V3094" s="18">
        <f t="shared" si="721"/>
        <v>2</v>
      </c>
      <c r="W3094">
        <f t="shared" si="722"/>
        <v>2</v>
      </c>
      <c r="X3094">
        <v>1</v>
      </c>
      <c r="Y3094">
        <f t="shared" si="725"/>
        <v>100000</v>
      </c>
      <c r="Z3094">
        <f t="shared" si="726"/>
        <v>1183.19</v>
      </c>
    </row>
    <row r="3095" spans="1:26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 t="b">
        <v>0</v>
      </c>
      <c r="L3095">
        <v>17</v>
      </c>
      <c r="M3095" t="b">
        <v>0</v>
      </c>
      <c r="N3095" t="s">
        <v>8303</v>
      </c>
      <c r="O3095" s="15">
        <f t="shared" si="717"/>
        <v>22.75</v>
      </c>
      <c r="P3095" s="15">
        <f t="shared" si="712"/>
        <v>53.529411764705884</v>
      </c>
      <c r="Q3095" t="s">
        <v>8328</v>
      </c>
      <c r="R3095" t="s">
        <v>8356</v>
      </c>
      <c r="S3095" s="8">
        <f t="shared" si="718"/>
        <v>41760.700706018513</v>
      </c>
      <c r="T3095" s="11">
        <f t="shared" si="719"/>
        <v>41790.957638888889</v>
      </c>
      <c r="U3095" t="str">
        <f t="shared" si="720"/>
        <v>FALSE</v>
      </c>
      <c r="V3095" s="18">
        <f t="shared" si="721"/>
        <v>2</v>
      </c>
      <c r="W3095">
        <f t="shared" si="722"/>
        <v>2</v>
      </c>
      <c r="X3095">
        <f>0.76</f>
        <v>0.76</v>
      </c>
      <c r="Y3095">
        <f>D3095*X3095</f>
        <v>3040</v>
      </c>
      <c r="Z3095">
        <f t="shared" ref="Z3095:Z3105" si="727">E3095*$X3095</f>
        <v>691.6</v>
      </c>
    </row>
    <row r="3096" spans="1:26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 t="b">
        <v>0</v>
      </c>
      <c r="L3096">
        <v>1</v>
      </c>
      <c r="M3096" t="b">
        <v>0</v>
      </c>
      <c r="N3096" t="s">
        <v>8303</v>
      </c>
      <c r="O3096" s="15">
        <f t="shared" si="717"/>
        <v>2.5000000000000001E-2</v>
      </c>
      <c r="P3096" s="15">
        <f t="shared" si="712"/>
        <v>25</v>
      </c>
      <c r="Q3096" t="s">
        <v>8328</v>
      </c>
      <c r="R3096" t="s">
        <v>8356</v>
      </c>
      <c r="S3096" s="8">
        <f t="shared" si="718"/>
        <v>42207.587453703702</v>
      </c>
      <c r="T3096" s="11">
        <f t="shared" si="719"/>
        <v>42267.587453703702</v>
      </c>
      <c r="U3096" t="str">
        <f t="shared" si="720"/>
        <v>FALSE</v>
      </c>
      <c r="V3096" s="18">
        <f t="shared" si="721"/>
        <v>2</v>
      </c>
      <c r="W3096">
        <f t="shared" si="722"/>
        <v>2</v>
      </c>
      <c r="X3096">
        <v>1</v>
      </c>
      <c r="Y3096">
        <f>D3096*$X3096</f>
        <v>100000</v>
      </c>
      <c r="Z3096">
        <f t="shared" si="727"/>
        <v>25</v>
      </c>
    </row>
    <row r="3097" spans="1:26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 t="b">
        <v>0</v>
      </c>
      <c r="L3097">
        <v>1</v>
      </c>
      <c r="M3097" t="b">
        <v>0</v>
      </c>
      <c r="N3097" t="s">
        <v>8303</v>
      </c>
      <c r="O3097" s="15">
        <f t="shared" si="717"/>
        <v>0.33512064343163539</v>
      </c>
      <c r="P3097" s="15">
        <f t="shared" si="712"/>
        <v>50</v>
      </c>
      <c r="Q3097" t="s">
        <v>8328</v>
      </c>
      <c r="R3097" t="s">
        <v>8356</v>
      </c>
      <c r="S3097" s="8">
        <f t="shared" si="718"/>
        <v>42522.81689814815</v>
      </c>
      <c r="T3097" s="11">
        <f t="shared" si="719"/>
        <v>42582.81689814815</v>
      </c>
      <c r="U3097" t="str">
        <f t="shared" si="720"/>
        <v>FALSE</v>
      </c>
      <c r="V3097" s="18">
        <f t="shared" si="721"/>
        <v>2</v>
      </c>
      <c r="W3097">
        <f t="shared" si="722"/>
        <v>2</v>
      </c>
      <c r="X3097">
        <v>1</v>
      </c>
      <c r="Y3097">
        <f>D3097*$X3097</f>
        <v>14920</v>
      </c>
      <c r="Z3097">
        <f t="shared" si="727"/>
        <v>50</v>
      </c>
    </row>
    <row r="3098" spans="1:26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 t="b">
        <v>0</v>
      </c>
      <c r="L3098">
        <v>14</v>
      </c>
      <c r="M3098" t="b">
        <v>0</v>
      </c>
      <c r="N3098" t="s">
        <v>8303</v>
      </c>
      <c r="O3098" s="15">
        <f t="shared" si="717"/>
        <v>3.9750000000000001</v>
      </c>
      <c r="P3098" s="15">
        <f t="shared" si="712"/>
        <v>56.785714285714285</v>
      </c>
      <c r="Q3098" t="s">
        <v>8328</v>
      </c>
      <c r="R3098" t="s">
        <v>8356</v>
      </c>
      <c r="S3098" s="8">
        <f t="shared" si="718"/>
        <v>42114.617199074077</v>
      </c>
      <c r="T3098" s="11">
        <f t="shared" si="719"/>
        <v>42144.617199074077</v>
      </c>
      <c r="U3098" t="str">
        <f t="shared" si="720"/>
        <v>FALSE</v>
      </c>
      <c r="V3098" s="18">
        <f t="shared" si="721"/>
        <v>2</v>
      </c>
      <c r="W3098">
        <f t="shared" si="722"/>
        <v>2</v>
      </c>
      <c r="X3098">
        <v>1</v>
      </c>
      <c r="Y3098">
        <f>D3098*$X3098</f>
        <v>20000</v>
      </c>
      <c r="Z3098">
        <f t="shared" si="727"/>
        <v>795</v>
      </c>
    </row>
    <row r="3099" spans="1:26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 t="b">
        <v>0</v>
      </c>
      <c r="L3099">
        <v>42</v>
      </c>
      <c r="M3099" t="b">
        <v>0</v>
      </c>
      <c r="N3099" t="s">
        <v>8303</v>
      </c>
      <c r="O3099" s="15">
        <f t="shared" si="717"/>
        <v>17.150000000000002</v>
      </c>
      <c r="P3099" s="15">
        <f t="shared" si="712"/>
        <v>40.833333333333336</v>
      </c>
      <c r="Q3099" t="s">
        <v>8328</v>
      </c>
      <c r="R3099" t="s">
        <v>8356</v>
      </c>
      <c r="S3099" s="8">
        <f t="shared" si="718"/>
        <v>42629.29515046296</v>
      </c>
      <c r="T3099" s="11">
        <f t="shared" si="719"/>
        <v>42650.374999999993</v>
      </c>
      <c r="U3099" t="str">
        <f t="shared" si="720"/>
        <v>FALSE</v>
      </c>
      <c r="V3099" s="18">
        <f t="shared" si="721"/>
        <v>2</v>
      </c>
      <c r="W3099">
        <f t="shared" si="722"/>
        <v>2</v>
      </c>
      <c r="X3099">
        <v>1.28</v>
      </c>
      <c r="Y3099">
        <f>D3099*X3099</f>
        <v>12800</v>
      </c>
      <c r="Z3099">
        <f t="shared" si="727"/>
        <v>2195.2000000000003</v>
      </c>
    </row>
    <row r="3100" spans="1:26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 t="b">
        <v>0</v>
      </c>
      <c r="L3100">
        <v>27</v>
      </c>
      <c r="M3100" t="b">
        <v>0</v>
      </c>
      <c r="N3100" t="s">
        <v>8303</v>
      </c>
      <c r="O3100" s="15">
        <f t="shared" si="717"/>
        <v>3.6080041046690612</v>
      </c>
      <c r="P3100" s="15">
        <f t="shared" si="712"/>
        <v>65.111111111111114</v>
      </c>
      <c r="Q3100" t="s">
        <v>8328</v>
      </c>
      <c r="R3100" t="s">
        <v>8356</v>
      </c>
      <c r="S3100" s="8">
        <f t="shared" si="718"/>
        <v>42359.58390046296</v>
      </c>
      <c r="T3100" s="11">
        <f t="shared" si="719"/>
        <v>42407.803472222215</v>
      </c>
      <c r="U3100" t="str">
        <f t="shared" si="720"/>
        <v>FALSE</v>
      </c>
      <c r="V3100" s="18">
        <f t="shared" si="721"/>
        <v>2</v>
      </c>
      <c r="W3100">
        <f t="shared" si="722"/>
        <v>2</v>
      </c>
      <c r="X3100">
        <v>1</v>
      </c>
      <c r="Y3100">
        <f>D3100*$X3100</f>
        <v>48725</v>
      </c>
      <c r="Z3100">
        <f t="shared" si="727"/>
        <v>1758</v>
      </c>
    </row>
    <row r="3101" spans="1:26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 t="b">
        <v>0</v>
      </c>
      <c r="L3101">
        <v>5</v>
      </c>
      <c r="M3101" t="b">
        <v>0</v>
      </c>
      <c r="N3101" t="s">
        <v>8303</v>
      </c>
      <c r="O3101" s="15">
        <f t="shared" si="717"/>
        <v>13.900000000000002</v>
      </c>
      <c r="P3101" s="15">
        <f t="shared" si="712"/>
        <v>55.6</v>
      </c>
      <c r="Q3101" t="s">
        <v>8328</v>
      </c>
      <c r="R3101" t="s">
        <v>8356</v>
      </c>
      <c r="S3101" s="8">
        <f t="shared" si="718"/>
        <v>42381.981377314813</v>
      </c>
      <c r="T3101" s="11">
        <f t="shared" si="719"/>
        <v>42411.981377314813</v>
      </c>
      <c r="U3101" t="str">
        <f t="shared" si="720"/>
        <v>FALSE</v>
      </c>
      <c r="V3101" s="18">
        <f t="shared" si="721"/>
        <v>2</v>
      </c>
      <c r="W3101">
        <f t="shared" si="722"/>
        <v>2</v>
      </c>
      <c r="X3101">
        <v>1</v>
      </c>
      <c r="Y3101">
        <f>D3101*$X3101</f>
        <v>2000</v>
      </c>
      <c r="Z3101">
        <f t="shared" si="727"/>
        <v>278</v>
      </c>
    </row>
    <row r="3102" spans="1:26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 t="b">
        <v>0</v>
      </c>
      <c r="L3102">
        <v>13</v>
      </c>
      <c r="M3102" t="b">
        <v>0</v>
      </c>
      <c r="N3102" t="s">
        <v>8303</v>
      </c>
      <c r="O3102" s="15">
        <f t="shared" si="717"/>
        <v>15.225</v>
      </c>
      <c r="P3102" s="15">
        <f t="shared" si="712"/>
        <v>140.53846153846155</v>
      </c>
      <c r="Q3102" t="s">
        <v>8328</v>
      </c>
      <c r="R3102" t="s">
        <v>8356</v>
      </c>
      <c r="S3102" s="8">
        <f t="shared" si="718"/>
        <v>41902.4140625</v>
      </c>
      <c r="T3102" s="11">
        <f t="shared" si="719"/>
        <v>41932.4140625</v>
      </c>
      <c r="U3102" t="str">
        <f t="shared" si="720"/>
        <v>FALSE</v>
      </c>
      <c r="V3102" s="18">
        <f t="shared" si="721"/>
        <v>2</v>
      </c>
      <c r="W3102">
        <f t="shared" si="722"/>
        <v>2</v>
      </c>
      <c r="X3102">
        <v>1</v>
      </c>
      <c r="Y3102">
        <f>D3102*$X3102</f>
        <v>12000</v>
      </c>
      <c r="Z3102">
        <f t="shared" si="727"/>
        <v>1827</v>
      </c>
    </row>
    <row r="3103" spans="1:26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 t="b">
        <v>0</v>
      </c>
      <c r="L3103">
        <v>12</v>
      </c>
      <c r="M3103" t="b">
        <v>0</v>
      </c>
      <c r="N3103" t="s">
        <v>8303</v>
      </c>
      <c r="O3103" s="15">
        <f t="shared" si="717"/>
        <v>12</v>
      </c>
      <c r="P3103" s="15">
        <f t="shared" si="712"/>
        <v>25</v>
      </c>
      <c r="Q3103" t="s">
        <v>8328</v>
      </c>
      <c r="R3103" t="s">
        <v>8356</v>
      </c>
      <c r="S3103" s="8">
        <f t="shared" si="718"/>
        <v>42171.175196759257</v>
      </c>
      <c r="T3103" s="11">
        <f t="shared" si="719"/>
        <v>42201.12222222222</v>
      </c>
      <c r="U3103" t="str">
        <f t="shared" si="720"/>
        <v>FALSE</v>
      </c>
      <c r="V3103" s="18">
        <f t="shared" si="721"/>
        <v>2</v>
      </c>
      <c r="W3103">
        <f t="shared" si="722"/>
        <v>2</v>
      </c>
      <c r="X3103">
        <v>1.1299999999999999</v>
      </c>
      <c r="Y3103">
        <f>D3103*X3103</f>
        <v>2824.9999999999995</v>
      </c>
      <c r="Z3103">
        <f t="shared" si="727"/>
        <v>338.99999999999994</v>
      </c>
    </row>
    <row r="3104" spans="1:26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 t="b">
        <v>0</v>
      </c>
      <c r="L3104">
        <v>90</v>
      </c>
      <c r="M3104" t="b">
        <v>0</v>
      </c>
      <c r="N3104" t="s">
        <v>8303</v>
      </c>
      <c r="O3104" s="15">
        <f t="shared" si="717"/>
        <v>39.112499999999997</v>
      </c>
      <c r="P3104" s="15">
        <f t="shared" si="712"/>
        <v>69.533333333333331</v>
      </c>
      <c r="Q3104" t="s">
        <v>8328</v>
      </c>
      <c r="R3104" t="s">
        <v>8356</v>
      </c>
      <c r="S3104" s="8">
        <f t="shared" si="718"/>
        <v>42555.132152777776</v>
      </c>
      <c r="T3104" s="11">
        <f t="shared" si="719"/>
        <v>42605.132152777776</v>
      </c>
      <c r="U3104" t="str">
        <f t="shared" si="720"/>
        <v>FALSE</v>
      </c>
      <c r="V3104" s="18">
        <f t="shared" si="721"/>
        <v>2</v>
      </c>
      <c r="W3104">
        <f t="shared" si="722"/>
        <v>2</v>
      </c>
      <c r="X3104">
        <v>1.28</v>
      </c>
      <c r="Y3104">
        <f>D3104*X3104</f>
        <v>20480</v>
      </c>
      <c r="Z3104">
        <f t="shared" si="727"/>
        <v>8010.24</v>
      </c>
    </row>
    <row r="3105" spans="1:26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 t="b">
        <v>0</v>
      </c>
      <c r="L3105">
        <v>2</v>
      </c>
      <c r="M3105" t="b">
        <v>0</v>
      </c>
      <c r="N3105" t="s">
        <v>8303</v>
      </c>
      <c r="O3105" s="15">
        <f t="shared" si="717"/>
        <v>0.26829268292682928</v>
      </c>
      <c r="P3105" s="15">
        <f t="shared" si="712"/>
        <v>5.5</v>
      </c>
      <c r="Q3105" t="s">
        <v>8328</v>
      </c>
      <c r="R3105" t="s">
        <v>8356</v>
      </c>
      <c r="S3105" s="8">
        <f t="shared" si="718"/>
        <v>42106.94798611111</v>
      </c>
      <c r="T3105" s="11">
        <f t="shared" si="719"/>
        <v>42166.94798611111</v>
      </c>
      <c r="U3105" t="str">
        <f t="shared" si="720"/>
        <v>FALSE</v>
      </c>
      <c r="V3105" s="18">
        <f t="shared" si="721"/>
        <v>2</v>
      </c>
      <c r="W3105">
        <f t="shared" si="722"/>
        <v>2</v>
      </c>
      <c r="X3105">
        <v>1</v>
      </c>
      <c r="Y3105">
        <f>D3105*$X3105</f>
        <v>4100</v>
      </c>
      <c r="Z3105">
        <f t="shared" si="727"/>
        <v>11</v>
      </c>
    </row>
    <row r="3106" spans="1:26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 t="b">
        <v>0</v>
      </c>
      <c r="L3106">
        <v>5</v>
      </c>
      <c r="M3106" t="b">
        <v>0</v>
      </c>
      <c r="N3106" t="s">
        <v>8303</v>
      </c>
      <c r="O3106" s="15">
        <f t="shared" si="717"/>
        <v>29.625</v>
      </c>
      <c r="P3106" s="15">
        <f t="shared" si="712"/>
        <v>237</v>
      </c>
      <c r="Q3106" t="s">
        <v>8328</v>
      </c>
      <c r="R3106" t="s">
        <v>8356</v>
      </c>
      <c r="S3106" s="8">
        <f t="shared" si="718"/>
        <v>42006.70035879629</v>
      </c>
      <c r="T3106" s="11">
        <f t="shared" si="719"/>
        <v>42037.874999999993</v>
      </c>
      <c r="U3106" t="str">
        <f t="shared" si="720"/>
        <v>FALSE</v>
      </c>
      <c r="V3106" s="18">
        <f t="shared" si="721"/>
        <v>2</v>
      </c>
      <c r="W3106">
        <f t="shared" si="722"/>
        <v>2</v>
      </c>
      <c r="X3106">
        <v>0.72</v>
      </c>
      <c r="Y3106">
        <f>D3106*X3106</f>
        <v>2880</v>
      </c>
    </row>
    <row r="3107" spans="1:26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 t="b">
        <v>0</v>
      </c>
      <c r="L3107">
        <v>31</v>
      </c>
      <c r="M3107" t="b">
        <v>0</v>
      </c>
      <c r="N3107" t="s">
        <v>8303</v>
      </c>
      <c r="O3107" s="15">
        <f t="shared" si="717"/>
        <v>42.360992301112063</v>
      </c>
      <c r="P3107" s="15">
        <f t="shared" si="712"/>
        <v>79.870967741935488</v>
      </c>
      <c r="Q3107" t="s">
        <v>8328</v>
      </c>
      <c r="R3107" t="s">
        <v>8356</v>
      </c>
      <c r="S3107" s="8">
        <f t="shared" si="718"/>
        <v>41876.510601851849</v>
      </c>
      <c r="T3107" s="11">
        <f t="shared" si="719"/>
        <v>41931</v>
      </c>
      <c r="U3107" t="str">
        <f t="shared" si="720"/>
        <v>FALSE</v>
      </c>
      <c r="V3107" s="18">
        <f t="shared" si="721"/>
        <v>2</v>
      </c>
      <c r="W3107">
        <f t="shared" si="722"/>
        <v>2</v>
      </c>
      <c r="X3107">
        <v>1</v>
      </c>
      <c r="Y3107">
        <f>D3107*$X3107</f>
        <v>5845</v>
      </c>
      <c r="Z3107">
        <f>E3107*$X3107</f>
        <v>2476</v>
      </c>
    </row>
    <row r="3108" spans="1:26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 t="b">
        <v>0</v>
      </c>
      <c r="L3108">
        <v>4</v>
      </c>
      <c r="M3108" t="b">
        <v>0</v>
      </c>
      <c r="N3108" t="s">
        <v>8303</v>
      </c>
      <c r="O3108" s="15">
        <f t="shared" si="717"/>
        <v>4.1000000000000005</v>
      </c>
      <c r="P3108" s="15">
        <f t="shared" si="712"/>
        <v>10.25</v>
      </c>
      <c r="Q3108" t="s">
        <v>8328</v>
      </c>
      <c r="R3108" t="s">
        <v>8356</v>
      </c>
      <c r="S3108" s="8">
        <f t="shared" si="718"/>
        <v>42241.22078703704</v>
      </c>
      <c r="T3108" s="11">
        <f t="shared" si="719"/>
        <v>42263.708333333336</v>
      </c>
      <c r="U3108" t="str">
        <f t="shared" si="720"/>
        <v>FALSE</v>
      </c>
      <c r="V3108" s="18">
        <f t="shared" si="721"/>
        <v>2</v>
      </c>
      <c r="W3108">
        <f t="shared" si="722"/>
        <v>2</v>
      </c>
      <c r="X3108">
        <v>1.28</v>
      </c>
      <c r="Y3108">
        <f>D3108*X3108</f>
        <v>1280</v>
      </c>
      <c r="Z3108">
        <f>E3108*$X3108</f>
        <v>52.480000000000004</v>
      </c>
    </row>
    <row r="3109" spans="1:26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 t="b">
        <v>0</v>
      </c>
      <c r="L3109">
        <v>29</v>
      </c>
      <c r="M3109" t="b">
        <v>0</v>
      </c>
      <c r="N3109" t="s">
        <v>8303</v>
      </c>
      <c r="O3109" s="15">
        <f t="shared" si="717"/>
        <v>19.762499999999999</v>
      </c>
      <c r="P3109" s="15">
        <f t="shared" si="712"/>
        <v>272.58620689655174</v>
      </c>
      <c r="Q3109" t="s">
        <v>8328</v>
      </c>
      <c r="R3109" t="s">
        <v>8356</v>
      </c>
      <c r="S3109" s="8">
        <f t="shared" si="718"/>
        <v>42128.605914351843</v>
      </c>
      <c r="T3109" s="11">
        <f t="shared" si="719"/>
        <v>42135.605914351851</v>
      </c>
      <c r="U3109" t="str">
        <f t="shared" si="720"/>
        <v>FALSE</v>
      </c>
      <c r="V3109" s="18">
        <f t="shared" si="721"/>
        <v>2</v>
      </c>
      <c r="W3109">
        <f t="shared" si="722"/>
        <v>2</v>
      </c>
      <c r="X3109">
        <v>1</v>
      </c>
      <c r="Y3109">
        <f t="shared" ref="Y3109:Y3116" si="728">D3109*$X3109</f>
        <v>40000</v>
      </c>
      <c r="Z3109">
        <f t="shared" ref="Z3109:Z3116" si="729">E3109*$X3109</f>
        <v>7905</v>
      </c>
    </row>
    <row r="3110" spans="1:26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 t="b">
        <v>0</v>
      </c>
      <c r="L3110">
        <v>2</v>
      </c>
      <c r="M3110" t="b">
        <v>0</v>
      </c>
      <c r="N3110" t="s">
        <v>8303</v>
      </c>
      <c r="O3110" s="15">
        <f t="shared" si="717"/>
        <v>5.1999999999999998E-2</v>
      </c>
      <c r="P3110" s="15">
        <f t="shared" si="712"/>
        <v>13</v>
      </c>
      <c r="Q3110" t="s">
        <v>8328</v>
      </c>
      <c r="R3110" t="s">
        <v>8356</v>
      </c>
      <c r="S3110" s="8">
        <f t="shared" si="718"/>
        <v>42062.47215277778</v>
      </c>
      <c r="T3110" s="11">
        <f t="shared" si="719"/>
        <v>42122.430486111109</v>
      </c>
      <c r="U3110" t="str">
        <f t="shared" si="720"/>
        <v>FALSE</v>
      </c>
      <c r="V3110" s="18">
        <f t="shared" si="721"/>
        <v>2</v>
      </c>
      <c r="W3110">
        <f t="shared" si="722"/>
        <v>2</v>
      </c>
      <c r="X3110">
        <v>1</v>
      </c>
      <c r="Y3110">
        <f t="shared" si="728"/>
        <v>50000</v>
      </c>
      <c r="Z3110">
        <f t="shared" si="729"/>
        <v>26</v>
      </c>
    </row>
    <row r="3111" spans="1:26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 t="b">
        <v>0</v>
      </c>
      <c r="L3111">
        <v>114</v>
      </c>
      <c r="M3111" t="b">
        <v>0</v>
      </c>
      <c r="N3111" t="s">
        <v>8303</v>
      </c>
      <c r="O3111" s="15">
        <f t="shared" si="717"/>
        <v>25.030188679245285</v>
      </c>
      <c r="P3111" s="15">
        <f t="shared" si="712"/>
        <v>58.184210526315788</v>
      </c>
      <c r="Q3111" t="s">
        <v>8328</v>
      </c>
      <c r="R3111" t="s">
        <v>8356</v>
      </c>
      <c r="S3111" s="8">
        <f t="shared" si="718"/>
        <v>41843.916782407403</v>
      </c>
      <c r="T3111" s="11">
        <f t="shared" si="719"/>
        <v>41878.916782407403</v>
      </c>
      <c r="U3111" t="str">
        <f t="shared" si="720"/>
        <v>FALSE</v>
      </c>
      <c r="V3111" s="18">
        <f t="shared" si="721"/>
        <v>2</v>
      </c>
      <c r="W3111">
        <f t="shared" si="722"/>
        <v>2</v>
      </c>
      <c r="X3111">
        <v>1</v>
      </c>
      <c r="Y3111">
        <f t="shared" si="728"/>
        <v>26500</v>
      </c>
      <c r="Z3111">
        <f t="shared" si="729"/>
        <v>6633</v>
      </c>
    </row>
    <row r="3112" spans="1:26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 t="b">
        <v>0</v>
      </c>
      <c r="L3112">
        <v>1</v>
      </c>
      <c r="M3112" t="b">
        <v>0</v>
      </c>
      <c r="N3112" t="s">
        <v>8303</v>
      </c>
      <c r="O3112" s="15">
        <f t="shared" si="717"/>
        <v>0.04</v>
      </c>
      <c r="P3112" s="15">
        <f t="shared" si="712"/>
        <v>10</v>
      </c>
      <c r="Q3112" t="s">
        <v>8328</v>
      </c>
      <c r="R3112" t="s">
        <v>8356</v>
      </c>
      <c r="S3112" s="8">
        <f t="shared" si="718"/>
        <v>42744.823136574072</v>
      </c>
      <c r="T3112" s="11">
        <f t="shared" si="719"/>
        <v>42784.823136574072</v>
      </c>
      <c r="U3112" t="str">
        <f t="shared" si="720"/>
        <v>FALSE</v>
      </c>
      <c r="V3112" s="18">
        <f t="shared" si="721"/>
        <v>2</v>
      </c>
      <c r="W3112">
        <f t="shared" si="722"/>
        <v>2</v>
      </c>
      <c r="X3112">
        <v>1</v>
      </c>
      <c r="Y3112">
        <f t="shared" si="728"/>
        <v>25000</v>
      </c>
      <c r="Z3112">
        <f t="shared" si="729"/>
        <v>10</v>
      </c>
    </row>
    <row r="3113" spans="1:26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 t="b">
        <v>0</v>
      </c>
      <c r="L3113">
        <v>76</v>
      </c>
      <c r="M3113" t="b">
        <v>0</v>
      </c>
      <c r="N3113" t="s">
        <v>8303</v>
      </c>
      <c r="O3113" s="15">
        <f t="shared" si="717"/>
        <v>26.640000000000004</v>
      </c>
      <c r="P3113" s="15">
        <f t="shared" si="712"/>
        <v>70.10526315789474</v>
      </c>
      <c r="Q3113" t="s">
        <v>8328</v>
      </c>
      <c r="R3113" t="s">
        <v>8356</v>
      </c>
      <c r="S3113" s="8">
        <f t="shared" si="718"/>
        <v>41885.38680555555</v>
      </c>
      <c r="T3113" s="11">
        <f t="shared" si="719"/>
        <v>41916.386805555558</v>
      </c>
      <c r="U3113" t="str">
        <f t="shared" si="720"/>
        <v>FALSE</v>
      </c>
      <c r="V3113" s="18">
        <f t="shared" si="721"/>
        <v>2</v>
      </c>
      <c r="W3113">
        <f t="shared" si="722"/>
        <v>2</v>
      </c>
      <c r="X3113">
        <v>1</v>
      </c>
      <c r="Y3113">
        <f t="shared" si="728"/>
        <v>20000</v>
      </c>
      <c r="Z3113">
        <f t="shared" si="729"/>
        <v>5328</v>
      </c>
    </row>
    <row r="3114" spans="1:26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 t="b">
        <v>0</v>
      </c>
      <c r="L3114">
        <v>9</v>
      </c>
      <c r="M3114" t="b">
        <v>0</v>
      </c>
      <c r="N3114" t="s">
        <v>8303</v>
      </c>
      <c r="O3114" s="15">
        <f t="shared" si="717"/>
        <v>4.7363636363636363</v>
      </c>
      <c r="P3114" s="15">
        <f t="shared" si="712"/>
        <v>57.888888888888886</v>
      </c>
      <c r="Q3114" t="s">
        <v>8328</v>
      </c>
      <c r="R3114" t="s">
        <v>8356</v>
      </c>
      <c r="S3114" s="8">
        <f t="shared" si="718"/>
        <v>42614.913587962961</v>
      </c>
      <c r="T3114" s="11">
        <f t="shared" si="719"/>
        <v>42674.913587962961</v>
      </c>
      <c r="U3114" t="str">
        <f t="shared" si="720"/>
        <v>FALSE</v>
      </c>
      <c r="V3114" s="18">
        <f t="shared" si="721"/>
        <v>2</v>
      </c>
      <c r="W3114">
        <f t="shared" si="722"/>
        <v>2</v>
      </c>
      <c r="X3114">
        <v>1</v>
      </c>
      <c r="Y3114">
        <f t="shared" si="728"/>
        <v>11000</v>
      </c>
      <c r="Z3114">
        <f t="shared" si="729"/>
        <v>521</v>
      </c>
    </row>
    <row r="3115" spans="1:26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 t="b">
        <v>0</v>
      </c>
      <c r="L3115">
        <v>37</v>
      </c>
      <c r="M3115" t="b">
        <v>0</v>
      </c>
      <c r="N3115" t="s">
        <v>8303</v>
      </c>
      <c r="O3115" s="15">
        <f t="shared" si="717"/>
        <v>4.2435339894712749</v>
      </c>
      <c r="P3115" s="15">
        <f t="shared" si="712"/>
        <v>125.27027027027027</v>
      </c>
      <c r="Q3115" t="s">
        <v>8328</v>
      </c>
      <c r="R3115" t="s">
        <v>8356</v>
      </c>
      <c r="S3115" s="8">
        <f t="shared" si="718"/>
        <v>42081.522939814815</v>
      </c>
      <c r="T3115" s="11">
        <f t="shared" si="719"/>
        <v>42111.522939814815</v>
      </c>
      <c r="U3115" t="str">
        <f t="shared" si="720"/>
        <v>FALSE</v>
      </c>
      <c r="V3115" s="18">
        <f t="shared" si="721"/>
        <v>2</v>
      </c>
      <c r="W3115">
        <f t="shared" si="722"/>
        <v>2</v>
      </c>
      <c r="X3115">
        <v>1</v>
      </c>
      <c r="Y3115">
        <f t="shared" si="728"/>
        <v>109225</v>
      </c>
      <c r="Z3115">
        <f t="shared" si="729"/>
        <v>4635</v>
      </c>
    </row>
    <row r="3116" spans="1:26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 t="b">
        <v>0</v>
      </c>
      <c r="L3116">
        <v>0</v>
      </c>
      <c r="M3116" t="b">
        <v>0</v>
      </c>
      <c r="N3116" t="s">
        <v>8303</v>
      </c>
      <c r="O3116" s="15">
        <f t="shared" si="717"/>
        <v>0</v>
      </c>
      <c r="P3116" s="15">
        <f t="shared" si="712"/>
        <v>0</v>
      </c>
      <c r="Q3116" t="s">
        <v>8328</v>
      </c>
      <c r="R3116" t="s">
        <v>8356</v>
      </c>
      <c r="S3116" s="8">
        <f t="shared" si="718"/>
        <v>41843.42418981481</v>
      </c>
      <c r="T3116" s="11">
        <f t="shared" si="719"/>
        <v>41903.42418981481</v>
      </c>
      <c r="U3116" t="str">
        <f t="shared" si="720"/>
        <v>FALSE</v>
      </c>
      <c r="V3116" s="18">
        <f t="shared" si="721"/>
        <v>2</v>
      </c>
      <c r="W3116">
        <f t="shared" si="722"/>
        <v>2</v>
      </c>
      <c r="X3116">
        <v>1</v>
      </c>
      <c r="Y3116">
        <f t="shared" si="728"/>
        <v>75000</v>
      </c>
      <c r="Z3116">
        <f t="shared" si="729"/>
        <v>0</v>
      </c>
    </row>
    <row r="3117" spans="1:26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 t="b">
        <v>0</v>
      </c>
      <c r="L3117">
        <v>1</v>
      </c>
      <c r="M3117" t="b">
        <v>0</v>
      </c>
      <c r="N3117" t="s">
        <v>8303</v>
      </c>
      <c r="O3117" s="15">
        <f t="shared" si="717"/>
        <v>3</v>
      </c>
      <c r="P3117" s="15">
        <f t="shared" si="712"/>
        <v>300</v>
      </c>
      <c r="Q3117" t="s">
        <v>8328</v>
      </c>
      <c r="R3117" t="s">
        <v>8356</v>
      </c>
      <c r="S3117" s="8">
        <f t="shared" si="718"/>
        <v>42496.238738425927</v>
      </c>
      <c r="T3117" s="11">
        <f t="shared" si="719"/>
        <v>42526.238738425927</v>
      </c>
      <c r="U3117" t="str">
        <f t="shared" si="720"/>
        <v>FALSE</v>
      </c>
      <c r="V3117" s="18">
        <f t="shared" si="721"/>
        <v>2</v>
      </c>
      <c r="W3117">
        <f t="shared" si="722"/>
        <v>2</v>
      </c>
      <c r="X3117">
        <v>0.11</v>
      </c>
      <c r="Y3117">
        <f>D3117*$X3117</f>
        <v>1100</v>
      </c>
      <c r="Z3117">
        <f>E3117*$X3117</f>
        <v>33</v>
      </c>
    </row>
    <row r="3118" spans="1:26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 t="b">
        <v>0</v>
      </c>
      <c r="L3118">
        <v>10</v>
      </c>
      <c r="M3118" t="b">
        <v>0</v>
      </c>
      <c r="N3118" t="s">
        <v>8303</v>
      </c>
      <c r="O3118" s="15">
        <f t="shared" si="717"/>
        <v>57.333333333333336</v>
      </c>
      <c r="P3118" s="15">
        <f t="shared" si="712"/>
        <v>43</v>
      </c>
      <c r="Q3118" t="s">
        <v>8328</v>
      </c>
      <c r="R3118" t="s">
        <v>8356</v>
      </c>
      <c r="S3118" s="8">
        <f t="shared" si="718"/>
        <v>42081.30700231481</v>
      </c>
      <c r="T3118" s="11">
        <f t="shared" si="719"/>
        <v>42095.30700231481</v>
      </c>
      <c r="U3118" t="str">
        <f t="shared" si="720"/>
        <v>FALSE</v>
      </c>
      <c r="V3118" s="18">
        <f t="shared" si="721"/>
        <v>2</v>
      </c>
      <c r="W3118">
        <f t="shared" si="722"/>
        <v>2</v>
      </c>
      <c r="X3118">
        <v>1</v>
      </c>
      <c r="Y3118">
        <f>D3118*$X3118</f>
        <v>750</v>
      </c>
      <c r="Z3118">
        <f>E3118*$X3118</f>
        <v>430</v>
      </c>
    </row>
    <row r="3119" spans="1:26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 t="b">
        <v>0</v>
      </c>
      <c r="L3119">
        <v>1</v>
      </c>
      <c r="M3119" t="b">
        <v>0</v>
      </c>
      <c r="N3119" t="s">
        <v>8303</v>
      </c>
      <c r="O3119" s="15">
        <f t="shared" si="717"/>
        <v>0.1</v>
      </c>
      <c r="P3119" s="15">
        <f t="shared" si="712"/>
        <v>1</v>
      </c>
      <c r="Q3119" t="s">
        <v>8328</v>
      </c>
      <c r="R3119" t="s">
        <v>8356</v>
      </c>
      <c r="S3119" s="8">
        <f t="shared" si="718"/>
        <v>42509.166203703695</v>
      </c>
      <c r="T3119" s="11">
        <f t="shared" si="719"/>
        <v>42517.341666666667</v>
      </c>
      <c r="U3119" t="str">
        <f t="shared" si="720"/>
        <v>FALSE</v>
      </c>
      <c r="V3119" s="18">
        <f t="shared" si="721"/>
        <v>2</v>
      </c>
      <c r="W3119">
        <f t="shared" si="722"/>
        <v>2</v>
      </c>
      <c r="X3119">
        <v>1.28</v>
      </c>
      <c r="Y3119">
        <f>D3119*X3119</f>
        <v>1280</v>
      </c>
      <c r="Z3119">
        <f>E3119*$X3119</f>
        <v>1.28</v>
      </c>
    </row>
    <row r="3120" spans="1:26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 t="b">
        <v>0</v>
      </c>
      <c r="L3120">
        <v>2</v>
      </c>
      <c r="M3120" t="b">
        <v>0</v>
      </c>
      <c r="N3120" t="s">
        <v>8303</v>
      </c>
      <c r="O3120" s="15">
        <f t="shared" si="717"/>
        <v>0.31</v>
      </c>
      <c r="P3120" s="15">
        <f t="shared" si="712"/>
        <v>775</v>
      </c>
      <c r="Q3120" t="s">
        <v>8328</v>
      </c>
      <c r="R3120" t="s">
        <v>8356</v>
      </c>
      <c r="S3120" s="8">
        <f t="shared" si="718"/>
        <v>42534.441238425927</v>
      </c>
      <c r="T3120" s="11">
        <f t="shared" si="719"/>
        <v>42553.441238425927</v>
      </c>
      <c r="U3120" t="str">
        <f t="shared" si="720"/>
        <v>FALSE</v>
      </c>
      <c r="V3120" s="18">
        <f t="shared" si="721"/>
        <v>2</v>
      </c>
      <c r="W3120">
        <f t="shared" si="722"/>
        <v>2</v>
      </c>
      <c r="X3120">
        <v>0.11</v>
      </c>
      <c r="Y3120">
        <f>D3120*$X3120</f>
        <v>55000</v>
      </c>
      <c r="Z3120">
        <f>E3120*$X3120</f>
        <v>170.5</v>
      </c>
    </row>
    <row r="3121" spans="1:26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 t="b">
        <v>0</v>
      </c>
      <c r="L3121">
        <v>1</v>
      </c>
      <c r="M3121" t="b">
        <v>0</v>
      </c>
      <c r="N3121" t="s">
        <v>8303</v>
      </c>
      <c r="O3121" s="15">
        <f t="shared" si="717"/>
        <v>0.05</v>
      </c>
      <c r="P3121" s="15">
        <f t="shared" ref="P3121:P3184" si="730">IFERROR(E3121/L3121,0)</f>
        <v>5</v>
      </c>
      <c r="Q3121" t="s">
        <v>8328</v>
      </c>
      <c r="R3121" t="s">
        <v>8356</v>
      </c>
      <c r="S3121" s="8">
        <f t="shared" si="718"/>
        <v>42059.837175925924</v>
      </c>
      <c r="T3121" s="11">
        <f t="shared" si="719"/>
        <v>42089.795509259253</v>
      </c>
      <c r="U3121" t="str">
        <f t="shared" si="720"/>
        <v>FALSE</v>
      </c>
      <c r="V3121" s="18">
        <f t="shared" si="721"/>
        <v>2</v>
      </c>
      <c r="W3121">
        <f t="shared" si="722"/>
        <v>2</v>
      </c>
      <c r="X3121">
        <v>1</v>
      </c>
      <c r="Y3121">
        <f>D3121*$X3121</f>
        <v>10000</v>
      </c>
      <c r="Z3121">
        <f>E3121*$X3121</f>
        <v>5</v>
      </c>
    </row>
    <row r="3122" spans="1:26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 t="b">
        <v>0</v>
      </c>
      <c r="L3122">
        <v>10</v>
      </c>
      <c r="M3122" t="b">
        <v>0</v>
      </c>
      <c r="N3122" t="s">
        <v>8303</v>
      </c>
      <c r="O3122" s="15">
        <f t="shared" si="717"/>
        <v>9.8461538461538465E-3</v>
      </c>
      <c r="P3122" s="15">
        <f t="shared" si="730"/>
        <v>12.8</v>
      </c>
      <c r="Q3122" t="s">
        <v>8328</v>
      </c>
      <c r="R3122" t="s">
        <v>8356</v>
      </c>
      <c r="S3122" s="8">
        <f t="shared" si="718"/>
        <v>42435.733749999999</v>
      </c>
      <c r="T3122" s="11">
        <f t="shared" si="719"/>
        <v>42495.692083333335</v>
      </c>
      <c r="U3122" t="str">
        <f t="shared" si="720"/>
        <v>FALSE</v>
      </c>
      <c r="V3122" s="18">
        <f t="shared" si="721"/>
        <v>2</v>
      </c>
      <c r="W3122">
        <f t="shared" si="722"/>
        <v>2</v>
      </c>
      <c r="X3122">
        <v>1.1299999999999999</v>
      </c>
      <c r="Y3122">
        <f>D3122*X3122</f>
        <v>1468999.9999999998</v>
      </c>
      <c r="Z3122">
        <f>E3122*$X3122</f>
        <v>144.63999999999999</v>
      </c>
    </row>
    <row r="3123" spans="1:26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 t="b">
        <v>0</v>
      </c>
      <c r="L3123">
        <v>1</v>
      </c>
      <c r="M3123" t="b">
        <v>0</v>
      </c>
      <c r="N3123" t="s">
        <v>8303</v>
      </c>
      <c r="O3123" s="15">
        <f t="shared" si="717"/>
        <v>0.66666666666666674</v>
      </c>
      <c r="P3123" s="15">
        <f t="shared" si="730"/>
        <v>10</v>
      </c>
      <c r="Q3123" t="s">
        <v>8328</v>
      </c>
      <c r="R3123" t="s">
        <v>8356</v>
      </c>
      <c r="S3123" s="8">
        <f t="shared" si="718"/>
        <v>41848.471469907403</v>
      </c>
      <c r="T3123" s="11">
        <f t="shared" si="719"/>
        <v>41908.471469907403</v>
      </c>
      <c r="U3123" t="str">
        <f t="shared" si="720"/>
        <v>FALSE</v>
      </c>
      <c r="V3123" s="18">
        <f t="shared" si="721"/>
        <v>2</v>
      </c>
      <c r="W3123">
        <f t="shared" si="722"/>
        <v>3</v>
      </c>
      <c r="X3123">
        <f>0.76</f>
        <v>0.76</v>
      </c>
      <c r="Y3123">
        <f>D3123*X3123</f>
        <v>1140</v>
      </c>
      <c r="Z3123">
        <f t="shared" ref="Z3123:Z3134" si="731">E3123*$X3123</f>
        <v>7.6</v>
      </c>
    </row>
    <row r="3124" spans="1:26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 t="b">
        <v>0</v>
      </c>
      <c r="L3124">
        <v>2</v>
      </c>
      <c r="M3124" t="b">
        <v>0</v>
      </c>
      <c r="N3124" t="s">
        <v>8303</v>
      </c>
      <c r="O3124" s="15">
        <f t="shared" si="717"/>
        <v>58.291457286432156</v>
      </c>
      <c r="P3124" s="15">
        <f t="shared" si="730"/>
        <v>58</v>
      </c>
      <c r="Q3124" t="s">
        <v>8328</v>
      </c>
      <c r="R3124" t="s">
        <v>8356</v>
      </c>
      <c r="S3124" s="8">
        <f t="shared" si="718"/>
        <v>42678.723749999997</v>
      </c>
      <c r="T3124" s="11">
        <f t="shared" si="719"/>
        <v>42683.765416666669</v>
      </c>
      <c r="U3124" t="str">
        <f t="shared" si="720"/>
        <v>FALSE</v>
      </c>
      <c r="V3124" s="18">
        <f t="shared" si="721"/>
        <v>2</v>
      </c>
      <c r="W3124">
        <f t="shared" si="722"/>
        <v>3</v>
      </c>
      <c r="X3124">
        <v>1</v>
      </c>
      <c r="Y3124">
        <f t="shared" ref="Y3124:Y3134" si="732">D3124*$X3124</f>
        <v>199</v>
      </c>
      <c r="Z3124">
        <f t="shared" si="731"/>
        <v>116</v>
      </c>
    </row>
    <row r="3125" spans="1:26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 t="b">
        <v>0</v>
      </c>
      <c r="L3125">
        <v>348</v>
      </c>
      <c r="M3125" t="b">
        <v>0</v>
      </c>
      <c r="N3125" t="s">
        <v>8303</v>
      </c>
      <c r="O3125" s="15">
        <f t="shared" si="717"/>
        <v>68.153599999999997</v>
      </c>
      <c r="P3125" s="15">
        <f t="shared" si="730"/>
        <v>244.80459770114942</v>
      </c>
      <c r="Q3125" t="s">
        <v>8328</v>
      </c>
      <c r="R3125" t="s">
        <v>8356</v>
      </c>
      <c r="S3125" s="8">
        <f t="shared" si="718"/>
        <v>42530.784699074073</v>
      </c>
      <c r="T3125" s="11">
        <f t="shared" si="719"/>
        <v>42560.784699074073</v>
      </c>
      <c r="U3125" t="str">
        <f t="shared" si="720"/>
        <v>FALSE</v>
      </c>
      <c r="V3125" s="18">
        <f t="shared" si="721"/>
        <v>2</v>
      </c>
      <c r="W3125">
        <f t="shared" si="722"/>
        <v>3</v>
      </c>
      <c r="X3125">
        <v>1</v>
      </c>
      <c r="Y3125">
        <f t="shared" si="732"/>
        <v>125000</v>
      </c>
      <c r="Z3125">
        <f t="shared" si="731"/>
        <v>85192</v>
      </c>
    </row>
    <row r="3126" spans="1:26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 t="b">
        <v>0</v>
      </c>
      <c r="L3126">
        <v>4</v>
      </c>
      <c r="M3126" t="b">
        <v>0</v>
      </c>
      <c r="N3126" t="s">
        <v>8303</v>
      </c>
      <c r="O3126" s="15">
        <f t="shared" si="717"/>
        <v>3.2499999999999999E-3</v>
      </c>
      <c r="P3126" s="15">
        <f t="shared" si="730"/>
        <v>6.5</v>
      </c>
      <c r="Q3126" t="s">
        <v>8328</v>
      </c>
      <c r="R3126" t="s">
        <v>8356</v>
      </c>
      <c r="S3126" s="8">
        <f t="shared" si="718"/>
        <v>41977.571770833332</v>
      </c>
      <c r="T3126" s="11">
        <f t="shared" si="719"/>
        <v>42037.571770833332</v>
      </c>
      <c r="U3126" t="str">
        <f t="shared" si="720"/>
        <v>FALSE</v>
      </c>
      <c r="V3126" s="18">
        <f t="shared" si="721"/>
        <v>2</v>
      </c>
      <c r="W3126">
        <f t="shared" si="722"/>
        <v>3</v>
      </c>
      <c r="X3126">
        <v>1</v>
      </c>
      <c r="Y3126">
        <f t="shared" si="732"/>
        <v>800000</v>
      </c>
      <c r="Z3126">
        <f t="shared" si="731"/>
        <v>26</v>
      </c>
    </row>
    <row r="3127" spans="1:2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 t="b">
        <v>0</v>
      </c>
      <c r="L3127">
        <v>0</v>
      </c>
      <c r="M3127" t="b">
        <v>0</v>
      </c>
      <c r="N3127" t="s">
        <v>8303</v>
      </c>
      <c r="O3127" s="15">
        <f t="shared" si="717"/>
        <v>0</v>
      </c>
      <c r="P3127" s="15">
        <f t="shared" si="730"/>
        <v>0</v>
      </c>
      <c r="Q3127" t="s">
        <v>8328</v>
      </c>
      <c r="R3127" t="s">
        <v>8356</v>
      </c>
      <c r="S3127" s="8">
        <f t="shared" si="718"/>
        <v>42345.998518518514</v>
      </c>
      <c r="T3127" s="11">
        <f t="shared" si="719"/>
        <v>42375.998518518514</v>
      </c>
      <c r="U3127" t="str">
        <f t="shared" si="720"/>
        <v>FALSE</v>
      </c>
      <c r="V3127" s="18">
        <f t="shared" si="721"/>
        <v>2</v>
      </c>
      <c r="W3127">
        <f t="shared" si="722"/>
        <v>3</v>
      </c>
      <c r="X3127">
        <v>1</v>
      </c>
      <c r="Y3127">
        <f t="shared" si="732"/>
        <v>1500000</v>
      </c>
      <c r="Z3127">
        <f t="shared" si="731"/>
        <v>0</v>
      </c>
    </row>
    <row r="3128" spans="1:26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 t="b">
        <v>0</v>
      </c>
      <c r="L3128">
        <v>17</v>
      </c>
      <c r="M3128" t="b">
        <v>0</v>
      </c>
      <c r="N3128" t="s">
        <v>8303</v>
      </c>
      <c r="O3128" s="15">
        <f t="shared" si="717"/>
        <v>4.16</v>
      </c>
      <c r="P3128" s="15">
        <f t="shared" si="730"/>
        <v>61.176470588235297</v>
      </c>
      <c r="Q3128" t="s">
        <v>8328</v>
      </c>
      <c r="R3128" t="s">
        <v>8356</v>
      </c>
      <c r="S3128" s="8">
        <f t="shared" si="718"/>
        <v>42426.809745370374</v>
      </c>
      <c r="T3128" s="11">
        <f t="shared" si="719"/>
        <v>42456.768078703702</v>
      </c>
      <c r="U3128" t="str">
        <f t="shared" si="720"/>
        <v>FALSE</v>
      </c>
      <c r="V3128" s="18">
        <f t="shared" si="721"/>
        <v>2</v>
      </c>
      <c r="W3128">
        <f t="shared" si="722"/>
        <v>3</v>
      </c>
      <c r="X3128">
        <v>1</v>
      </c>
      <c r="Y3128">
        <f t="shared" si="732"/>
        <v>25000</v>
      </c>
      <c r="Z3128">
        <f t="shared" si="731"/>
        <v>1040</v>
      </c>
    </row>
    <row r="3129" spans="1:26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 t="b">
        <v>0</v>
      </c>
      <c r="L3129">
        <v>0</v>
      </c>
      <c r="M3129" t="b">
        <v>0</v>
      </c>
      <c r="N3129" t="s">
        <v>8303</v>
      </c>
      <c r="O3129" s="15">
        <f t="shared" si="717"/>
        <v>0</v>
      </c>
      <c r="P3129" s="15">
        <f t="shared" si="730"/>
        <v>0</v>
      </c>
      <c r="Q3129" t="s">
        <v>8328</v>
      </c>
      <c r="R3129" t="s">
        <v>8356</v>
      </c>
      <c r="S3129" s="8">
        <f t="shared" si="718"/>
        <v>42034.648483796293</v>
      </c>
      <c r="T3129" s="11">
        <f t="shared" si="719"/>
        <v>42064.648483796293</v>
      </c>
      <c r="U3129" t="str">
        <f t="shared" si="720"/>
        <v>FALSE</v>
      </c>
      <c r="V3129" s="18">
        <f t="shared" si="721"/>
        <v>2</v>
      </c>
      <c r="W3129">
        <f t="shared" si="722"/>
        <v>3</v>
      </c>
      <c r="X3129">
        <v>1</v>
      </c>
      <c r="Y3129">
        <f t="shared" si="732"/>
        <v>100000</v>
      </c>
      <c r="Z3129">
        <f t="shared" si="731"/>
        <v>0</v>
      </c>
    </row>
    <row r="3130" spans="1:26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 t="b">
        <v>0</v>
      </c>
      <c r="L3130">
        <v>117</v>
      </c>
      <c r="M3130" t="b">
        <v>0</v>
      </c>
      <c r="N3130" t="s">
        <v>8271</v>
      </c>
      <c r="O3130" s="15">
        <f t="shared" si="717"/>
        <v>108.60666666666667</v>
      </c>
      <c r="P3130" s="15">
        <f t="shared" si="730"/>
        <v>139.23931623931625</v>
      </c>
      <c r="Q3130" t="s">
        <v>8328</v>
      </c>
      <c r="R3130" t="s">
        <v>8329</v>
      </c>
      <c r="S3130" s="8">
        <f t="shared" si="718"/>
        <v>42780.617372685178</v>
      </c>
      <c r="T3130" s="11">
        <f t="shared" si="719"/>
        <v>42810.575706018521</v>
      </c>
      <c r="U3130" t="str">
        <f t="shared" si="720"/>
        <v>FALSE</v>
      </c>
      <c r="V3130" s="18">
        <f t="shared" si="721"/>
        <v>2</v>
      </c>
      <c r="W3130">
        <f t="shared" si="722"/>
        <v>4</v>
      </c>
      <c r="X3130">
        <v>1</v>
      </c>
      <c r="Y3130">
        <f t="shared" si="732"/>
        <v>15000</v>
      </c>
      <c r="Z3130">
        <f t="shared" si="731"/>
        <v>16291</v>
      </c>
    </row>
    <row r="3131" spans="1:26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 t="b">
        <v>0</v>
      </c>
      <c r="L3131">
        <v>1</v>
      </c>
      <c r="M3131" t="b">
        <v>0</v>
      </c>
      <c r="N3131" t="s">
        <v>8271</v>
      </c>
      <c r="O3131" s="15">
        <f t="shared" si="717"/>
        <v>0.8</v>
      </c>
      <c r="P3131" s="15">
        <f t="shared" si="730"/>
        <v>10</v>
      </c>
      <c r="Q3131" t="s">
        <v>8328</v>
      </c>
      <c r="R3131" t="s">
        <v>8329</v>
      </c>
      <c r="S3131" s="8">
        <f t="shared" si="718"/>
        <v>42803.634479166663</v>
      </c>
      <c r="T3131" s="11">
        <f t="shared" si="719"/>
        <v>42843.592812499999</v>
      </c>
      <c r="U3131" t="str">
        <f t="shared" si="720"/>
        <v>FALSE</v>
      </c>
      <c r="V3131" s="18">
        <f t="shared" si="721"/>
        <v>2</v>
      </c>
      <c r="W3131">
        <f t="shared" si="722"/>
        <v>4</v>
      </c>
      <c r="X3131">
        <v>1</v>
      </c>
      <c r="Y3131">
        <f t="shared" si="732"/>
        <v>1250</v>
      </c>
      <c r="Z3131">
        <f t="shared" si="731"/>
        <v>10</v>
      </c>
    </row>
    <row r="3132" spans="1:26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 t="b">
        <v>0</v>
      </c>
      <c r="L3132">
        <v>4</v>
      </c>
      <c r="M3132" t="b">
        <v>0</v>
      </c>
      <c r="N3132" t="s">
        <v>8271</v>
      </c>
      <c r="O3132" s="15">
        <f t="shared" si="717"/>
        <v>3.75</v>
      </c>
      <c r="P3132" s="15">
        <f t="shared" si="730"/>
        <v>93.75</v>
      </c>
      <c r="Q3132" t="s">
        <v>8328</v>
      </c>
      <c r="R3132" t="s">
        <v>8329</v>
      </c>
      <c r="S3132" s="8">
        <f t="shared" si="718"/>
        <v>42808.431898148141</v>
      </c>
      <c r="T3132" s="11">
        <f t="shared" si="719"/>
        <v>42838.999305555553</v>
      </c>
      <c r="U3132" t="str">
        <f t="shared" si="720"/>
        <v>FALSE</v>
      </c>
      <c r="V3132" s="18">
        <f t="shared" si="721"/>
        <v>2</v>
      </c>
      <c r="W3132">
        <f t="shared" si="722"/>
        <v>4</v>
      </c>
      <c r="X3132">
        <v>1</v>
      </c>
      <c r="Y3132">
        <f t="shared" si="732"/>
        <v>10000</v>
      </c>
      <c r="Z3132">
        <f t="shared" si="731"/>
        <v>375</v>
      </c>
    </row>
    <row r="3133" spans="1:26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 t="b">
        <v>0</v>
      </c>
      <c r="L3133">
        <v>12</v>
      </c>
      <c r="M3133" t="b">
        <v>0</v>
      </c>
      <c r="N3133" t="s">
        <v>8271</v>
      </c>
      <c r="O3133" s="15">
        <f t="shared" si="717"/>
        <v>15.731707317073171</v>
      </c>
      <c r="P3133" s="15">
        <f t="shared" si="730"/>
        <v>53.75</v>
      </c>
      <c r="Q3133" t="s">
        <v>8328</v>
      </c>
      <c r="R3133" t="s">
        <v>8329</v>
      </c>
      <c r="S3133" s="8">
        <f t="shared" si="718"/>
        <v>42803.370891203704</v>
      </c>
      <c r="T3133" s="11">
        <f t="shared" si="719"/>
        <v>42833.329224537032</v>
      </c>
      <c r="U3133" t="str">
        <f t="shared" si="720"/>
        <v>FALSE</v>
      </c>
      <c r="V3133" s="18">
        <f t="shared" si="721"/>
        <v>2</v>
      </c>
      <c r="W3133">
        <f t="shared" si="722"/>
        <v>4</v>
      </c>
      <c r="X3133">
        <v>1</v>
      </c>
      <c r="Y3133">
        <f t="shared" si="732"/>
        <v>4100</v>
      </c>
      <c r="Z3133">
        <f t="shared" si="731"/>
        <v>645</v>
      </c>
    </row>
    <row r="3134" spans="1:26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 t="b">
        <v>0</v>
      </c>
      <c r="L3134">
        <v>1</v>
      </c>
      <c r="M3134" t="b">
        <v>0</v>
      </c>
      <c r="N3134" t="s">
        <v>8271</v>
      </c>
      <c r="O3134" s="15">
        <f t="shared" si="717"/>
        <v>3.3333333333333333E-2</v>
      </c>
      <c r="P3134" s="15">
        <f t="shared" si="730"/>
        <v>10</v>
      </c>
      <c r="Q3134" t="s">
        <v>8328</v>
      </c>
      <c r="R3134" t="s">
        <v>8329</v>
      </c>
      <c r="S3134" s="8">
        <f t="shared" si="718"/>
        <v>42786.141898148147</v>
      </c>
      <c r="T3134" s="11">
        <f t="shared" si="719"/>
        <v>42846.100231481476</v>
      </c>
      <c r="U3134" t="str">
        <f t="shared" si="720"/>
        <v>FALSE</v>
      </c>
      <c r="V3134" s="18">
        <f t="shared" si="721"/>
        <v>2</v>
      </c>
      <c r="W3134">
        <f t="shared" si="722"/>
        <v>4</v>
      </c>
      <c r="X3134">
        <v>1</v>
      </c>
      <c r="Y3134">
        <f t="shared" si="732"/>
        <v>30000</v>
      </c>
      <c r="Z3134">
        <f t="shared" si="731"/>
        <v>10</v>
      </c>
    </row>
    <row r="3135" spans="1:26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 t="b">
        <v>0</v>
      </c>
      <c r="L3135">
        <v>16</v>
      </c>
      <c r="M3135" t="b">
        <v>0</v>
      </c>
      <c r="N3135" t="s">
        <v>8271</v>
      </c>
      <c r="O3135" s="15">
        <f t="shared" si="717"/>
        <v>108</v>
      </c>
      <c r="P3135" s="15">
        <f t="shared" si="730"/>
        <v>33.75</v>
      </c>
      <c r="Q3135" t="s">
        <v>8328</v>
      </c>
      <c r="R3135" t="s">
        <v>8329</v>
      </c>
      <c r="S3135" s="8">
        <f t="shared" si="718"/>
        <v>42788.356874999998</v>
      </c>
      <c r="T3135" s="11">
        <f t="shared" si="719"/>
        <v>42818.315208333333</v>
      </c>
      <c r="U3135" t="str">
        <f t="shared" si="720"/>
        <v>FALSE</v>
      </c>
      <c r="V3135" s="18">
        <f t="shared" si="721"/>
        <v>2</v>
      </c>
      <c r="W3135">
        <f t="shared" si="722"/>
        <v>4</v>
      </c>
      <c r="X3135">
        <v>1.28</v>
      </c>
      <c r="Y3135">
        <f>D3135*X3135</f>
        <v>640</v>
      </c>
      <c r="Z3135">
        <f t="shared" ref="Z3135:Z3163" si="733">E3135*$X3135</f>
        <v>691.2</v>
      </c>
    </row>
    <row r="3136" spans="1:26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 t="b">
        <v>0</v>
      </c>
      <c r="L3136">
        <v>12</v>
      </c>
      <c r="M3136" t="b">
        <v>0</v>
      </c>
      <c r="N3136" t="s">
        <v>8271</v>
      </c>
      <c r="O3136" s="15">
        <f t="shared" si="717"/>
        <v>22.5</v>
      </c>
      <c r="P3136" s="15">
        <f t="shared" si="730"/>
        <v>18.75</v>
      </c>
      <c r="Q3136" t="s">
        <v>8328</v>
      </c>
      <c r="R3136" t="s">
        <v>8329</v>
      </c>
      <c r="S3136" s="8">
        <f t="shared" si="718"/>
        <v>42800.511793981481</v>
      </c>
      <c r="T3136" s="11">
        <f t="shared" si="719"/>
        <v>42821.470127314817</v>
      </c>
      <c r="U3136" t="str">
        <f t="shared" si="720"/>
        <v>FALSE</v>
      </c>
      <c r="V3136" s="18">
        <f t="shared" si="721"/>
        <v>2</v>
      </c>
      <c r="W3136">
        <f t="shared" si="722"/>
        <v>4</v>
      </c>
      <c r="X3136">
        <v>1.28</v>
      </c>
      <c r="Y3136">
        <f>D3136*X3136</f>
        <v>1280</v>
      </c>
      <c r="Z3136">
        <f t="shared" si="733"/>
        <v>288</v>
      </c>
    </row>
    <row r="3137" spans="1:26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 t="b">
        <v>0</v>
      </c>
      <c r="L3137">
        <v>7</v>
      </c>
      <c r="M3137" t="b">
        <v>0</v>
      </c>
      <c r="N3137" t="s">
        <v>8271</v>
      </c>
      <c r="O3137" s="15">
        <f t="shared" si="717"/>
        <v>20.849420849420849</v>
      </c>
      <c r="P3137" s="15">
        <f t="shared" si="730"/>
        <v>23.142857142857142</v>
      </c>
      <c r="Q3137" t="s">
        <v>8328</v>
      </c>
      <c r="R3137" t="s">
        <v>8329</v>
      </c>
      <c r="S3137" s="8">
        <f t="shared" si="718"/>
        <v>42806.943530092591</v>
      </c>
      <c r="T3137" s="11">
        <f t="shared" si="719"/>
        <v>42828.943530092591</v>
      </c>
      <c r="U3137" t="str">
        <f t="shared" si="720"/>
        <v>FALSE</v>
      </c>
      <c r="V3137" s="18">
        <f t="shared" si="721"/>
        <v>2</v>
      </c>
      <c r="W3137">
        <f t="shared" si="722"/>
        <v>4</v>
      </c>
      <c r="X3137">
        <v>1</v>
      </c>
      <c r="Y3137">
        <f>D3137*$X3137</f>
        <v>777</v>
      </c>
      <c r="Z3137">
        <f t="shared" si="733"/>
        <v>162</v>
      </c>
    </row>
    <row r="3138" spans="1:26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 t="b">
        <v>0</v>
      </c>
      <c r="L3138">
        <v>22</v>
      </c>
      <c r="M3138" t="b">
        <v>0</v>
      </c>
      <c r="N3138" t="s">
        <v>8271</v>
      </c>
      <c r="O3138" s="15">
        <f t="shared" si="717"/>
        <v>127.8</v>
      </c>
      <c r="P3138" s="15">
        <f t="shared" si="730"/>
        <v>29.045454545454547</v>
      </c>
      <c r="Q3138" t="s">
        <v>8328</v>
      </c>
      <c r="R3138" t="s">
        <v>8329</v>
      </c>
      <c r="S3138" s="8">
        <f t="shared" si="718"/>
        <v>42789.25409722222</v>
      </c>
      <c r="T3138" s="11">
        <f t="shared" si="719"/>
        <v>42825.749305555553</v>
      </c>
      <c r="U3138" t="str">
        <f t="shared" si="720"/>
        <v>FALSE</v>
      </c>
      <c r="V3138" s="18">
        <f t="shared" si="721"/>
        <v>2</v>
      </c>
      <c r="W3138">
        <f t="shared" si="722"/>
        <v>4</v>
      </c>
      <c r="X3138">
        <v>1.28</v>
      </c>
      <c r="Y3138">
        <f>D3138*X3138</f>
        <v>640</v>
      </c>
      <c r="Z3138">
        <f t="shared" si="733"/>
        <v>817.92000000000007</v>
      </c>
    </row>
    <row r="3139" spans="1:26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 t="b">
        <v>0</v>
      </c>
      <c r="L3139">
        <v>1</v>
      </c>
      <c r="M3139" t="b">
        <v>0</v>
      </c>
      <c r="N3139" t="s">
        <v>8271</v>
      </c>
      <c r="O3139" s="15">
        <f t="shared" ref="O3139:O3202" si="734">(E3139/D3139)*100</f>
        <v>3.3333333333333335</v>
      </c>
      <c r="P3139" s="15">
        <f t="shared" si="730"/>
        <v>50</v>
      </c>
      <c r="Q3139" t="s">
        <v>8328</v>
      </c>
      <c r="R3139" t="s">
        <v>8329</v>
      </c>
      <c r="S3139" s="8">
        <f t="shared" ref="S3139:S3202" si="735">(((J3139/60)/60)/24)+DATE(1970,1,1)+(-5/24)</f>
        <v>42807.676724537036</v>
      </c>
      <c r="T3139" s="11">
        <f t="shared" ref="T3139:T3202" si="736">(I3139/86400)+25569+(-5/24)</f>
        <v>42858.591666666667</v>
      </c>
      <c r="U3139" t="str">
        <f t="shared" ref="U3139:U3202" si="737">TRIM(K3139)</f>
        <v>FALSE</v>
      </c>
      <c r="V3139" s="18">
        <f t="shared" ref="V3139:V3202" si="738">IF(U3139="TRUE", 1, 2)</f>
        <v>2</v>
      </c>
      <c r="W3139">
        <f t="shared" ref="W3139:W3202" si="739">IF(F3139="successful", 1,  IF(F3139= "failed", 2, IF(F3139="canceled", 3, 4)))</f>
        <v>4</v>
      </c>
      <c r="X3139">
        <v>1</v>
      </c>
      <c r="Y3139">
        <f>D3139*$X3139</f>
        <v>1500</v>
      </c>
      <c r="Z3139">
        <f t="shared" si="733"/>
        <v>50</v>
      </c>
    </row>
    <row r="3140" spans="1:26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 t="b">
        <v>0</v>
      </c>
      <c r="L3140">
        <v>0</v>
      </c>
      <c r="M3140" t="b">
        <v>0</v>
      </c>
      <c r="N3140" t="s">
        <v>8271</v>
      </c>
      <c r="O3140" s="15">
        <f t="shared" si="734"/>
        <v>0</v>
      </c>
      <c r="P3140" s="15">
        <f t="shared" si="730"/>
        <v>0</v>
      </c>
      <c r="Q3140" t="s">
        <v>8328</v>
      </c>
      <c r="R3140" t="s">
        <v>8329</v>
      </c>
      <c r="S3140" s="8">
        <f t="shared" si="735"/>
        <v>42809.437581018516</v>
      </c>
      <c r="T3140" s="11">
        <f t="shared" si="736"/>
        <v>42828.437581018516</v>
      </c>
      <c r="U3140" t="str">
        <f t="shared" si="737"/>
        <v>FALSE</v>
      </c>
      <c r="V3140" s="18">
        <f t="shared" si="738"/>
        <v>2</v>
      </c>
      <c r="W3140">
        <f t="shared" si="739"/>
        <v>4</v>
      </c>
      <c r="X3140">
        <v>1.28</v>
      </c>
      <c r="Y3140">
        <f t="shared" ref="Y3140:Y3145" si="740">D3140*X3140</f>
        <v>256</v>
      </c>
      <c r="Z3140">
        <f t="shared" si="733"/>
        <v>0</v>
      </c>
    </row>
    <row r="3141" spans="1:26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 t="b">
        <v>0</v>
      </c>
      <c r="L3141">
        <v>6</v>
      </c>
      <c r="M3141" t="b">
        <v>0</v>
      </c>
      <c r="N3141" t="s">
        <v>8271</v>
      </c>
      <c r="O3141" s="15">
        <f t="shared" si="734"/>
        <v>5.4</v>
      </c>
      <c r="P3141" s="15">
        <f t="shared" si="730"/>
        <v>450</v>
      </c>
      <c r="Q3141" t="s">
        <v>8328</v>
      </c>
      <c r="R3141" t="s">
        <v>8329</v>
      </c>
      <c r="S3141" s="8">
        <f t="shared" si="735"/>
        <v>42785.062037037038</v>
      </c>
      <c r="T3141" s="11">
        <f t="shared" si="736"/>
        <v>42818.981249999997</v>
      </c>
      <c r="U3141" t="str">
        <f t="shared" si="737"/>
        <v>FALSE</v>
      </c>
      <c r="V3141" s="18">
        <f t="shared" si="738"/>
        <v>2</v>
      </c>
      <c r="W3141">
        <f t="shared" si="739"/>
        <v>4</v>
      </c>
      <c r="X3141">
        <v>4.9000000000000002E-2</v>
      </c>
      <c r="Y3141">
        <f t="shared" si="740"/>
        <v>2450</v>
      </c>
      <c r="Z3141">
        <f t="shared" si="733"/>
        <v>132.30000000000001</v>
      </c>
    </row>
    <row r="3142" spans="1:26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 t="b">
        <v>0</v>
      </c>
      <c r="L3142">
        <v>4</v>
      </c>
      <c r="M3142" t="b">
        <v>0</v>
      </c>
      <c r="N3142" t="s">
        <v>8271</v>
      </c>
      <c r="O3142" s="15">
        <f t="shared" si="734"/>
        <v>0.96</v>
      </c>
      <c r="P3142" s="15">
        <f t="shared" si="730"/>
        <v>24</v>
      </c>
      <c r="Q3142" t="s">
        <v>8328</v>
      </c>
      <c r="R3142" t="s">
        <v>8329</v>
      </c>
      <c r="S3142" s="8">
        <f t="shared" si="735"/>
        <v>42802.510451388887</v>
      </c>
      <c r="T3142" s="11">
        <f t="shared" si="736"/>
        <v>42832.468784722216</v>
      </c>
      <c r="U3142" t="str">
        <f t="shared" si="737"/>
        <v>FALSE</v>
      </c>
      <c r="V3142" s="18">
        <f t="shared" si="738"/>
        <v>2</v>
      </c>
      <c r="W3142">
        <f t="shared" si="739"/>
        <v>4</v>
      </c>
      <c r="X3142">
        <v>1.1299999999999999</v>
      </c>
      <c r="Y3142">
        <f t="shared" si="740"/>
        <v>11299.999999999998</v>
      </c>
      <c r="Z3142">
        <f t="shared" si="733"/>
        <v>108.47999999999999</v>
      </c>
    </row>
    <row r="3143" spans="1:26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 t="b">
        <v>0</v>
      </c>
      <c r="L3143">
        <v>8</v>
      </c>
      <c r="M3143" t="b">
        <v>0</v>
      </c>
      <c r="N3143" t="s">
        <v>8271</v>
      </c>
      <c r="O3143" s="15">
        <f t="shared" si="734"/>
        <v>51.6</v>
      </c>
      <c r="P3143" s="15">
        <f t="shared" si="730"/>
        <v>32.25</v>
      </c>
      <c r="Q3143" t="s">
        <v>8328</v>
      </c>
      <c r="R3143" t="s">
        <v>8329</v>
      </c>
      <c r="S3143" s="8">
        <f t="shared" si="735"/>
        <v>42800.544999999998</v>
      </c>
      <c r="T3143" s="11">
        <f t="shared" si="736"/>
        <v>42841.624999999993</v>
      </c>
      <c r="U3143" t="str">
        <f t="shared" si="737"/>
        <v>FALSE</v>
      </c>
      <c r="V3143" s="18">
        <f t="shared" si="738"/>
        <v>2</v>
      </c>
      <c r="W3143">
        <f t="shared" si="739"/>
        <v>4</v>
      </c>
      <c r="X3143">
        <v>1.1299999999999999</v>
      </c>
      <c r="Y3143">
        <f t="shared" si="740"/>
        <v>565</v>
      </c>
      <c r="Z3143">
        <f t="shared" si="733"/>
        <v>291.53999999999996</v>
      </c>
    </row>
    <row r="3144" spans="1:26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 t="b">
        <v>0</v>
      </c>
      <c r="L3144">
        <v>3</v>
      </c>
      <c r="M3144" t="b">
        <v>0</v>
      </c>
      <c r="N3144" t="s">
        <v>8271</v>
      </c>
      <c r="O3144" s="15">
        <f t="shared" si="734"/>
        <v>1.6363636363636365</v>
      </c>
      <c r="P3144" s="15">
        <f t="shared" si="730"/>
        <v>15</v>
      </c>
      <c r="Q3144" t="s">
        <v>8328</v>
      </c>
      <c r="R3144" t="s">
        <v>8329</v>
      </c>
      <c r="S3144" s="8">
        <f t="shared" si="735"/>
        <v>42783.304849537039</v>
      </c>
      <c r="T3144" s="11">
        <f t="shared" si="736"/>
        <v>42813.263182870367</v>
      </c>
      <c r="U3144" t="str">
        <f t="shared" si="737"/>
        <v>FALSE</v>
      </c>
      <c r="V3144" s="18">
        <f t="shared" si="738"/>
        <v>2</v>
      </c>
      <c r="W3144">
        <f t="shared" si="739"/>
        <v>4</v>
      </c>
      <c r="X3144">
        <v>1.28</v>
      </c>
      <c r="Y3144">
        <f t="shared" si="740"/>
        <v>3520</v>
      </c>
      <c r="Z3144">
        <f t="shared" si="733"/>
        <v>57.6</v>
      </c>
    </row>
    <row r="3145" spans="1:26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 t="b">
        <v>0</v>
      </c>
      <c r="L3145">
        <v>0</v>
      </c>
      <c r="M3145" t="b">
        <v>0</v>
      </c>
      <c r="N3145" t="s">
        <v>8271</v>
      </c>
      <c r="O3145" s="15">
        <f t="shared" si="734"/>
        <v>0</v>
      </c>
      <c r="P3145" s="15">
        <f t="shared" si="730"/>
        <v>0</v>
      </c>
      <c r="Q3145" t="s">
        <v>8328</v>
      </c>
      <c r="R3145" t="s">
        <v>8329</v>
      </c>
      <c r="S3145" s="8">
        <f t="shared" si="735"/>
        <v>42808.149953703702</v>
      </c>
      <c r="T3145" s="11">
        <f t="shared" si="736"/>
        <v>42834.149953703702</v>
      </c>
      <c r="U3145" t="str">
        <f t="shared" si="737"/>
        <v>FALSE</v>
      </c>
      <c r="V3145" s="18">
        <f t="shared" si="738"/>
        <v>2</v>
      </c>
      <c r="W3145">
        <f t="shared" si="739"/>
        <v>4</v>
      </c>
      <c r="X3145">
        <v>1.28</v>
      </c>
      <c r="Y3145">
        <f t="shared" si="740"/>
        <v>896</v>
      </c>
      <c r="Z3145">
        <f t="shared" si="733"/>
        <v>0</v>
      </c>
    </row>
    <row r="3146" spans="1:26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 t="b">
        <v>0</v>
      </c>
      <c r="L3146">
        <v>30</v>
      </c>
      <c r="M3146" t="b">
        <v>0</v>
      </c>
      <c r="N3146" t="s">
        <v>8271</v>
      </c>
      <c r="O3146" s="15">
        <f t="shared" si="734"/>
        <v>75.400000000000006</v>
      </c>
      <c r="P3146" s="15">
        <f t="shared" si="730"/>
        <v>251.33333333333334</v>
      </c>
      <c r="Q3146" t="s">
        <v>8328</v>
      </c>
      <c r="R3146" t="s">
        <v>8329</v>
      </c>
      <c r="S3146" s="8">
        <f t="shared" si="735"/>
        <v>42796.329942129632</v>
      </c>
      <c r="T3146" s="11">
        <f t="shared" si="736"/>
        <v>42813.041666666664</v>
      </c>
      <c r="U3146" t="str">
        <f t="shared" si="737"/>
        <v>FALSE</v>
      </c>
      <c r="V3146" s="18">
        <f t="shared" si="738"/>
        <v>2</v>
      </c>
      <c r="W3146">
        <f t="shared" si="739"/>
        <v>4</v>
      </c>
      <c r="X3146">
        <v>1</v>
      </c>
      <c r="Y3146">
        <f>D3146*$X3146</f>
        <v>10000</v>
      </c>
      <c r="Z3146">
        <f t="shared" si="733"/>
        <v>7540</v>
      </c>
    </row>
    <row r="3147" spans="1:26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 t="b">
        <v>0</v>
      </c>
      <c r="L3147">
        <v>0</v>
      </c>
      <c r="M3147" t="b">
        <v>0</v>
      </c>
      <c r="N3147" t="s">
        <v>8271</v>
      </c>
      <c r="O3147" s="15">
        <f t="shared" si="734"/>
        <v>0</v>
      </c>
      <c r="P3147" s="15">
        <f t="shared" si="730"/>
        <v>0</v>
      </c>
      <c r="Q3147" t="s">
        <v>8328</v>
      </c>
      <c r="R3147" t="s">
        <v>8329</v>
      </c>
      <c r="S3147" s="8">
        <f t="shared" si="735"/>
        <v>42761.832569444443</v>
      </c>
      <c r="T3147" s="11">
        <f t="shared" si="736"/>
        <v>42821.790902777771</v>
      </c>
      <c r="U3147" t="str">
        <f t="shared" si="737"/>
        <v>FALSE</v>
      </c>
      <c r="V3147" s="18">
        <f t="shared" si="738"/>
        <v>2</v>
      </c>
      <c r="W3147">
        <f t="shared" si="739"/>
        <v>4</v>
      </c>
      <c r="X3147">
        <v>1</v>
      </c>
      <c r="Y3147">
        <f>D3147*$X3147</f>
        <v>25000</v>
      </c>
      <c r="Z3147">
        <f t="shared" si="733"/>
        <v>0</v>
      </c>
    </row>
    <row r="3148" spans="1:26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 t="b">
        <v>0</v>
      </c>
      <c r="L3148">
        <v>12</v>
      </c>
      <c r="M3148" t="b">
        <v>0</v>
      </c>
      <c r="N3148" t="s">
        <v>8271</v>
      </c>
      <c r="O3148" s="15">
        <f t="shared" si="734"/>
        <v>10.5</v>
      </c>
      <c r="P3148" s="15">
        <f t="shared" si="730"/>
        <v>437.5</v>
      </c>
      <c r="Q3148" t="s">
        <v>8328</v>
      </c>
      <c r="R3148" t="s">
        <v>8329</v>
      </c>
      <c r="S3148" s="8">
        <f t="shared" si="735"/>
        <v>42796.474143518521</v>
      </c>
      <c r="T3148" s="11">
        <f t="shared" si="736"/>
        <v>42841.432476851849</v>
      </c>
      <c r="U3148" t="str">
        <f t="shared" si="737"/>
        <v>FALSE</v>
      </c>
      <c r="V3148" s="18">
        <f t="shared" si="738"/>
        <v>2</v>
      </c>
      <c r="W3148">
        <f t="shared" si="739"/>
        <v>4</v>
      </c>
      <c r="X3148">
        <v>4.9000000000000002E-2</v>
      </c>
      <c r="Y3148">
        <f>D3148*X3148</f>
        <v>2450</v>
      </c>
      <c r="Z3148">
        <f t="shared" si="733"/>
        <v>257.25</v>
      </c>
    </row>
    <row r="3149" spans="1:26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 t="b">
        <v>1</v>
      </c>
      <c r="L3149">
        <v>213</v>
      </c>
      <c r="M3149" t="b">
        <v>1</v>
      </c>
      <c r="N3149" t="s">
        <v>8271</v>
      </c>
      <c r="O3149" s="15">
        <f t="shared" si="734"/>
        <v>117.52499999999999</v>
      </c>
      <c r="P3149" s="15">
        <f t="shared" si="730"/>
        <v>110.35211267605634</v>
      </c>
      <c r="Q3149" t="s">
        <v>8328</v>
      </c>
      <c r="R3149" t="s">
        <v>8329</v>
      </c>
      <c r="S3149" s="8">
        <f t="shared" si="735"/>
        <v>41909.761053240742</v>
      </c>
      <c r="T3149" s="11">
        <f t="shared" si="736"/>
        <v>41949.802719907406</v>
      </c>
      <c r="U3149" t="str">
        <f t="shared" si="737"/>
        <v>TRUE</v>
      </c>
      <c r="V3149" s="18">
        <f t="shared" si="738"/>
        <v>1</v>
      </c>
      <c r="W3149">
        <f t="shared" si="739"/>
        <v>1</v>
      </c>
      <c r="X3149">
        <v>1</v>
      </c>
      <c r="Y3149">
        <f>D3149*$X3149</f>
        <v>20000</v>
      </c>
      <c r="Z3149">
        <f t="shared" si="733"/>
        <v>23505</v>
      </c>
    </row>
    <row r="3150" spans="1:26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 t="b">
        <v>1</v>
      </c>
      <c r="L3150">
        <v>57</v>
      </c>
      <c r="M3150" t="b">
        <v>1</v>
      </c>
      <c r="N3150" t="s">
        <v>8271</v>
      </c>
      <c r="O3150" s="15">
        <f t="shared" si="734"/>
        <v>131.16666666666669</v>
      </c>
      <c r="P3150" s="15">
        <f t="shared" si="730"/>
        <v>41.421052631578945</v>
      </c>
      <c r="Q3150" t="s">
        <v>8328</v>
      </c>
      <c r="R3150" t="s">
        <v>8329</v>
      </c>
      <c r="S3150" s="8">
        <f t="shared" si="735"/>
        <v>41891.456990740735</v>
      </c>
      <c r="T3150" s="11">
        <f t="shared" si="736"/>
        <v>41912.958333333328</v>
      </c>
      <c r="U3150" t="str">
        <f t="shared" si="737"/>
        <v>TRUE</v>
      </c>
      <c r="V3150" s="18">
        <f t="shared" si="738"/>
        <v>1</v>
      </c>
      <c r="W3150">
        <f t="shared" si="739"/>
        <v>1</v>
      </c>
      <c r="X3150">
        <v>1</v>
      </c>
      <c r="Y3150">
        <f>D3150*$X3150</f>
        <v>1800</v>
      </c>
      <c r="Z3150">
        <f t="shared" si="733"/>
        <v>2361</v>
      </c>
    </row>
    <row r="3151" spans="1:26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 t="b">
        <v>1</v>
      </c>
      <c r="L3151">
        <v>25</v>
      </c>
      <c r="M3151" t="b">
        <v>1</v>
      </c>
      <c r="N3151" t="s">
        <v>8271</v>
      </c>
      <c r="O3151" s="15">
        <f t="shared" si="734"/>
        <v>104</v>
      </c>
      <c r="P3151" s="15">
        <f t="shared" si="730"/>
        <v>52</v>
      </c>
      <c r="Q3151" t="s">
        <v>8328</v>
      </c>
      <c r="R3151" t="s">
        <v>8329</v>
      </c>
      <c r="S3151" s="8">
        <f t="shared" si="735"/>
        <v>41225.809027777774</v>
      </c>
      <c r="T3151" s="11">
        <f t="shared" si="736"/>
        <v>41249.875</v>
      </c>
      <c r="U3151" t="str">
        <f t="shared" si="737"/>
        <v>TRUE</v>
      </c>
      <c r="V3151" s="18">
        <f t="shared" si="738"/>
        <v>1</v>
      </c>
      <c r="W3151">
        <f t="shared" si="739"/>
        <v>1</v>
      </c>
      <c r="X3151">
        <v>1</v>
      </c>
      <c r="Y3151">
        <f>D3151*$X3151</f>
        <v>1250</v>
      </c>
      <c r="Z3151">
        <f t="shared" si="733"/>
        <v>1300</v>
      </c>
    </row>
    <row r="3152" spans="1:26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 t="b">
        <v>1</v>
      </c>
      <c r="L3152">
        <v>104</v>
      </c>
      <c r="M3152" t="b">
        <v>1</v>
      </c>
      <c r="N3152" t="s">
        <v>8271</v>
      </c>
      <c r="O3152" s="15">
        <f t="shared" si="734"/>
        <v>101</v>
      </c>
      <c r="P3152" s="15">
        <f t="shared" si="730"/>
        <v>33.990384615384613</v>
      </c>
      <c r="Q3152" t="s">
        <v>8328</v>
      </c>
      <c r="R3152" t="s">
        <v>8329</v>
      </c>
      <c r="S3152" s="8">
        <f t="shared" si="735"/>
        <v>40478.055590277778</v>
      </c>
      <c r="T3152" s="11">
        <f t="shared" si="736"/>
        <v>40567.958333333328</v>
      </c>
      <c r="U3152" t="str">
        <f t="shared" si="737"/>
        <v>TRUE</v>
      </c>
      <c r="V3152" s="18">
        <f t="shared" si="738"/>
        <v>1</v>
      </c>
      <c r="W3152">
        <f t="shared" si="739"/>
        <v>1</v>
      </c>
      <c r="X3152">
        <v>1</v>
      </c>
      <c r="Y3152">
        <f>D3152*$X3152</f>
        <v>3500</v>
      </c>
      <c r="Z3152">
        <f t="shared" si="733"/>
        <v>3535</v>
      </c>
    </row>
    <row r="3153" spans="1:26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 t="b">
        <v>1</v>
      </c>
      <c r="L3153">
        <v>34</v>
      </c>
      <c r="M3153" t="b">
        <v>1</v>
      </c>
      <c r="N3153" t="s">
        <v>8271</v>
      </c>
      <c r="O3153" s="15">
        <f t="shared" si="734"/>
        <v>100.4</v>
      </c>
      <c r="P3153" s="15">
        <f t="shared" si="730"/>
        <v>103.35294117647059</v>
      </c>
      <c r="Q3153" t="s">
        <v>8328</v>
      </c>
      <c r="R3153" t="s">
        <v>8329</v>
      </c>
      <c r="S3153" s="8">
        <f t="shared" si="735"/>
        <v>41862.631643518514</v>
      </c>
      <c r="T3153" s="11">
        <f t="shared" si="736"/>
        <v>41892.631643518514</v>
      </c>
      <c r="U3153" t="str">
        <f t="shared" si="737"/>
        <v>TRUE</v>
      </c>
      <c r="V3153" s="18">
        <f t="shared" si="738"/>
        <v>1</v>
      </c>
      <c r="W3153">
        <f t="shared" si="739"/>
        <v>1</v>
      </c>
      <c r="X3153">
        <v>1</v>
      </c>
      <c r="Y3153">
        <f>D3153*$X3153</f>
        <v>3500</v>
      </c>
      <c r="Z3153">
        <f t="shared" si="733"/>
        <v>3514</v>
      </c>
    </row>
    <row r="3154" spans="1:26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 t="b">
        <v>1</v>
      </c>
      <c r="L3154">
        <v>67</v>
      </c>
      <c r="M3154" t="b">
        <v>1</v>
      </c>
      <c r="N3154" t="s">
        <v>8271</v>
      </c>
      <c r="O3154" s="15">
        <f t="shared" si="734"/>
        <v>105.95454545454545</v>
      </c>
      <c r="P3154" s="15">
        <f t="shared" si="730"/>
        <v>34.791044776119406</v>
      </c>
      <c r="Q3154" t="s">
        <v>8328</v>
      </c>
      <c r="R3154" t="s">
        <v>8329</v>
      </c>
      <c r="S3154" s="8">
        <f t="shared" si="735"/>
        <v>41550.659340277773</v>
      </c>
      <c r="T3154" s="11">
        <f t="shared" si="736"/>
        <v>41580.659340277773</v>
      </c>
      <c r="U3154" t="str">
        <f t="shared" si="737"/>
        <v>TRUE</v>
      </c>
      <c r="V3154" s="18">
        <f t="shared" si="738"/>
        <v>1</v>
      </c>
      <c r="W3154">
        <f t="shared" si="739"/>
        <v>1</v>
      </c>
      <c r="X3154">
        <v>1.28</v>
      </c>
      <c r="Y3154">
        <f>D3154*X3154</f>
        <v>2816</v>
      </c>
      <c r="Z3154">
        <f t="shared" si="733"/>
        <v>2983.68</v>
      </c>
    </row>
    <row r="3155" spans="1:26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 t="b">
        <v>1</v>
      </c>
      <c r="L3155">
        <v>241</v>
      </c>
      <c r="M3155" t="b">
        <v>1</v>
      </c>
      <c r="N3155" t="s">
        <v>8271</v>
      </c>
      <c r="O3155" s="15">
        <f t="shared" si="734"/>
        <v>335.58333333333337</v>
      </c>
      <c r="P3155" s="15">
        <f t="shared" si="730"/>
        <v>41.773858921161825</v>
      </c>
      <c r="Q3155" t="s">
        <v>8328</v>
      </c>
      <c r="R3155" t="s">
        <v>8329</v>
      </c>
      <c r="S3155" s="8">
        <f t="shared" si="735"/>
        <v>40632.946030092593</v>
      </c>
      <c r="T3155" s="11">
        <f t="shared" si="736"/>
        <v>40663.999305555553</v>
      </c>
      <c r="U3155" t="str">
        <f t="shared" si="737"/>
        <v>TRUE</v>
      </c>
      <c r="V3155" s="18">
        <f t="shared" si="738"/>
        <v>1</v>
      </c>
      <c r="W3155">
        <f t="shared" si="739"/>
        <v>1</v>
      </c>
      <c r="X3155">
        <v>1</v>
      </c>
      <c r="Y3155">
        <f>D3155*$X3155</f>
        <v>3000</v>
      </c>
      <c r="Z3155">
        <f t="shared" si="733"/>
        <v>10067.5</v>
      </c>
    </row>
    <row r="3156" spans="1:26" ht="115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 t="b">
        <v>1</v>
      </c>
      <c r="L3156">
        <v>123</v>
      </c>
      <c r="M3156" t="b">
        <v>1</v>
      </c>
      <c r="N3156" t="s">
        <v>8271</v>
      </c>
      <c r="O3156" s="15">
        <f t="shared" si="734"/>
        <v>112.92857142857142</v>
      </c>
      <c r="P3156" s="15">
        <f t="shared" si="730"/>
        <v>64.268292682926827</v>
      </c>
      <c r="Q3156" t="s">
        <v>8328</v>
      </c>
      <c r="R3156" t="s">
        <v>8329</v>
      </c>
      <c r="S3156" s="8">
        <f t="shared" si="735"/>
        <v>40970.667337962957</v>
      </c>
      <c r="T3156" s="11">
        <f t="shared" si="736"/>
        <v>41000.625671296293</v>
      </c>
      <c r="U3156" t="str">
        <f t="shared" si="737"/>
        <v>TRUE</v>
      </c>
      <c r="V3156" s="18">
        <f t="shared" si="738"/>
        <v>1</v>
      </c>
      <c r="W3156">
        <f t="shared" si="739"/>
        <v>1</v>
      </c>
      <c r="X3156">
        <v>1</v>
      </c>
      <c r="Y3156">
        <f>D3156*$X3156</f>
        <v>7000</v>
      </c>
      <c r="Z3156">
        <f t="shared" si="733"/>
        <v>7905</v>
      </c>
    </row>
    <row r="3157" spans="1:26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 t="b">
        <v>1</v>
      </c>
      <c r="L3157">
        <v>302</v>
      </c>
      <c r="M3157" t="b">
        <v>1</v>
      </c>
      <c r="N3157" t="s">
        <v>8271</v>
      </c>
      <c r="O3157" s="15">
        <f t="shared" si="734"/>
        <v>188.50460000000001</v>
      </c>
      <c r="P3157" s="15">
        <f t="shared" si="730"/>
        <v>31.209370860927152</v>
      </c>
      <c r="Q3157" t="s">
        <v>8328</v>
      </c>
      <c r="R3157" t="s">
        <v>8329</v>
      </c>
      <c r="S3157" s="8">
        <f t="shared" si="735"/>
        <v>41233.290798611109</v>
      </c>
      <c r="T3157" s="11">
        <f t="shared" si="736"/>
        <v>41263.290798611109</v>
      </c>
      <c r="U3157" t="str">
        <f t="shared" si="737"/>
        <v>TRUE</v>
      </c>
      <c r="V3157" s="18">
        <f t="shared" si="738"/>
        <v>1</v>
      </c>
      <c r="W3157">
        <f t="shared" si="739"/>
        <v>1</v>
      </c>
      <c r="X3157">
        <v>1.28</v>
      </c>
      <c r="Y3157">
        <f>D3157*X3157</f>
        <v>6400</v>
      </c>
      <c r="Z3157">
        <f t="shared" si="733"/>
        <v>12064.294399999999</v>
      </c>
    </row>
    <row r="3158" spans="1:26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 t="b">
        <v>1</v>
      </c>
      <c r="L3158">
        <v>89</v>
      </c>
      <c r="M3158" t="b">
        <v>1</v>
      </c>
      <c r="N3158" t="s">
        <v>8271</v>
      </c>
      <c r="O3158" s="15">
        <f t="shared" si="734"/>
        <v>101.81818181818181</v>
      </c>
      <c r="P3158" s="15">
        <f t="shared" si="730"/>
        <v>62.921348314606739</v>
      </c>
      <c r="Q3158" t="s">
        <v>8328</v>
      </c>
      <c r="R3158" t="s">
        <v>8329</v>
      </c>
      <c r="S3158" s="8">
        <f t="shared" si="735"/>
        <v>41026.744722222218</v>
      </c>
      <c r="T3158" s="11">
        <f t="shared" si="736"/>
        <v>41061.744722222218</v>
      </c>
      <c r="U3158" t="str">
        <f t="shared" si="737"/>
        <v>TRUE</v>
      </c>
      <c r="V3158" s="18">
        <f t="shared" si="738"/>
        <v>1</v>
      </c>
      <c r="W3158">
        <f t="shared" si="739"/>
        <v>1</v>
      </c>
      <c r="X3158">
        <v>1</v>
      </c>
      <c r="Y3158">
        <f>D3158*$X3158</f>
        <v>5500</v>
      </c>
      <c r="Z3158">
        <f t="shared" si="733"/>
        <v>5600</v>
      </c>
    </row>
    <row r="3159" spans="1:26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 t="b">
        <v>1</v>
      </c>
      <c r="L3159">
        <v>41</v>
      </c>
      <c r="M3159" t="b">
        <v>1</v>
      </c>
      <c r="N3159" t="s">
        <v>8271</v>
      </c>
      <c r="O3159" s="15">
        <f t="shared" si="734"/>
        <v>101</v>
      </c>
      <c r="P3159" s="15">
        <f t="shared" si="730"/>
        <v>98.536585365853654</v>
      </c>
      <c r="Q3159" t="s">
        <v>8328</v>
      </c>
      <c r="R3159" t="s">
        <v>8329</v>
      </c>
      <c r="S3159" s="8">
        <f t="shared" si="735"/>
        <v>41829.579918981479</v>
      </c>
      <c r="T3159" s="11">
        <f t="shared" si="736"/>
        <v>41839</v>
      </c>
      <c r="U3159" t="str">
        <f t="shared" si="737"/>
        <v>TRUE</v>
      </c>
      <c r="V3159" s="18">
        <f t="shared" si="738"/>
        <v>1</v>
      </c>
      <c r="W3159">
        <f t="shared" si="739"/>
        <v>1</v>
      </c>
      <c r="X3159">
        <v>1</v>
      </c>
      <c r="Y3159">
        <f>D3159*$X3159</f>
        <v>4000</v>
      </c>
      <c r="Z3159">
        <f t="shared" si="733"/>
        <v>4040</v>
      </c>
    </row>
    <row r="3160" spans="1:26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 t="b">
        <v>1</v>
      </c>
      <c r="L3160">
        <v>69</v>
      </c>
      <c r="M3160" t="b">
        <v>1</v>
      </c>
      <c r="N3160" t="s">
        <v>8271</v>
      </c>
      <c r="O3160" s="15">
        <f t="shared" si="734"/>
        <v>113.99999999999999</v>
      </c>
      <c r="P3160" s="15">
        <f t="shared" si="730"/>
        <v>82.608695652173907</v>
      </c>
      <c r="Q3160" t="s">
        <v>8328</v>
      </c>
      <c r="R3160" t="s">
        <v>8329</v>
      </c>
      <c r="S3160" s="8">
        <f t="shared" si="735"/>
        <v>41447.631388888884</v>
      </c>
      <c r="T3160" s="11">
        <f t="shared" si="736"/>
        <v>41477.631388888891</v>
      </c>
      <c r="U3160" t="str">
        <f t="shared" si="737"/>
        <v>TRUE</v>
      </c>
      <c r="V3160" s="18">
        <f t="shared" si="738"/>
        <v>1</v>
      </c>
      <c r="W3160">
        <f t="shared" si="739"/>
        <v>1</v>
      </c>
      <c r="X3160">
        <v>1</v>
      </c>
      <c r="Y3160">
        <f>D3160*$X3160</f>
        <v>5000</v>
      </c>
      <c r="Z3160">
        <f t="shared" si="733"/>
        <v>5700</v>
      </c>
    </row>
    <row r="3161" spans="1:26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 t="b">
        <v>1</v>
      </c>
      <c r="L3161">
        <v>52</v>
      </c>
      <c r="M3161" t="b">
        <v>1</v>
      </c>
      <c r="N3161" t="s">
        <v>8271</v>
      </c>
      <c r="O3161" s="15">
        <f t="shared" si="734"/>
        <v>133.48133333333334</v>
      </c>
      <c r="P3161" s="15">
        <f t="shared" si="730"/>
        <v>38.504230769230773</v>
      </c>
      <c r="Q3161" t="s">
        <v>8328</v>
      </c>
      <c r="R3161" t="s">
        <v>8329</v>
      </c>
      <c r="S3161" s="8">
        <f t="shared" si="735"/>
        <v>40883.858344907407</v>
      </c>
      <c r="T3161" s="11">
        <f t="shared" si="736"/>
        <v>40926.75</v>
      </c>
      <c r="U3161" t="str">
        <f t="shared" si="737"/>
        <v>TRUE</v>
      </c>
      <c r="V3161" s="18">
        <f t="shared" si="738"/>
        <v>1</v>
      </c>
      <c r="W3161">
        <f t="shared" si="739"/>
        <v>1</v>
      </c>
      <c r="X3161">
        <v>1</v>
      </c>
      <c r="Y3161">
        <f>D3161*$X3161</f>
        <v>1500</v>
      </c>
      <c r="Z3161">
        <f t="shared" si="733"/>
        <v>2002.22</v>
      </c>
    </row>
    <row r="3162" spans="1:26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 t="b">
        <v>1</v>
      </c>
      <c r="L3162">
        <v>57</v>
      </c>
      <c r="M3162" t="b">
        <v>1</v>
      </c>
      <c r="N3162" t="s">
        <v>8271</v>
      </c>
      <c r="O3162" s="15">
        <f t="shared" si="734"/>
        <v>101.53333333333335</v>
      </c>
      <c r="P3162" s="15">
        <f t="shared" si="730"/>
        <v>80.15789473684211</v>
      </c>
      <c r="Q3162" t="s">
        <v>8328</v>
      </c>
      <c r="R3162" t="s">
        <v>8329</v>
      </c>
      <c r="S3162" s="8">
        <f t="shared" si="735"/>
        <v>41841.056562499994</v>
      </c>
      <c r="T3162" s="11">
        <f t="shared" si="736"/>
        <v>41863.999305555553</v>
      </c>
      <c r="U3162" t="str">
        <f t="shared" si="737"/>
        <v>TRUE</v>
      </c>
      <c r="V3162" s="18">
        <f t="shared" si="738"/>
        <v>1</v>
      </c>
      <c r="W3162">
        <f t="shared" si="739"/>
        <v>1</v>
      </c>
      <c r="X3162">
        <v>1</v>
      </c>
      <c r="Y3162">
        <f>D3162*$X3162</f>
        <v>4500</v>
      </c>
      <c r="Z3162">
        <f t="shared" si="733"/>
        <v>4569</v>
      </c>
    </row>
    <row r="3163" spans="1:26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 t="b">
        <v>1</v>
      </c>
      <c r="L3163">
        <v>74</v>
      </c>
      <c r="M3163" t="b">
        <v>1</v>
      </c>
      <c r="N3163" t="s">
        <v>8271</v>
      </c>
      <c r="O3163" s="15">
        <f t="shared" si="734"/>
        <v>105.1</v>
      </c>
      <c r="P3163" s="15">
        <f t="shared" si="730"/>
        <v>28.405405405405407</v>
      </c>
      <c r="Q3163" t="s">
        <v>8328</v>
      </c>
      <c r="R3163" t="s">
        <v>8329</v>
      </c>
      <c r="S3163" s="8">
        <f t="shared" si="735"/>
        <v>41897.327800925923</v>
      </c>
      <c r="T3163" s="11">
        <f t="shared" si="736"/>
        <v>41927.327800925923</v>
      </c>
      <c r="U3163" t="str">
        <f t="shared" si="737"/>
        <v>TRUE</v>
      </c>
      <c r="V3163" s="18">
        <f t="shared" si="738"/>
        <v>1</v>
      </c>
      <c r="W3163">
        <f t="shared" si="739"/>
        <v>1</v>
      </c>
      <c r="X3163">
        <v>1.28</v>
      </c>
      <c r="Y3163">
        <f>D3163*X3163</f>
        <v>2560</v>
      </c>
      <c r="Z3163">
        <f t="shared" si="733"/>
        <v>2690.56</v>
      </c>
    </row>
    <row r="3164" spans="1:26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 t="b">
        <v>1</v>
      </c>
      <c r="L3164">
        <v>63</v>
      </c>
      <c r="M3164" t="b">
        <v>1</v>
      </c>
      <c r="N3164" t="s">
        <v>8271</v>
      </c>
      <c r="O3164" s="15">
        <f t="shared" si="734"/>
        <v>127.15</v>
      </c>
      <c r="P3164" s="15">
        <f t="shared" si="730"/>
        <v>80.730158730158735</v>
      </c>
      <c r="Q3164" t="s">
        <v>8328</v>
      </c>
      <c r="R3164" t="s">
        <v>8329</v>
      </c>
      <c r="S3164" s="8">
        <f t="shared" si="735"/>
        <v>41799.47756944444</v>
      </c>
      <c r="T3164" s="11">
        <f t="shared" si="736"/>
        <v>41826.875</v>
      </c>
      <c r="U3164" t="str">
        <f t="shared" si="737"/>
        <v>TRUE</v>
      </c>
      <c r="V3164" s="18">
        <f t="shared" si="738"/>
        <v>1</v>
      </c>
      <c r="W3164">
        <f t="shared" si="739"/>
        <v>1</v>
      </c>
      <c r="X3164">
        <v>1</v>
      </c>
      <c r="Y3164">
        <f t="shared" ref="Y3164:Y3172" si="741">D3164*$X3164</f>
        <v>4000</v>
      </c>
      <c r="Z3164">
        <f t="shared" ref="Z3164:Z3172" si="742">E3164*$X3164</f>
        <v>5086</v>
      </c>
    </row>
    <row r="3165" spans="1:26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 t="b">
        <v>1</v>
      </c>
      <c r="L3165">
        <v>72</v>
      </c>
      <c r="M3165" t="b">
        <v>1</v>
      </c>
      <c r="N3165" t="s">
        <v>8271</v>
      </c>
      <c r="O3165" s="15">
        <f t="shared" si="734"/>
        <v>111.15384615384616</v>
      </c>
      <c r="P3165" s="15">
        <f t="shared" si="730"/>
        <v>200.69444444444446</v>
      </c>
      <c r="Q3165" t="s">
        <v>8328</v>
      </c>
      <c r="R3165" t="s">
        <v>8329</v>
      </c>
      <c r="S3165" s="8">
        <f t="shared" si="735"/>
        <v>41775.545428240737</v>
      </c>
      <c r="T3165" s="11">
        <f t="shared" si="736"/>
        <v>41805.545428240737</v>
      </c>
      <c r="U3165" t="str">
        <f t="shared" si="737"/>
        <v>TRUE</v>
      </c>
      <c r="V3165" s="18">
        <f t="shared" si="738"/>
        <v>1</v>
      </c>
      <c r="W3165">
        <f t="shared" si="739"/>
        <v>1</v>
      </c>
      <c r="X3165">
        <v>1</v>
      </c>
      <c r="Y3165">
        <f t="shared" si="741"/>
        <v>13000</v>
      </c>
      <c r="Z3165">
        <f t="shared" si="742"/>
        <v>14450</v>
      </c>
    </row>
    <row r="3166" spans="1:26" ht="115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 t="b">
        <v>1</v>
      </c>
      <c r="L3166">
        <v>71</v>
      </c>
      <c r="M3166" t="b">
        <v>1</v>
      </c>
      <c r="N3166" t="s">
        <v>8271</v>
      </c>
      <c r="O3166" s="15">
        <f t="shared" si="734"/>
        <v>106.76</v>
      </c>
      <c r="P3166" s="15">
        <f t="shared" si="730"/>
        <v>37.591549295774648</v>
      </c>
      <c r="Q3166" t="s">
        <v>8328</v>
      </c>
      <c r="R3166" t="s">
        <v>8329</v>
      </c>
      <c r="S3166" s="8">
        <f t="shared" si="735"/>
        <v>41766.597395833334</v>
      </c>
      <c r="T3166" s="11">
        <f t="shared" si="736"/>
        <v>41799.597395833327</v>
      </c>
      <c r="U3166" t="str">
        <f t="shared" si="737"/>
        <v>TRUE</v>
      </c>
      <c r="V3166" s="18">
        <f t="shared" si="738"/>
        <v>1</v>
      </c>
      <c r="W3166">
        <f t="shared" si="739"/>
        <v>1</v>
      </c>
      <c r="X3166">
        <v>1</v>
      </c>
      <c r="Y3166">
        <f t="shared" si="741"/>
        <v>2500</v>
      </c>
      <c r="Z3166">
        <f t="shared" si="742"/>
        <v>2669</v>
      </c>
    </row>
    <row r="3167" spans="1:26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 t="b">
        <v>1</v>
      </c>
      <c r="L3167">
        <v>21</v>
      </c>
      <c r="M3167" t="b">
        <v>1</v>
      </c>
      <c r="N3167" t="s">
        <v>8271</v>
      </c>
      <c r="O3167" s="15">
        <f t="shared" si="734"/>
        <v>162.66666666666666</v>
      </c>
      <c r="P3167" s="15">
        <f t="shared" si="730"/>
        <v>58.095238095238095</v>
      </c>
      <c r="Q3167" t="s">
        <v>8328</v>
      </c>
      <c r="R3167" t="s">
        <v>8329</v>
      </c>
      <c r="S3167" s="8">
        <f t="shared" si="735"/>
        <v>40643.950925925921</v>
      </c>
      <c r="T3167" s="11">
        <f t="shared" si="736"/>
        <v>40665.957638888889</v>
      </c>
      <c r="U3167" t="str">
        <f t="shared" si="737"/>
        <v>TRUE</v>
      </c>
      <c r="V3167" s="18">
        <f t="shared" si="738"/>
        <v>1</v>
      </c>
      <c r="W3167">
        <f t="shared" si="739"/>
        <v>1</v>
      </c>
      <c r="X3167">
        <v>1</v>
      </c>
      <c r="Y3167">
        <f t="shared" si="741"/>
        <v>750</v>
      </c>
      <c r="Z3167">
        <f t="shared" si="742"/>
        <v>1220</v>
      </c>
    </row>
    <row r="3168" spans="1:26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 t="b">
        <v>1</v>
      </c>
      <c r="L3168">
        <v>930</v>
      </c>
      <c r="M3168" t="b">
        <v>1</v>
      </c>
      <c r="N3168" t="s">
        <v>8271</v>
      </c>
      <c r="O3168" s="15">
        <f t="shared" si="734"/>
        <v>160.22808571428573</v>
      </c>
      <c r="P3168" s="15">
        <f t="shared" si="730"/>
        <v>60.300892473118282</v>
      </c>
      <c r="Q3168" t="s">
        <v>8328</v>
      </c>
      <c r="R3168" t="s">
        <v>8329</v>
      </c>
      <c r="S3168" s="8">
        <f t="shared" si="735"/>
        <v>41940.483252314814</v>
      </c>
      <c r="T3168" s="11">
        <f t="shared" si="736"/>
        <v>41969.124305555553</v>
      </c>
      <c r="U3168" t="str">
        <f t="shared" si="737"/>
        <v>TRUE</v>
      </c>
      <c r="V3168" s="18">
        <f t="shared" si="738"/>
        <v>1</v>
      </c>
      <c r="W3168">
        <f t="shared" si="739"/>
        <v>1</v>
      </c>
      <c r="X3168">
        <v>1</v>
      </c>
      <c r="Y3168">
        <f t="shared" si="741"/>
        <v>35000</v>
      </c>
      <c r="Z3168">
        <f t="shared" si="742"/>
        <v>56079.83</v>
      </c>
    </row>
    <row r="3169" spans="1:26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 t="b">
        <v>1</v>
      </c>
      <c r="L3169">
        <v>55</v>
      </c>
      <c r="M3169" t="b">
        <v>1</v>
      </c>
      <c r="N3169" t="s">
        <v>8271</v>
      </c>
      <c r="O3169" s="15">
        <f t="shared" si="734"/>
        <v>116.16666666666666</v>
      </c>
      <c r="P3169" s="15">
        <f t="shared" si="730"/>
        <v>63.363636363636367</v>
      </c>
      <c r="Q3169" t="s">
        <v>8328</v>
      </c>
      <c r="R3169" t="s">
        <v>8329</v>
      </c>
      <c r="S3169" s="8">
        <f t="shared" si="735"/>
        <v>41838.967372685183</v>
      </c>
      <c r="T3169" s="11">
        <f t="shared" si="736"/>
        <v>41852.967372685183</v>
      </c>
      <c r="U3169" t="str">
        <f t="shared" si="737"/>
        <v>TRUE</v>
      </c>
      <c r="V3169" s="18">
        <f t="shared" si="738"/>
        <v>1</v>
      </c>
      <c r="W3169">
        <f t="shared" si="739"/>
        <v>1</v>
      </c>
      <c r="X3169">
        <v>1</v>
      </c>
      <c r="Y3169">
        <f t="shared" si="741"/>
        <v>3000</v>
      </c>
      <c r="Z3169">
        <f t="shared" si="742"/>
        <v>3485</v>
      </c>
    </row>
    <row r="3170" spans="1:26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 t="b">
        <v>1</v>
      </c>
      <c r="L3170">
        <v>61</v>
      </c>
      <c r="M3170" t="b">
        <v>1</v>
      </c>
      <c r="N3170" t="s">
        <v>8271</v>
      </c>
      <c r="O3170" s="15">
        <f t="shared" si="734"/>
        <v>124.2</v>
      </c>
      <c r="P3170" s="15">
        <f t="shared" si="730"/>
        <v>50.901639344262293</v>
      </c>
      <c r="Q3170" t="s">
        <v>8328</v>
      </c>
      <c r="R3170" t="s">
        <v>8329</v>
      </c>
      <c r="S3170" s="8">
        <f t="shared" si="735"/>
        <v>41771.897604166668</v>
      </c>
      <c r="T3170" s="11">
        <f t="shared" si="736"/>
        <v>41803.708333333328</v>
      </c>
      <c r="U3170" t="str">
        <f t="shared" si="737"/>
        <v>TRUE</v>
      </c>
      <c r="V3170" s="18">
        <f t="shared" si="738"/>
        <v>1</v>
      </c>
      <c r="W3170">
        <f t="shared" si="739"/>
        <v>1</v>
      </c>
      <c r="X3170">
        <v>1</v>
      </c>
      <c r="Y3170">
        <f t="shared" si="741"/>
        <v>2500</v>
      </c>
      <c r="Z3170">
        <f t="shared" si="742"/>
        <v>3105</v>
      </c>
    </row>
    <row r="3171" spans="1:26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 t="b">
        <v>1</v>
      </c>
      <c r="L3171">
        <v>82</v>
      </c>
      <c r="M3171" t="b">
        <v>1</v>
      </c>
      <c r="N3171" t="s">
        <v>8271</v>
      </c>
      <c r="O3171" s="15">
        <f t="shared" si="734"/>
        <v>103.01249999999999</v>
      </c>
      <c r="P3171" s="15">
        <f t="shared" si="730"/>
        <v>100.5</v>
      </c>
      <c r="Q3171" t="s">
        <v>8328</v>
      </c>
      <c r="R3171" t="s">
        <v>8329</v>
      </c>
      <c r="S3171" s="8">
        <f t="shared" si="735"/>
        <v>41591.529641203699</v>
      </c>
      <c r="T3171" s="11">
        <f t="shared" si="736"/>
        <v>41620.999305555553</v>
      </c>
      <c r="U3171" t="str">
        <f t="shared" si="737"/>
        <v>TRUE</v>
      </c>
      <c r="V3171" s="18">
        <f t="shared" si="738"/>
        <v>1</v>
      </c>
      <c r="W3171">
        <f t="shared" si="739"/>
        <v>1</v>
      </c>
      <c r="X3171">
        <v>1</v>
      </c>
      <c r="Y3171">
        <f t="shared" si="741"/>
        <v>8000</v>
      </c>
      <c r="Z3171">
        <f t="shared" si="742"/>
        <v>8241</v>
      </c>
    </row>
    <row r="3172" spans="1:26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 t="b">
        <v>1</v>
      </c>
      <c r="L3172">
        <v>71</v>
      </c>
      <c r="M3172" t="b">
        <v>1</v>
      </c>
      <c r="N3172" t="s">
        <v>8271</v>
      </c>
      <c r="O3172" s="15">
        <f t="shared" si="734"/>
        <v>112.25</v>
      </c>
      <c r="P3172" s="15">
        <f t="shared" si="730"/>
        <v>31.619718309859156</v>
      </c>
      <c r="Q3172" t="s">
        <v>8328</v>
      </c>
      <c r="R3172" t="s">
        <v>8329</v>
      </c>
      <c r="S3172" s="8">
        <f t="shared" si="735"/>
        <v>41788.872037037036</v>
      </c>
      <c r="T3172" s="11">
        <f t="shared" si="736"/>
        <v>41821.958333333328</v>
      </c>
      <c r="U3172" t="str">
        <f t="shared" si="737"/>
        <v>TRUE</v>
      </c>
      <c r="V3172" s="18">
        <f t="shared" si="738"/>
        <v>1</v>
      </c>
      <c r="W3172">
        <f t="shared" si="739"/>
        <v>1</v>
      </c>
      <c r="X3172">
        <v>1</v>
      </c>
      <c r="Y3172">
        <f t="shared" si="741"/>
        <v>2000</v>
      </c>
      <c r="Z3172">
        <f t="shared" si="742"/>
        <v>2245</v>
      </c>
    </row>
    <row r="3173" spans="1:26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 t="b">
        <v>1</v>
      </c>
      <c r="L3173">
        <v>117</v>
      </c>
      <c r="M3173" t="b">
        <v>1</v>
      </c>
      <c r="N3173" t="s">
        <v>8271</v>
      </c>
      <c r="O3173" s="15">
        <f t="shared" si="734"/>
        <v>108.8142857142857</v>
      </c>
      <c r="P3173" s="15">
        <f t="shared" si="730"/>
        <v>65.102564102564102</v>
      </c>
      <c r="Q3173" t="s">
        <v>8328</v>
      </c>
      <c r="R3173" t="s">
        <v>8329</v>
      </c>
      <c r="S3173" s="8">
        <f t="shared" si="735"/>
        <v>42466.399976851848</v>
      </c>
      <c r="T3173" s="11">
        <f t="shared" si="736"/>
        <v>42496.399976851848</v>
      </c>
      <c r="U3173" t="str">
        <f t="shared" si="737"/>
        <v>TRUE</v>
      </c>
      <c r="V3173" s="18">
        <f t="shared" si="738"/>
        <v>1</v>
      </c>
      <c r="W3173">
        <f t="shared" si="739"/>
        <v>1</v>
      </c>
      <c r="X3173">
        <v>1.28</v>
      </c>
      <c r="Y3173">
        <f>D3173*X3173</f>
        <v>8960</v>
      </c>
      <c r="Z3173">
        <f>E3173*$X3173</f>
        <v>9749.76</v>
      </c>
    </row>
    <row r="3174" spans="1:26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 t="b">
        <v>1</v>
      </c>
      <c r="L3174">
        <v>29</v>
      </c>
      <c r="M3174" t="b">
        <v>1</v>
      </c>
      <c r="N3174" t="s">
        <v>8271</v>
      </c>
      <c r="O3174" s="15">
        <f t="shared" si="734"/>
        <v>114.99999999999999</v>
      </c>
      <c r="P3174" s="15">
        <f t="shared" si="730"/>
        <v>79.310344827586206</v>
      </c>
      <c r="Q3174" t="s">
        <v>8328</v>
      </c>
      <c r="R3174" t="s">
        <v>8329</v>
      </c>
      <c r="S3174" s="8">
        <f t="shared" si="735"/>
        <v>40923.521620370368</v>
      </c>
      <c r="T3174" s="11">
        <f t="shared" si="736"/>
        <v>40953.521620370368</v>
      </c>
      <c r="U3174" t="str">
        <f t="shared" si="737"/>
        <v>TRUE</v>
      </c>
      <c r="V3174" s="18">
        <f t="shared" si="738"/>
        <v>1</v>
      </c>
      <c r="W3174">
        <f t="shared" si="739"/>
        <v>1</v>
      </c>
      <c r="X3174">
        <v>1</v>
      </c>
      <c r="Y3174">
        <f t="shared" ref="Y3174:Y3179" si="743">D3174*$X3174</f>
        <v>2000</v>
      </c>
      <c r="Z3174">
        <f t="shared" ref="Z3174:Z3179" si="744">E3174*$X3174</f>
        <v>2300</v>
      </c>
    </row>
    <row r="3175" spans="1:26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 t="b">
        <v>1</v>
      </c>
      <c r="L3175">
        <v>74</v>
      </c>
      <c r="M3175" t="b">
        <v>1</v>
      </c>
      <c r="N3175" t="s">
        <v>8271</v>
      </c>
      <c r="O3175" s="15">
        <f t="shared" si="734"/>
        <v>103</v>
      </c>
      <c r="P3175" s="15">
        <f t="shared" si="730"/>
        <v>139.18918918918919</v>
      </c>
      <c r="Q3175" t="s">
        <v>8328</v>
      </c>
      <c r="R3175" t="s">
        <v>8329</v>
      </c>
      <c r="S3175" s="8">
        <f t="shared" si="735"/>
        <v>41878.670046296291</v>
      </c>
      <c r="T3175" s="11">
        <f t="shared" si="736"/>
        <v>41908.670046296298</v>
      </c>
      <c r="U3175" t="str">
        <f t="shared" si="737"/>
        <v>TRUE</v>
      </c>
      <c r="V3175" s="18">
        <f t="shared" si="738"/>
        <v>1</v>
      </c>
      <c r="W3175">
        <f t="shared" si="739"/>
        <v>1</v>
      </c>
      <c r="X3175">
        <v>1</v>
      </c>
      <c r="Y3175">
        <f t="shared" si="743"/>
        <v>10000</v>
      </c>
      <c r="Z3175">
        <f t="shared" si="744"/>
        <v>10300</v>
      </c>
    </row>
    <row r="3176" spans="1:26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 t="b">
        <v>1</v>
      </c>
      <c r="L3176">
        <v>23</v>
      </c>
      <c r="M3176" t="b">
        <v>1</v>
      </c>
      <c r="N3176" t="s">
        <v>8271</v>
      </c>
      <c r="O3176" s="15">
        <f t="shared" si="734"/>
        <v>101.13333333333334</v>
      </c>
      <c r="P3176" s="15">
        <f t="shared" si="730"/>
        <v>131.91304347826087</v>
      </c>
      <c r="Q3176" t="s">
        <v>8328</v>
      </c>
      <c r="R3176" t="s">
        <v>8329</v>
      </c>
      <c r="S3176" s="8">
        <f t="shared" si="735"/>
        <v>41862.656342592592</v>
      </c>
      <c r="T3176" s="11">
        <f t="shared" si="736"/>
        <v>41876.656342592592</v>
      </c>
      <c r="U3176" t="str">
        <f t="shared" si="737"/>
        <v>TRUE</v>
      </c>
      <c r="V3176" s="18">
        <f t="shared" si="738"/>
        <v>1</v>
      </c>
      <c r="W3176">
        <f t="shared" si="739"/>
        <v>1</v>
      </c>
      <c r="X3176">
        <v>1</v>
      </c>
      <c r="Y3176">
        <f t="shared" si="743"/>
        <v>3000</v>
      </c>
      <c r="Z3176">
        <f t="shared" si="744"/>
        <v>3034</v>
      </c>
    </row>
    <row r="3177" spans="1:26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 t="b">
        <v>1</v>
      </c>
      <c r="L3177">
        <v>60</v>
      </c>
      <c r="M3177" t="b">
        <v>1</v>
      </c>
      <c r="N3177" t="s">
        <v>8271</v>
      </c>
      <c r="O3177" s="15">
        <f t="shared" si="734"/>
        <v>109.55999999999999</v>
      </c>
      <c r="P3177" s="15">
        <f t="shared" si="730"/>
        <v>91.3</v>
      </c>
      <c r="Q3177" t="s">
        <v>8328</v>
      </c>
      <c r="R3177" t="s">
        <v>8329</v>
      </c>
      <c r="S3177" s="8">
        <f t="shared" si="735"/>
        <v>40531.678553240738</v>
      </c>
      <c r="T3177" s="11">
        <f t="shared" si="736"/>
        <v>40591.678553240738</v>
      </c>
      <c r="U3177" t="str">
        <f t="shared" si="737"/>
        <v>TRUE</v>
      </c>
      <c r="V3177" s="18">
        <f t="shared" si="738"/>
        <v>1</v>
      </c>
      <c r="W3177">
        <f t="shared" si="739"/>
        <v>1</v>
      </c>
      <c r="X3177">
        <v>1</v>
      </c>
      <c r="Y3177">
        <f t="shared" si="743"/>
        <v>5000</v>
      </c>
      <c r="Z3177">
        <f t="shared" si="744"/>
        <v>5478</v>
      </c>
    </row>
    <row r="3178" spans="1:26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 t="b">
        <v>1</v>
      </c>
      <c r="L3178">
        <v>55</v>
      </c>
      <c r="M3178" t="b">
        <v>1</v>
      </c>
      <c r="N3178" t="s">
        <v>8271</v>
      </c>
      <c r="O3178" s="15">
        <f t="shared" si="734"/>
        <v>114.8421052631579</v>
      </c>
      <c r="P3178" s="15">
        <f t="shared" si="730"/>
        <v>39.672727272727272</v>
      </c>
      <c r="Q3178" t="s">
        <v>8328</v>
      </c>
      <c r="R3178" t="s">
        <v>8329</v>
      </c>
      <c r="S3178" s="8">
        <f t="shared" si="735"/>
        <v>41477.722581018512</v>
      </c>
      <c r="T3178" s="11">
        <f t="shared" si="736"/>
        <v>41504.416666666664</v>
      </c>
      <c r="U3178" t="str">
        <f t="shared" si="737"/>
        <v>TRUE</v>
      </c>
      <c r="V3178" s="18">
        <f t="shared" si="738"/>
        <v>1</v>
      </c>
      <c r="W3178">
        <f t="shared" si="739"/>
        <v>1</v>
      </c>
      <c r="X3178">
        <v>1</v>
      </c>
      <c r="Y3178">
        <f t="shared" si="743"/>
        <v>1900</v>
      </c>
      <c r="Z3178">
        <f t="shared" si="744"/>
        <v>2182</v>
      </c>
    </row>
    <row r="3179" spans="1:26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 t="b">
        <v>1</v>
      </c>
      <c r="L3179">
        <v>51</v>
      </c>
      <c r="M3179" t="b">
        <v>1</v>
      </c>
      <c r="N3179" t="s">
        <v>8271</v>
      </c>
      <c r="O3179" s="15">
        <f t="shared" si="734"/>
        <v>117.39999999999999</v>
      </c>
      <c r="P3179" s="15">
        <f t="shared" si="730"/>
        <v>57.549019607843135</v>
      </c>
      <c r="Q3179" t="s">
        <v>8328</v>
      </c>
      <c r="R3179" t="s">
        <v>8329</v>
      </c>
      <c r="S3179" s="8">
        <f t="shared" si="735"/>
        <v>41781.458437499998</v>
      </c>
      <c r="T3179" s="11">
        <f t="shared" si="736"/>
        <v>41811.458437499998</v>
      </c>
      <c r="U3179" t="str">
        <f t="shared" si="737"/>
        <v>TRUE</v>
      </c>
      <c r="V3179" s="18">
        <f t="shared" si="738"/>
        <v>1</v>
      </c>
      <c r="W3179">
        <f t="shared" si="739"/>
        <v>1</v>
      </c>
      <c r="X3179">
        <v>1</v>
      </c>
      <c r="Y3179">
        <f t="shared" si="743"/>
        <v>2500</v>
      </c>
      <c r="Z3179">
        <f t="shared" si="744"/>
        <v>2935</v>
      </c>
    </row>
    <row r="3180" spans="1:26" ht="115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 t="b">
        <v>1</v>
      </c>
      <c r="L3180">
        <v>78</v>
      </c>
      <c r="M3180" t="b">
        <v>1</v>
      </c>
      <c r="N3180" t="s">
        <v>8271</v>
      </c>
      <c r="O3180" s="15">
        <f t="shared" si="734"/>
        <v>171.73333333333335</v>
      </c>
      <c r="P3180" s="15">
        <f t="shared" si="730"/>
        <v>33.025641025641029</v>
      </c>
      <c r="Q3180" t="s">
        <v>8328</v>
      </c>
      <c r="R3180" t="s">
        <v>8329</v>
      </c>
      <c r="S3180" s="8">
        <f t="shared" si="735"/>
        <v>41806.396701388883</v>
      </c>
      <c r="T3180" s="11">
        <f t="shared" si="736"/>
        <v>41836.396701388883</v>
      </c>
      <c r="U3180" t="str">
        <f t="shared" si="737"/>
        <v>TRUE</v>
      </c>
      <c r="V3180" s="18">
        <f t="shared" si="738"/>
        <v>1</v>
      </c>
      <c r="W3180">
        <f t="shared" si="739"/>
        <v>1</v>
      </c>
      <c r="X3180">
        <v>1.28</v>
      </c>
      <c r="Y3180">
        <f>D3180*X3180</f>
        <v>1920</v>
      </c>
      <c r="Z3180">
        <f t="shared" ref="Z3180:Z3207" si="745">E3180*$X3180</f>
        <v>3297.28</v>
      </c>
    </row>
    <row r="3181" spans="1:26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 t="b">
        <v>1</v>
      </c>
      <c r="L3181">
        <v>62</v>
      </c>
      <c r="M3181" t="b">
        <v>1</v>
      </c>
      <c r="N3181" t="s">
        <v>8271</v>
      </c>
      <c r="O3181" s="15">
        <f t="shared" si="734"/>
        <v>114.16238095238094</v>
      </c>
      <c r="P3181" s="15">
        <f t="shared" si="730"/>
        <v>77.335806451612896</v>
      </c>
      <c r="Q3181" t="s">
        <v>8328</v>
      </c>
      <c r="R3181" t="s">
        <v>8329</v>
      </c>
      <c r="S3181" s="8">
        <f t="shared" si="735"/>
        <v>41375.49387731481</v>
      </c>
      <c r="T3181" s="11">
        <f t="shared" si="736"/>
        <v>41400.49387731481</v>
      </c>
      <c r="U3181" t="str">
        <f t="shared" si="737"/>
        <v>TRUE</v>
      </c>
      <c r="V3181" s="18">
        <f t="shared" si="738"/>
        <v>1</v>
      </c>
      <c r="W3181">
        <f t="shared" si="739"/>
        <v>1</v>
      </c>
      <c r="X3181">
        <v>1</v>
      </c>
      <c r="Y3181">
        <f>D3181*$X3181</f>
        <v>4200</v>
      </c>
      <c r="Z3181">
        <f t="shared" si="745"/>
        <v>4794.82</v>
      </c>
    </row>
    <row r="3182" spans="1:26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 t="b">
        <v>1</v>
      </c>
      <c r="L3182">
        <v>45</v>
      </c>
      <c r="M3182" t="b">
        <v>1</v>
      </c>
      <c r="N3182" t="s">
        <v>8271</v>
      </c>
      <c r="O3182" s="15">
        <f t="shared" si="734"/>
        <v>119.75</v>
      </c>
      <c r="P3182" s="15">
        <f t="shared" si="730"/>
        <v>31.933333333333334</v>
      </c>
      <c r="Q3182" t="s">
        <v>8328</v>
      </c>
      <c r="R3182" t="s">
        <v>8329</v>
      </c>
      <c r="S3182" s="8">
        <f t="shared" si="735"/>
        <v>41780.204270833332</v>
      </c>
      <c r="T3182" s="11">
        <f t="shared" si="736"/>
        <v>41810.204270833332</v>
      </c>
      <c r="U3182" t="str">
        <f t="shared" si="737"/>
        <v>TRUE</v>
      </c>
      <c r="V3182" s="18">
        <f t="shared" si="738"/>
        <v>1</v>
      </c>
      <c r="W3182">
        <f t="shared" si="739"/>
        <v>1</v>
      </c>
      <c r="X3182">
        <v>1.28</v>
      </c>
      <c r="Y3182">
        <f>D3182*X3182</f>
        <v>1536</v>
      </c>
      <c r="Z3182">
        <f t="shared" si="745"/>
        <v>1839.3600000000001</v>
      </c>
    </row>
    <row r="3183" spans="1:26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 t="b">
        <v>1</v>
      </c>
      <c r="L3183">
        <v>15</v>
      </c>
      <c r="M3183" t="b">
        <v>1</v>
      </c>
      <c r="N3183" t="s">
        <v>8271</v>
      </c>
      <c r="O3183" s="15">
        <f t="shared" si="734"/>
        <v>109.00000000000001</v>
      </c>
      <c r="P3183" s="15">
        <f t="shared" si="730"/>
        <v>36.333333333333336</v>
      </c>
      <c r="Q3183" t="s">
        <v>8328</v>
      </c>
      <c r="R3183" t="s">
        <v>8329</v>
      </c>
      <c r="S3183" s="8">
        <f t="shared" si="735"/>
        <v>41779.101701388885</v>
      </c>
      <c r="T3183" s="11">
        <f t="shared" si="736"/>
        <v>41805.458333333328</v>
      </c>
      <c r="U3183" t="str">
        <f t="shared" si="737"/>
        <v>TRUE</v>
      </c>
      <c r="V3183" s="18">
        <f t="shared" si="738"/>
        <v>1</v>
      </c>
      <c r="W3183">
        <f t="shared" si="739"/>
        <v>1</v>
      </c>
      <c r="X3183">
        <v>1.28</v>
      </c>
      <c r="Y3183">
        <f>D3183*X3183</f>
        <v>640</v>
      </c>
      <c r="Z3183">
        <f t="shared" si="745"/>
        <v>697.6</v>
      </c>
    </row>
    <row r="3184" spans="1:26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 t="b">
        <v>1</v>
      </c>
      <c r="L3184">
        <v>151</v>
      </c>
      <c r="M3184" t="b">
        <v>1</v>
      </c>
      <c r="N3184" t="s">
        <v>8271</v>
      </c>
      <c r="O3184" s="15">
        <f t="shared" si="734"/>
        <v>100.88571428571429</v>
      </c>
      <c r="P3184" s="15">
        <f t="shared" si="730"/>
        <v>46.768211920529801</v>
      </c>
      <c r="Q3184" t="s">
        <v>8328</v>
      </c>
      <c r="R3184" t="s">
        <v>8329</v>
      </c>
      <c r="S3184" s="8">
        <f t="shared" si="735"/>
        <v>40883.740983796291</v>
      </c>
      <c r="T3184" s="11">
        <f t="shared" si="736"/>
        <v>40939.5</v>
      </c>
      <c r="U3184" t="str">
        <f t="shared" si="737"/>
        <v>TRUE</v>
      </c>
      <c r="V3184" s="18">
        <f t="shared" si="738"/>
        <v>1</v>
      </c>
      <c r="W3184">
        <f t="shared" si="739"/>
        <v>1</v>
      </c>
      <c r="X3184">
        <v>1</v>
      </c>
      <c r="Y3184">
        <f>D3184*$X3184</f>
        <v>7000</v>
      </c>
      <c r="Z3184">
        <f t="shared" si="745"/>
        <v>7062</v>
      </c>
    </row>
    <row r="3185" spans="1:26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 t="b">
        <v>1</v>
      </c>
      <c r="L3185">
        <v>68</v>
      </c>
      <c r="M3185" t="b">
        <v>1</v>
      </c>
      <c r="N3185" t="s">
        <v>8271</v>
      </c>
      <c r="O3185" s="15">
        <f t="shared" si="734"/>
        <v>109.00000000000001</v>
      </c>
      <c r="P3185" s="15">
        <f t="shared" ref="P3185:P3248" si="746">IFERROR(E3185/L3185,0)</f>
        <v>40.073529411764703</v>
      </c>
      <c r="Q3185" t="s">
        <v>8328</v>
      </c>
      <c r="R3185" t="s">
        <v>8329</v>
      </c>
      <c r="S3185" s="8">
        <f t="shared" si="735"/>
        <v>41491.586446759255</v>
      </c>
      <c r="T3185" s="11">
        <f t="shared" si="736"/>
        <v>41509.586446759255</v>
      </c>
      <c r="U3185" t="str">
        <f t="shared" si="737"/>
        <v>TRUE</v>
      </c>
      <c r="V3185" s="18">
        <f t="shared" si="738"/>
        <v>1</v>
      </c>
      <c r="W3185">
        <f t="shared" si="739"/>
        <v>1</v>
      </c>
      <c r="X3185">
        <v>1</v>
      </c>
      <c r="Y3185">
        <f>D3185*$X3185</f>
        <v>2500</v>
      </c>
      <c r="Z3185">
        <f t="shared" si="745"/>
        <v>2725</v>
      </c>
    </row>
    <row r="3186" spans="1:26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 t="b">
        <v>1</v>
      </c>
      <c r="L3186">
        <v>46</v>
      </c>
      <c r="M3186" t="b">
        <v>1</v>
      </c>
      <c r="N3186" t="s">
        <v>8271</v>
      </c>
      <c r="O3186" s="15">
        <f t="shared" si="734"/>
        <v>107.20930232558139</v>
      </c>
      <c r="P3186" s="15">
        <f t="shared" si="746"/>
        <v>100.21739130434783</v>
      </c>
      <c r="Q3186" t="s">
        <v>8328</v>
      </c>
      <c r="R3186" t="s">
        <v>8329</v>
      </c>
      <c r="S3186" s="8">
        <f t="shared" si="735"/>
        <v>41791.785081018512</v>
      </c>
      <c r="T3186" s="11">
        <f t="shared" si="736"/>
        <v>41821.785081018512</v>
      </c>
      <c r="U3186" t="str">
        <f t="shared" si="737"/>
        <v>TRUE</v>
      </c>
      <c r="V3186" s="18">
        <f t="shared" si="738"/>
        <v>1</v>
      </c>
      <c r="W3186">
        <f t="shared" si="739"/>
        <v>1</v>
      </c>
      <c r="X3186">
        <v>1</v>
      </c>
      <c r="Y3186">
        <f>D3186*$X3186</f>
        <v>4300</v>
      </c>
      <c r="Z3186">
        <f t="shared" si="745"/>
        <v>4610</v>
      </c>
    </row>
    <row r="3187" spans="1:26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 t="b">
        <v>1</v>
      </c>
      <c r="L3187">
        <v>24</v>
      </c>
      <c r="M3187" t="b">
        <v>1</v>
      </c>
      <c r="N3187" t="s">
        <v>8271</v>
      </c>
      <c r="O3187" s="15">
        <f t="shared" si="734"/>
        <v>100</v>
      </c>
      <c r="P3187" s="15">
        <f t="shared" si="746"/>
        <v>41.666666666666664</v>
      </c>
      <c r="Q3187" t="s">
        <v>8328</v>
      </c>
      <c r="R3187" t="s">
        <v>8329</v>
      </c>
      <c r="S3187" s="8">
        <f t="shared" si="735"/>
        <v>41829.768993055557</v>
      </c>
      <c r="T3187" s="11">
        <f t="shared" si="736"/>
        <v>41836.768993055557</v>
      </c>
      <c r="U3187" t="str">
        <f t="shared" si="737"/>
        <v>TRUE</v>
      </c>
      <c r="V3187" s="18">
        <f t="shared" si="738"/>
        <v>1</v>
      </c>
      <c r="W3187">
        <f t="shared" si="739"/>
        <v>1</v>
      </c>
      <c r="X3187">
        <v>1.28</v>
      </c>
      <c r="Y3187">
        <f>D3187*X3187</f>
        <v>1280</v>
      </c>
      <c r="Z3187">
        <f t="shared" si="745"/>
        <v>1280</v>
      </c>
    </row>
    <row r="3188" spans="1:26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 t="b">
        <v>1</v>
      </c>
      <c r="L3188">
        <v>70</v>
      </c>
      <c r="M3188" t="b">
        <v>1</v>
      </c>
      <c r="N3188" t="s">
        <v>8271</v>
      </c>
      <c r="O3188" s="15">
        <f t="shared" si="734"/>
        <v>102.18750000000001</v>
      </c>
      <c r="P3188" s="15">
        <f t="shared" si="746"/>
        <v>46.714285714285715</v>
      </c>
      <c r="Q3188" t="s">
        <v>8328</v>
      </c>
      <c r="R3188" t="s">
        <v>8329</v>
      </c>
      <c r="S3188" s="8">
        <f t="shared" si="735"/>
        <v>41868.715717592589</v>
      </c>
      <c r="T3188" s="11">
        <f t="shared" si="736"/>
        <v>41898.666666666664</v>
      </c>
      <c r="U3188" t="str">
        <f t="shared" si="737"/>
        <v>TRUE</v>
      </c>
      <c r="V3188" s="18">
        <f t="shared" si="738"/>
        <v>1</v>
      </c>
      <c r="W3188">
        <f t="shared" si="739"/>
        <v>1</v>
      </c>
      <c r="X3188">
        <v>1.28</v>
      </c>
      <c r="Y3188">
        <f>D3188*X3188</f>
        <v>4096</v>
      </c>
      <c r="Z3188">
        <f t="shared" si="745"/>
        <v>4185.6000000000004</v>
      </c>
    </row>
    <row r="3189" spans="1:26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 t="b">
        <v>1</v>
      </c>
      <c r="L3189">
        <v>244</v>
      </c>
      <c r="M3189" t="b">
        <v>1</v>
      </c>
      <c r="N3189" t="s">
        <v>8271</v>
      </c>
      <c r="O3189" s="15">
        <f t="shared" si="734"/>
        <v>116.29333333333334</v>
      </c>
      <c r="P3189" s="15">
        <f t="shared" si="746"/>
        <v>71.491803278688522</v>
      </c>
      <c r="Q3189" t="s">
        <v>8328</v>
      </c>
      <c r="R3189" t="s">
        <v>8329</v>
      </c>
      <c r="S3189" s="8">
        <f t="shared" si="735"/>
        <v>41835.458020833328</v>
      </c>
      <c r="T3189" s="11">
        <f t="shared" si="736"/>
        <v>41855.458020833328</v>
      </c>
      <c r="U3189" t="str">
        <f t="shared" si="737"/>
        <v>TRUE</v>
      </c>
      <c r="V3189" s="18">
        <f t="shared" si="738"/>
        <v>1</v>
      </c>
      <c r="W3189">
        <f t="shared" si="739"/>
        <v>1</v>
      </c>
      <c r="X3189">
        <v>1</v>
      </c>
      <c r="Y3189">
        <f>D3189*$X3189</f>
        <v>15000</v>
      </c>
      <c r="Z3189">
        <f t="shared" si="745"/>
        <v>17444</v>
      </c>
    </row>
    <row r="3190" spans="1:26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 t="b">
        <v>0</v>
      </c>
      <c r="L3190">
        <v>9</v>
      </c>
      <c r="M3190" t="b">
        <v>0</v>
      </c>
      <c r="N3190" t="s">
        <v>8305</v>
      </c>
      <c r="O3190" s="15">
        <f t="shared" si="734"/>
        <v>65</v>
      </c>
      <c r="P3190" s="15">
        <f t="shared" si="746"/>
        <v>14.444444444444445</v>
      </c>
      <c r="Q3190" t="s">
        <v>8328</v>
      </c>
      <c r="R3190" t="s">
        <v>8358</v>
      </c>
      <c r="S3190" s="8">
        <f t="shared" si="735"/>
        <v>42144.207199074073</v>
      </c>
      <c r="T3190" s="11">
        <f t="shared" si="736"/>
        <v>42165.207199074073</v>
      </c>
      <c r="U3190" t="str">
        <f t="shared" si="737"/>
        <v>FALSE</v>
      </c>
      <c r="V3190" s="18">
        <f t="shared" si="738"/>
        <v>2</v>
      </c>
      <c r="W3190">
        <f t="shared" si="739"/>
        <v>2</v>
      </c>
      <c r="X3190">
        <v>1.28</v>
      </c>
      <c r="Y3190">
        <f>D3190*X3190</f>
        <v>256</v>
      </c>
      <c r="Z3190">
        <f t="shared" si="745"/>
        <v>166.4</v>
      </c>
    </row>
    <row r="3191" spans="1:26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 t="b">
        <v>0</v>
      </c>
      <c r="L3191">
        <v>19</v>
      </c>
      <c r="M3191" t="b">
        <v>0</v>
      </c>
      <c r="N3191" t="s">
        <v>8305</v>
      </c>
      <c r="O3191" s="15">
        <f t="shared" si="734"/>
        <v>12.327272727272726</v>
      </c>
      <c r="P3191" s="15">
        <f t="shared" si="746"/>
        <v>356.84210526315792</v>
      </c>
      <c r="Q3191" t="s">
        <v>8328</v>
      </c>
      <c r="R3191" t="s">
        <v>8358</v>
      </c>
      <c r="S3191" s="8">
        <f t="shared" si="735"/>
        <v>42118.138101851851</v>
      </c>
      <c r="T3191" s="11">
        <f t="shared" si="736"/>
        <v>42148.138101851851</v>
      </c>
      <c r="U3191" t="str">
        <f t="shared" si="737"/>
        <v>FALSE</v>
      </c>
      <c r="V3191" s="18">
        <f t="shared" si="738"/>
        <v>2</v>
      </c>
      <c r="W3191">
        <f t="shared" si="739"/>
        <v>2</v>
      </c>
      <c r="X3191">
        <v>0.11</v>
      </c>
      <c r="Y3191">
        <f>D3191*$X3191</f>
        <v>6050</v>
      </c>
      <c r="Z3191">
        <f t="shared" si="745"/>
        <v>745.8</v>
      </c>
    </row>
    <row r="3192" spans="1:26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 t="b">
        <v>0</v>
      </c>
      <c r="L3192">
        <v>0</v>
      </c>
      <c r="M3192" t="b">
        <v>0</v>
      </c>
      <c r="N3192" t="s">
        <v>8305</v>
      </c>
      <c r="O3192" s="15">
        <f t="shared" si="734"/>
        <v>0</v>
      </c>
      <c r="P3192" s="15">
        <f t="shared" si="746"/>
        <v>0</v>
      </c>
      <c r="Q3192" t="s">
        <v>8328</v>
      </c>
      <c r="R3192" t="s">
        <v>8358</v>
      </c>
      <c r="S3192" s="8">
        <f t="shared" si="735"/>
        <v>42682.942997685182</v>
      </c>
      <c r="T3192" s="11">
        <f t="shared" si="736"/>
        <v>42712.984664351847</v>
      </c>
      <c r="U3192" t="str">
        <f t="shared" si="737"/>
        <v>FALSE</v>
      </c>
      <c r="V3192" s="18">
        <f t="shared" si="738"/>
        <v>2</v>
      </c>
      <c r="W3192">
        <f t="shared" si="739"/>
        <v>2</v>
      </c>
      <c r="X3192">
        <f>0.76</f>
        <v>0.76</v>
      </c>
      <c r="Y3192">
        <f>D3192*X3192</f>
        <v>3040</v>
      </c>
      <c r="Z3192">
        <f t="shared" si="745"/>
        <v>0</v>
      </c>
    </row>
    <row r="3193" spans="1:26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 t="b">
        <v>0</v>
      </c>
      <c r="L3193">
        <v>4</v>
      </c>
      <c r="M3193" t="b">
        <v>0</v>
      </c>
      <c r="N3193" t="s">
        <v>8305</v>
      </c>
      <c r="O3193" s="15">
        <f t="shared" si="734"/>
        <v>4.0266666666666664</v>
      </c>
      <c r="P3193" s="15">
        <f t="shared" si="746"/>
        <v>37.75</v>
      </c>
      <c r="Q3193" t="s">
        <v>8328</v>
      </c>
      <c r="R3193" t="s">
        <v>8358</v>
      </c>
      <c r="S3193" s="8">
        <f t="shared" si="735"/>
        <v>42538.547094907401</v>
      </c>
      <c r="T3193" s="11">
        <f t="shared" si="736"/>
        <v>42598.547094907401</v>
      </c>
      <c r="U3193" t="str">
        <f t="shared" si="737"/>
        <v>FALSE</v>
      </c>
      <c r="V3193" s="18">
        <f t="shared" si="738"/>
        <v>2</v>
      </c>
      <c r="W3193">
        <f t="shared" si="739"/>
        <v>2</v>
      </c>
      <c r="X3193">
        <v>1</v>
      </c>
      <c r="Y3193">
        <f>D3193*$X3193</f>
        <v>3750</v>
      </c>
      <c r="Z3193">
        <f t="shared" si="745"/>
        <v>151</v>
      </c>
    </row>
    <row r="3194" spans="1:26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 t="b">
        <v>0</v>
      </c>
      <c r="L3194">
        <v>8</v>
      </c>
      <c r="M3194" t="b">
        <v>0</v>
      </c>
      <c r="N3194" t="s">
        <v>8305</v>
      </c>
      <c r="O3194" s="15">
        <f t="shared" si="734"/>
        <v>1.02</v>
      </c>
      <c r="P3194" s="15">
        <f t="shared" si="746"/>
        <v>12.75</v>
      </c>
      <c r="Q3194" t="s">
        <v>8328</v>
      </c>
      <c r="R3194" t="s">
        <v>8358</v>
      </c>
      <c r="S3194" s="8">
        <f t="shared" si="735"/>
        <v>42018.732164351844</v>
      </c>
      <c r="T3194" s="11">
        <f t="shared" si="736"/>
        <v>42063.708333333336</v>
      </c>
      <c r="U3194" t="str">
        <f t="shared" si="737"/>
        <v>FALSE</v>
      </c>
      <c r="V3194" s="18">
        <f t="shared" si="738"/>
        <v>2</v>
      </c>
      <c r="W3194">
        <f t="shared" si="739"/>
        <v>2</v>
      </c>
      <c r="X3194">
        <v>1.28</v>
      </c>
      <c r="Y3194">
        <f>D3194*X3194</f>
        <v>12800</v>
      </c>
      <c r="Z3194">
        <f t="shared" si="745"/>
        <v>130.56</v>
      </c>
    </row>
    <row r="3195" spans="1:26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 t="b">
        <v>0</v>
      </c>
      <c r="L3195">
        <v>24</v>
      </c>
      <c r="M3195" t="b">
        <v>0</v>
      </c>
      <c r="N3195" t="s">
        <v>8305</v>
      </c>
      <c r="O3195" s="15">
        <f t="shared" si="734"/>
        <v>11.74</v>
      </c>
      <c r="P3195" s="15">
        <f t="shared" si="746"/>
        <v>24.458333333333332</v>
      </c>
      <c r="Q3195" t="s">
        <v>8328</v>
      </c>
      <c r="R3195" t="s">
        <v>8358</v>
      </c>
      <c r="S3195" s="8">
        <f t="shared" si="735"/>
        <v>42010.759907407402</v>
      </c>
      <c r="T3195" s="11">
        <f t="shared" si="736"/>
        <v>42055.759907407402</v>
      </c>
      <c r="U3195" t="str">
        <f t="shared" si="737"/>
        <v>FALSE</v>
      </c>
      <c r="V3195" s="18">
        <f t="shared" si="738"/>
        <v>2</v>
      </c>
      <c r="W3195">
        <f t="shared" si="739"/>
        <v>2</v>
      </c>
      <c r="X3195">
        <v>1.28</v>
      </c>
      <c r="Y3195">
        <f>D3195*X3195</f>
        <v>6400</v>
      </c>
      <c r="Z3195">
        <f t="shared" si="745"/>
        <v>751.36</v>
      </c>
    </row>
    <row r="3196" spans="1:26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 t="b">
        <v>0</v>
      </c>
      <c r="L3196">
        <v>0</v>
      </c>
      <c r="M3196" t="b">
        <v>0</v>
      </c>
      <c r="N3196" t="s">
        <v>8305</v>
      </c>
      <c r="O3196" s="15">
        <f t="shared" si="734"/>
        <v>0</v>
      </c>
      <c r="P3196" s="15">
        <f t="shared" si="746"/>
        <v>0</v>
      </c>
      <c r="Q3196" t="s">
        <v>8328</v>
      </c>
      <c r="R3196" t="s">
        <v>8358</v>
      </c>
      <c r="S3196" s="8">
        <f t="shared" si="735"/>
        <v>42181.854143518511</v>
      </c>
      <c r="T3196" s="11">
        <f t="shared" si="736"/>
        <v>42211.854143518511</v>
      </c>
      <c r="U3196" t="str">
        <f t="shared" si="737"/>
        <v>FALSE</v>
      </c>
      <c r="V3196" s="18">
        <f t="shared" si="738"/>
        <v>2</v>
      </c>
      <c r="W3196">
        <f t="shared" si="739"/>
        <v>2</v>
      </c>
      <c r="X3196">
        <v>1</v>
      </c>
      <c r="Y3196">
        <f>D3196*$X3196</f>
        <v>11000</v>
      </c>
      <c r="Z3196">
        <f t="shared" si="745"/>
        <v>0</v>
      </c>
    </row>
    <row r="3197" spans="1:26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 t="b">
        <v>0</v>
      </c>
      <c r="L3197">
        <v>39</v>
      </c>
      <c r="M3197" t="b">
        <v>0</v>
      </c>
      <c r="N3197" t="s">
        <v>8305</v>
      </c>
      <c r="O3197" s="15">
        <f t="shared" si="734"/>
        <v>59.142857142857139</v>
      </c>
      <c r="P3197" s="15">
        <f t="shared" si="746"/>
        <v>53.07692307692308</v>
      </c>
      <c r="Q3197" t="s">
        <v>8328</v>
      </c>
      <c r="R3197" t="s">
        <v>8358</v>
      </c>
      <c r="S3197" s="8">
        <f t="shared" si="735"/>
        <v>42017.385902777773</v>
      </c>
      <c r="T3197" s="11">
        <f t="shared" si="736"/>
        <v>42047.385902777773</v>
      </c>
      <c r="U3197" t="str">
        <f t="shared" si="737"/>
        <v>FALSE</v>
      </c>
      <c r="V3197" s="18">
        <f t="shared" si="738"/>
        <v>2</v>
      </c>
      <c r="W3197">
        <f t="shared" si="739"/>
        <v>2</v>
      </c>
      <c r="X3197">
        <v>1</v>
      </c>
      <c r="Y3197">
        <f>D3197*$X3197</f>
        <v>3500</v>
      </c>
      <c r="Z3197">
        <f t="shared" si="745"/>
        <v>2070</v>
      </c>
    </row>
    <row r="3198" spans="1:26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 t="b">
        <v>0</v>
      </c>
      <c r="L3198">
        <v>6</v>
      </c>
      <c r="M3198" t="b">
        <v>0</v>
      </c>
      <c r="N3198" t="s">
        <v>8305</v>
      </c>
      <c r="O3198" s="15">
        <f t="shared" si="734"/>
        <v>0.06</v>
      </c>
      <c r="P3198" s="15">
        <f t="shared" si="746"/>
        <v>300</v>
      </c>
      <c r="Q3198" t="s">
        <v>8328</v>
      </c>
      <c r="R3198" t="s">
        <v>8358</v>
      </c>
      <c r="S3198" s="8">
        <f t="shared" si="735"/>
        <v>42157.389756944445</v>
      </c>
      <c r="T3198" s="11">
        <f t="shared" si="736"/>
        <v>42217.374999999993</v>
      </c>
      <c r="U3198" t="str">
        <f t="shared" si="737"/>
        <v>FALSE</v>
      </c>
      <c r="V3198" s="18">
        <f t="shared" si="738"/>
        <v>2</v>
      </c>
      <c r="W3198">
        <f t="shared" si="739"/>
        <v>2</v>
      </c>
      <c r="X3198">
        <v>1</v>
      </c>
      <c r="Y3198">
        <f>D3198*$X3198</f>
        <v>3000000</v>
      </c>
      <c r="Z3198">
        <f t="shared" si="745"/>
        <v>1800</v>
      </c>
    </row>
    <row r="3199" spans="1:26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 t="b">
        <v>0</v>
      </c>
      <c r="L3199">
        <v>4</v>
      </c>
      <c r="M3199" t="b">
        <v>0</v>
      </c>
      <c r="N3199" t="s">
        <v>8305</v>
      </c>
      <c r="O3199" s="15">
        <f t="shared" si="734"/>
        <v>11.450000000000001</v>
      </c>
      <c r="P3199" s="15">
        <f t="shared" si="746"/>
        <v>286.25</v>
      </c>
      <c r="Q3199" t="s">
        <v>8328</v>
      </c>
      <c r="R3199" t="s">
        <v>8358</v>
      </c>
      <c r="S3199" s="8">
        <f t="shared" si="735"/>
        <v>42009.28493055555</v>
      </c>
      <c r="T3199" s="11">
        <f t="shared" si="736"/>
        <v>42039.28493055555</v>
      </c>
      <c r="U3199" t="str">
        <f t="shared" si="737"/>
        <v>FALSE</v>
      </c>
      <c r="V3199" s="18">
        <f t="shared" si="738"/>
        <v>2</v>
      </c>
      <c r="W3199">
        <f t="shared" si="739"/>
        <v>2</v>
      </c>
      <c r="X3199">
        <v>0.12</v>
      </c>
      <c r="Y3199">
        <f>D3199*$X3199</f>
        <v>1200</v>
      </c>
      <c r="Z3199">
        <f t="shared" si="745"/>
        <v>137.4</v>
      </c>
    </row>
    <row r="3200" spans="1:26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 t="b">
        <v>0</v>
      </c>
      <c r="L3200">
        <v>3</v>
      </c>
      <c r="M3200" t="b">
        <v>0</v>
      </c>
      <c r="N3200" t="s">
        <v>8305</v>
      </c>
      <c r="O3200" s="15">
        <f t="shared" si="734"/>
        <v>0.36666666666666664</v>
      </c>
      <c r="P3200" s="15">
        <f t="shared" si="746"/>
        <v>36.666666666666664</v>
      </c>
      <c r="Q3200" t="s">
        <v>8328</v>
      </c>
      <c r="R3200" t="s">
        <v>8358</v>
      </c>
      <c r="S3200" s="8">
        <f t="shared" si="735"/>
        <v>42013.216168981475</v>
      </c>
      <c r="T3200" s="11">
        <f t="shared" si="736"/>
        <v>42051.216168981475</v>
      </c>
      <c r="U3200" t="str">
        <f t="shared" si="737"/>
        <v>FALSE</v>
      </c>
      <c r="V3200" s="18">
        <f t="shared" si="738"/>
        <v>2</v>
      </c>
      <c r="W3200">
        <f t="shared" si="739"/>
        <v>2</v>
      </c>
      <c r="X3200">
        <v>0.15</v>
      </c>
      <c r="Y3200">
        <f>D3200*X3200</f>
        <v>4500</v>
      </c>
      <c r="Z3200">
        <f t="shared" si="745"/>
        <v>16.5</v>
      </c>
    </row>
    <row r="3201" spans="1:26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 t="b">
        <v>0</v>
      </c>
      <c r="L3201">
        <v>53</v>
      </c>
      <c r="M3201" t="b">
        <v>0</v>
      </c>
      <c r="N3201" t="s">
        <v>8305</v>
      </c>
      <c r="O3201" s="15">
        <f t="shared" si="734"/>
        <v>52.16</v>
      </c>
      <c r="P3201" s="15">
        <f t="shared" si="746"/>
        <v>49.20754716981132</v>
      </c>
      <c r="Q3201" t="s">
        <v>8328</v>
      </c>
      <c r="R3201" t="s">
        <v>8358</v>
      </c>
      <c r="S3201" s="8">
        <f t="shared" si="735"/>
        <v>41858.553449074068</v>
      </c>
      <c r="T3201" s="11">
        <f t="shared" si="736"/>
        <v>41888.666666666664</v>
      </c>
      <c r="U3201" t="str">
        <f t="shared" si="737"/>
        <v>FALSE</v>
      </c>
      <c r="V3201" s="18">
        <f t="shared" si="738"/>
        <v>2</v>
      </c>
      <c r="W3201">
        <f t="shared" si="739"/>
        <v>2</v>
      </c>
      <c r="X3201">
        <v>1</v>
      </c>
      <c r="Y3201">
        <f>D3201*$X3201</f>
        <v>5000</v>
      </c>
      <c r="Z3201">
        <f t="shared" si="745"/>
        <v>2608</v>
      </c>
    </row>
    <row r="3202" spans="1:26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 t="b">
        <v>0</v>
      </c>
      <c r="L3202">
        <v>1</v>
      </c>
      <c r="M3202" t="b">
        <v>0</v>
      </c>
      <c r="N3202" t="s">
        <v>8305</v>
      </c>
      <c r="O3202" s="15">
        <f t="shared" si="734"/>
        <v>2E-3</v>
      </c>
      <c r="P3202" s="15">
        <f t="shared" si="746"/>
        <v>1</v>
      </c>
      <c r="Q3202" t="s">
        <v>8328</v>
      </c>
      <c r="R3202" t="s">
        <v>8358</v>
      </c>
      <c r="S3202" s="8">
        <f t="shared" si="735"/>
        <v>42460.112280092588</v>
      </c>
      <c r="T3202" s="11">
        <f t="shared" si="736"/>
        <v>42490.023611111108</v>
      </c>
      <c r="U3202" t="str">
        <f t="shared" si="737"/>
        <v>FALSE</v>
      </c>
      <c r="V3202" s="18">
        <f t="shared" si="738"/>
        <v>2</v>
      </c>
      <c r="W3202">
        <f t="shared" si="739"/>
        <v>2</v>
      </c>
      <c r="X3202">
        <v>1</v>
      </c>
      <c r="Y3202">
        <f>D3202*$X3202</f>
        <v>50000</v>
      </c>
      <c r="Z3202">
        <f t="shared" si="745"/>
        <v>1</v>
      </c>
    </row>
    <row r="3203" spans="1:26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 t="b">
        <v>0</v>
      </c>
      <c r="L3203">
        <v>2</v>
      </c>
      <c r="M3203" t="b">
        <v>0</v>
      </c>
      <c r="N3203" t="s">
        <v>8305</v>
      </c>
      <c r="O3203" s="15">
        <f t="shared" ref="O3203:O3266" si="747">(E3203/D3203)*100</f>
        <v>1.25</v>
      </c>
      <c r="P3203" s="15">
        <f t="shared" si="746"/>
        <v>12.5</v>
      </c>
      <c r="Q3203" t="s">
        <v>8328</v>
      </c>
      <c r="R3203" t="s">
        <v>8358</v>
      </c>
      <c r="S3203" s="8">
        <f t="shared" ref="S3203:S3266" si="748">(((J3203/60)/60)/24)+DATE(1970,1,1)+(-5/24)</f>
        <v>41861.558761574073</v>
      </c>
      <c r="T3203" s="11">
        <f t="shared" ref="T3203:T3266" si="749">(I3203/86400)+25569+(-5/24)</f>
        <v>41882.558761574073</v>
      </c>
      <c r="U3203" t="str">
        <f t="shared" ref="U3203:U3266" si="750">TRIM(K3203)</f>
        <v>FALSE</v>
      </c>
      <c r="V3203" s="18">
        <f t="shared" ref="V3203:V3266" si="751">IF(U3203="TRUE", 1, 2)</f>
        <v>2</v>
      </c>
      <c r="W3203">
        <f t="shared" ref="W3203:W3266" si="752">IF(F3203="successful", 1,  IF(F3203= "failed", 2, IF(F3203="canceled", 3, 4)))</f>
        <v>2</v>
      </c>
      <c r="X3203">
        <v>1.28</v>
      </c>
      <c r="Y3203">
        <f>D3203*X3203</f>
        <v>2560</v>
      </c>
      <c r="Z3203">
        <f t="shared" si="745"/>
        <v>32</v>
      </c>
    </row>
    <row r="3204" spans="1:26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 t="b">
        <v>0</v>
      </c>
      <c r="L3204">
        <v>25</v>
      </c>
      <c r="M3204" t="b">
        <v>0</v>
      </c>
      <c r="N3204" t="s">
        <v>8305</v>
      </c>
      <c r="O3204" s="15">
        <f t="shared" si="747"/>
        <v>54.52</v>
      </c>
      <c r="P3204" s="15">
        <f t="shared" si="746"/>
        <v>109.04</v>
      </c>
      <c r="Q3204" t="s">
        <v>8328</v>
      </c>
      <c r="R3204" t="s">
        <v>8358</v>
      </c>
      <c r="S3204" s="8">
        <f t="shared" si="748"/>
        <v>42293.645208333335</v>
      </c>
      <c r="T3204" s="11">
        <f t="shared" si="749"/>
        <v>42352.040972222218</v>
      </c>
      <c r="U3204" t="str">
        <f t="shared" si="750"/>
        <v>FALSE</v>
      </c>
      <c r="V3204" s="18">
        <f t="shared" si="751"/>
        <v>2</v>
      </c>
      <c r="W3204">
        <f t="shared" si="752"/>
        <v>2</v>
      </c>
      <c r="X3204">
        <v>1</v>
      </c>
      <c r="Y3204">
        <f>D3204*$X3204</f>
        <v>5000</v>
      </c>
      <c r="Z3204">
        <f t="shared" si="745"/>
        <v>2726</v>
      </c>
    </row>
    <row r="3205" spans="1:26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 t="b">
        <v>0</v>
      </c>
      <c r="L3205">
        <v>6</v>
      </c>
      <c r="M3205" t="b">
        <v>0</v>
      </c>
      <c r="N3205" t="s">
        <v>8305</v>
      </c>
      <c r="O3205" s="15">
        <f t="shared" si="747"/>
        <v>25</v>
      </c>
      <c r="P3205" s="15">
        <f t="shared" si="746"/>
        <v>41.666666666666664</v>
      </c>
      <c r="Q3205" t="s">
        <v>8328</v>
      </c>
      <c r="R3205" t="s">
        <v>8358</v>
      </c>
      <c r="S3205" s="8">
        <f t="shared" si="748"/>
        <v>42242.780347222222</v>
      </c>
      <c r="T3205" s="11">
        <f t="shared" si="749"/>
        <v>42272.780347222222</v>
      </c>
      <c r="U3205" t="str">
        <f t="shared" si="750"/>
        <v>FALSE</v>
      </c>
      <c r="V3205" s="18">
        <f t="shared" si="751"/>
        <v>2</v>
      </c>
      <c r="W3205">
        <f t="shared" si="752"/>
        <v>2</v>
      </c>
      <c r="X3205">
        <v>1</v>
      </c>
      <c r="Y3205">
        <f>D3205*$X3205</f>
        <v>1000</v>
      </c>
      <c r="Z3205">
        <f t="shared" si="745"/>
        <v>250</v>
      </c>
    </row>
    <row r="3206" spans="1:26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 t="b">
        <v>0</v>
      </c>
      <c r="L3206">
        <v>0</v>
      </c>
      <c r="M3206" t="b">
        <v>0</v>
      </c>
      <c r="N3206" t="s">
        <v>8305</v>
      </c>
      <c r="O3206" s="15">
        <f t="shared" si="747"/>
        <v>0</v>
      </c>
      <c r="P3206" s="15">
        <f t="shared" si="746"/>
        <v>0</v>
      </c>
      <c r="Q3206" t="s">
        <v>8328</v>
      </c>
      <c r="R3206" t="s">
        <v>8358</v>
      </c>
      <c r="S3206" s="8">
        <f t="shared" si="748"/>
        <v>42172.477766203701</v>
      </c>
      <c r="T3206" s="11">
        <f t="shared" si="749"/>
        <v>42202.468055555553</v>
      </c>
      <c r="U3206" t="str">
        <f t="shared" si="750"/>
        <v>FALSE</v>
      </c>
      <c r="V3206" s="18">
        <f t="shared" si="751"/>
        <v>2</v>
      </c>
      <c r="W3206">
        <f t="shared" si="752"/>
        <v>2</v>
      </c>
      <c r="X3206">
        <v>1</v>
      </c>
      <c r="Y3206">
        <f>D3206*$X3206</f>
        <v>500</v>
      </c>
      <c r="Z3206">
        <f t="shared" si="745"/>
        <v>0</v>
      </c>
    </row>
    <row r="3207" spans="1:26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 t="b">
        <v>0</v>
      </c>
      <c r="L3207">
        <v>12</v>
      </c>
      <c r="M3207" t="b">
        <v>0</v>
      </c>
      <c r="N3207" t="s">
        <v>8305</v>
      </c>
      <c r="O3207" s="15">
        <f t="shared" si="747"/>
        <v>3.4125000000000001</v>
      </c>
      <c r="P3207" s="15">
        <f t="shared" si="746"/>
        <v>22.75</v>
      </c>
      <c r="Q3207" t="s">
        <v>8328</v>
      </c>
      <c r="R3207" t="s">
        <v>8358</v>
      </c>
      <c r="S3207" s="8">
        <f t="shared" si="748"/>
        <v>42095.166342592587</v>
      </c>
      <c r="T3207" s="11">
        <f t="shared" si="749"/>
        <v>42125.166342592587</v>
      </c>
      <c r="U3207" t="str">
        <f t="shared" si="750"/>
        <v>FALSE</v>
      </c>
      <c r="V3207" s="18">
        <f t="shared" si="751"/>
        <v>2</v>
      </c>
      <c r="W3207">
        <f t="shared" si="752"/>
        <v>2</v>
      </c>
      <c r="X3207">
        <v>1.28</v>
      </c>
      <c r="Y3207">
        <f>D3207*X3207</f>
        <v>10240</v>
      </c>
      <c r="Z3207">
        <f t="shared" si="745"/>
        <v>349.44</v>
      </c>
    </row>
    <row r="3208" spans="1:26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 t="b">
        <v>0</v>
      </c>
      <c r="L3208">
        <v>0</v>
      </c>
      <c r="M3208" t="b">
        <v>0</v>
      </c>
      <c r="N3208" t="s">
        <v>8305</v>
      </c>
      <c r="O3208" s="15">
        <f t="shared" si="747"/>
        <v>0</v>
      </c>
      <c r="P3208" s="15">
        <f t="shared" si="746"/>
        <v>0</v>
      </c>
      <c r="Q3208" t="s">
        <v>8328</v>
      </c>
      <c r="R3208" t="s">
        <v>8358</v>
      </c>
      <c r="S3208" s="8">
        <f t="shared" si="748"/>
        <v>42236.067719907405</v>
      </c>
      <c r="T3208" s="11">
        <f t="shared" si="749"/>
        <v>42266.067719907405</v>
      </c>
      <c r="U3208" t="str">
        <f t="shared" si="750"/>
        <v>FALSE</v>
      </c>
      <c r="V3208" s="18">
        <f t="shared" si="751"/>
        <v>2</v>
      </c>
      <c r="W3208">
        <f t="shared" si="752"/>
        <v>2</v>
      </c>
      <c r="X3208">
        <v>1</v>
      </c>
      <c r="Y3208">
        <f t="shared" ref="Y3208:Y3214" si="753">D3208*$X3208</f>
        <v>5000</v>
      </c>
      <c r="Z3208">
        <f t="shared" ref="Z3208:Z3214" si="754">E3208*$X3208</f>
        <v>0</v>
      </c>
    </row>
    <row r="3209" spans="1:26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 t="b">
        <v>0</v>
      </c>
      <c r="L3209">
        <v>36</v>
      </c>
      <c r="M3209" t="b">
        <v>0</v>
      </c>
      <c r="N3209" t="s">
        <v>8305</v>
      </c>
      <c r="O3209" s="15">
        <f t="shared" si="747"/>
        <v>46.36363636363636</v>
      </c>
      <c r="P3209" s="15">
        <f t="shared" si="746"/>
        <v>70.833333333333329</v>
      </c>
      <c r="Q3209" t="s">
        <v>8328</v>
      </c>
      <c r="R3209" t="s">
        <v>8358</v>
      </c>
      <c r="S3209" s="8">
        <f t="shared" si="748"/>
        <v>42057.069525462961</v>
      </c>
      <c r="T3209" s="11">
        <f t="shared" si="749"/>
        <v>42117.027858796289</v>
      </c>
      <c r="U3209" t="str">
        <f t="shared" si="750"/>
        <v>FALSE</v>
      </c>
      <c r="V3209" s="18">
        <f t="shared" si="751"/>
        <v>2</v>
      </c>
      <c r="W3209">
        <f t="shared" si="752"/>
        <v>2</v>
      </c>
      <c r="X3209">
        <v>1</v>
      </c>
      <c r="Y3209">
        <f t="shared" si="753"/>
        <v>5500</v>
      </c>
      <c r="Z3209">
        <f t="shared" si="754"/>
        <v>2550</v>
      </c>
    </row>
    <row r="3210" spans="1:26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 t="b">
        <v>1</v>
      </c>
      <c r="L3210">
        <v>82</v>
      </c>
      <c r="M3210" t="b">
        <v>1</v>
      </c>
      <c r="N3210" t="s">
        <v>8271</v>
      </c>
      <c r="O3210" s="15">
        <f t="shared" si="747"/>
        <v>103.49999999999999</v>
      </c>
      <c r="P3210" s="15">
        <f t="shared" si="746"/>
        <v>63.109756097560975</v>
      </c>
      <c r="Q3210" t="s">
        <v>8328</v>
      </c>
      <c r="R3210" t="s">
        <v>8329</v>
      </c>
      <c r="S3210" s="8">
        <f t="shared" si="748"/>
        <v>41827.396724537037</v>
      </c>
      <c r="T3210" s="11">
        <f t="shared" si="749"/>
        <v>41848.396724537037</v>
      </c>
      <c r="U3210" t="str">
        <f t="shared" si="750"/>
        <v>TRUE</v>
      </c>
      <c r="V3210" s="18">
        <f t="shared" si="751"/>
        <v>1</v>
      </c>
      <c r="W3210">
        <f t="shared" si="752"/>
        <v>1</v>
      </c>
      <c r="X3210">
        <v>1</v>
      </c>
      <c r="Y3210">
        <f t="shared" si="753"/>
        <v>5000</v>
      </c>
      <c r="Z3210">
        <f t="shared" si="754"/>
        <v>5175</v>
      </c>
    </row>
    <row r="3211" spans="1:26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 t="b">
        <v>1</v>
      </c>
      <c r="L3211">
        <v>226</v>
      </c>
      <c r="M3211" t="b">
        <v>1</v>
      </c>
      <c r="N3211" t="s">
        <v>8271</v>
      </c>
      <c r="O3211" s="15">
        <f t="shared" si="747"/>
        <v>119.32315789473684</v>
      </c>
      <c r="P3211" s="15">
        <f t="shared" si="746"/>
        <v>50.157964601769912</v>
      </c>
      <c r="Q3211" t="s">
        <v>8328</v>
      </c>
      <c r="R3211" t="s">
        <v>8329</v>
      </c>
      <c r="S3211" s="8">
        <f t="shared" si="748"/>
        <v>41778.428912037038</v>
      </c>
      <c r="T3211" s="11">
        <f t="shared" si="749"/>
        <v>41810.75</v>
      </c>
      <c r="U3211" t="str">
        <f t="shared" si="750"/>
        <v>TRUE</v>
      </c>
      <c r="V3211" s="18">
        <f t="shared" si="751"/>
        <v>1</v>
      </c>
      <c r="W3211">
        <f t="shared" si="752"/>
        <v>1</v>
      </c>
      <c r="X3211">
        <v>1</v>
      </c>
      <c r="Y3211">
        <f t="shared" si="753"/>
        <v>9500</v>
      </c>
      <c r="Z3211">
        <f t="shared" si="754"/>
        <v>11335.7</v>
      </c>
    </row>
    <row r="3212" spans="1:26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 t="b">
        <v>1</v>
      </c>
      <c r="L3212">
        <v>60</v>
      </c>
      <c r="M3212" t="b">
        <v>1</v>
      </c>
      <c r="N3212" t="s">
        <v>8271</v>
      </c>
      <c r="O3212" s="15">
        <f t="shared" si="747"/>
        <v>125.76666666666667</v>
      </c>
      <c r="P3212" s="15">
        <f t="shared" si="746"/>
        <v>62.883333333333333</v>
      </c>
      <c r="Q3212" t="s">
        <v>8328</v>
      </c>
      <c r="R3212" t="s">
        <v>8329</v>
      </c>
      <c r="S3212" s="8">
        <f t="shared" si="748"/>
        <v>41013.728229166663</v>
      </c>
      <c r="T3212" s="11">
        <f t="shared" si="749"/>
        <v>41060.957638888889</v>
      </c>
      <c r="U3212" t="str">
        <f t="shared" si="750"/>
        <v>TRUE</v>
      </c>
      <c r="V3212" s="18">
        <f t="shared" si="751"/>
        <v>1</v>
      </c>
      <c r="W3212">
        <f t="shared" si="752"/>
        <v>1</v>
      </c>
      <c r="X3212">
        <v>1</v>
      </c>
      <c r="Y3212">
        <f t="shared" si="753"/>
        <v>3000</v>
      </c>
      <c r="Z3212">
        <f t="shared" si="754"/>
        <v>3773</v>
      </c>
    </row>
    <row r="3213" spans="1:26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 t="b">
        <v>1</v>
      </c>
      <c r="L3213">
        <v>322</v>
      </c>
      <c r="M3213" t="b">
        <v>1</v>
      </c>
      <c r="N3213" t="s">
        <v>8271</v>
      </c>
      <c r="O3213" s="15">
        <f t="shared" si="747"/>
        <v>119.74347826086958</v>
      </c>
      <c r="P3213" s="15">
        <f t="shared" si="746"/>
        <v>85.531055900621112</v>
      </c>
      <c r="Q3213" t="s">
        <v>8328</v>
      </c>
      <c r="R3213" t="s">
        <v>8329</v>
      </c>
      <c r="S3213" s="8">
        <f t="shared" si="748"/>
        <v>41834.378240740742</v>
      </c>
      <c r="T3213" s="11">
        <f t="shared" si="749"/>
        <v>41865.875</v>
      </c>
      <c r="U3213" t="str">
        <f t="shared" si="750"/>
        <v>TRUE</v>
      </c>
      <c r="V3213" s="18">
        <f t="shared" si="751"/>
        <v>1</v>
      </c>
      <c r="W3213">
        <f t="shared" si="752"/>
        <v>1</v>
      </c>
      <c r="X3213">
        <v>1</v>
      </c>
      <c r="Y3213">
        <f t="shared" si="753"/>
        <v>23000</v>
      </c>
      <c r="Z3213">
        <f t="shared" si="754"/>
        <v>27541</v>
      </c>
    </row>
    <row r="3214" spans="1:26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 t="b">
        <v>1</v>
      </c>
      <c r="L3214">
        <v>94</v>
      </c>
      <c r="M3214" t="b">
        <v>1</v>
      </c>
      <c r="N3214" t="s">
        <v>8271</v>
      </c>
      <c r="O3214" s="15">
        <f t="shared" si="747"/>
        <v>126.25</v>
      </c>
      <c r="P3214" s="15">
        <f t="shared" si="746"/>
        <v>53.723404255319146</v>
      </c>
      <c r="Q3214" t="s">
        <v>8328</v>
      </c>
      <c r="R3214" t="s">
        <v>8329</v>
      </c>
      <c r="S3214" s="8">
        <f t="shared" si="748"/>
        <v>41829.587395833332</v>
      </c>
      <c r="T3214" s="11">
        <f t="shared" si="749"/>
        <v>41859.587395833332</v>
      </c>
      <c r="U3214" t="str">
        <f t="shared" si="750"/>
        <v>TRUE</v>
      </c>
      <c r="V3214" s="18">
        <f t="shared" si="751"/>
        <v>1</v>
      </c>
      <c r="W3214">
        <f t="shared" si="752"/>
        <v>1</v>
      </c>
      <c r="X3214">
        <v>1</v>
      </c>
      <c r="Y3214">
        <f t="shared" si="753"/>
        <v>4000</v>
      </c>
      <c r="Z3214">
        <f t="shared" si="754"/>
        <v>5050</v>
      </c>
    </row>
    <row r="3215" spans="1:26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 t="b">
        <v>1</v>
      </c>
      <c r="L3215">
        <v>47</v>
      </c>
      <c r="M3215" t="b">
        <v>1</v>
      </c>
      <c r="N3215" t="s">
        <v>8271</v>
      </c>
      <c r="O3215" s="15">
        <f t="shared" si="747"/>
        <v>100.11666666666667</v>
      </c>
      <c r="P3215" s="15">
        <f t="shared" si="746"/>
        <v>127.80851063829788</v>
      </c>
      <c r="Q3215" t="s">
        <v>8328</v>
      </c>
      <c r="R3215" t="s">
        <v>8329</v>
      </c>
      <c r="S3215" s="8">
        <f t="shared" si="748"/>
        <v>42171.555081018516</v>
      </c>
      <c r="T3215" s="11">
        <f t="shared" si="749"/>
        <v>42211.555081018516</v>
      </c>
      <c r="U3215" t="str">
        <f t="shared" si="750"/>
        <v>TRUE</v>
      </c>
      <c r="V3215" s="18">
        <f t="shared" si="751"/>
        <v>1</v>
      </c>
      <c r="W3215">
        <f t="shared" si="752"/>
        <v>1</v>
      </c>
      <c r="X3215">
        <v>1.28</v>
      </c>
      <c r="Y3215">
        <f>D3215*X3215</f>
        <v>7680</v>
      </c>
      <c r="Z3215">
        <f t="shared" ref="Z3215:Z3227" si="755">E3215*$X3215</f>
        <v>7688.96</v>
      </c>
    </row>
    <row r="3216" spans="1:26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 t="b">
        <v>1</v>
      </c>
      <c r="L3216">
        <v>115</v>
      </c>
      <c r="M3216" t="b">
        <v>1</v>
      </c>
      <c r="N3216" t="s">
        <v>8271</v>
      </c>
      <c r="O3216" s="15">
        <f t="shared" si="747"/>
        <v>102.13333333333334</v>
      </c>
      <c r="P3216" s="15">
        <f t="shared" si="746"/>
        <v>106.57391304347826</v>
      </c>
      <c r="Q3216" t="s">
        <v>8328</v>
      </c>
      <c r="R3216" t="s">
        <v>8329</v>
      </c>
      <c r="S3216" s="8">
        <f t="shared" si="748"/>
        <v>42337.584178240737</v>
      </c>
      <c r="T3216" s="11">
        <f t="shared" si="749"/>
        <v>42374.788194444445</v>
      </c>
      <c r="U3216" t="str">
        <f t="shared" si="750"/>
        <v>TRUE</v>
      </c>
      <c r="V3216" s="18">
        <f t="shared" si="751"/>
        <v>1</v>
      </c>
      <c r="W3216">
        <f t="shared" si="752"/>
        <v>1</v>
      </c>
      <c r="X3216">
        <v>1.28</v>
      </c>
      <c r="Y3216">
        <f>D3216*X3216</f>
        <v>15360</v>
      </c>
      <c r="Z3216">
        <f t="shared" si="755"/>
        <v>15687.68</v>
      </c>
    </row>
    <row r="3217" spans="1:26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 t="b">
        <v>1</v>
      </c>
      <c r="L3217">
        <v>134</v>
      </c>
      <c r="M3217" t="b">
        <v>1</v>
      </c>
      <c r="N3217" t="s">
        <v>8271</v>
      </c>
      <c r="O3217" s="15">
        <f t="shared" si="747"/>
        <v>100.35142857142858</v>
      </c>
      <c r="P3217" s="15">
        <f t="shared" si="746"/>
        <v>262.11194029850748</v>
      </c>
      <c r="Q3217" t="s">
        <v>8328</v>
      </c>
      <c r="R3217" t="s">
        <v>8329</v>
      </c>
      <c r="S3217" s="8">
        <f t="shared" si="748"/>
        <v>42219.456840277773</v>
      </c>
      <c r="T3217" s="11">
        <f t="shared" si="749"/>
        <v>42256.957638888889</v>
      </c>
      <c r="U3217" t="str">
        <f t="shared" si="750"/>
        <v>TRUE</v>
      </c>
      <c r="V3217" s="18">
        <f t="shared" si="751"/>
        <v>1</v>
      </c>
      <c r="W3217">
        <f t="shared" si="752"/>
        <v>1</v>
      </c>
      <c r="X3217">
        <v>1</v>
      </c>
      <c r="Y3217">
        <f>D3217*$X3217</f>
        <v>35000</v>
      </c>
      <c r="Z3217">
        <f t="shared" si="755"/>
        <v>35123</v>
      </c>
    </row>
    <row r="3218" spans="1:26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 t="b">
        <v>1</v>
      </c>
      <c r="L3218">
        <v>35</v>
      </c>
      <c r="M3218" t="b">
        <v>1</v>
      </c>
      <c r="N3218" t="s">
        <v>8271</v>
      </c>
      <c r="O3218" s="15">
        <f t="shared" si="747"/>
        <v>100.05</v>
      </c>
      <c r="P3218" s="15">
        <f t="shared" si="746"/>
        <v>57.171428571428571</v>
      </c>
      <c r="Q3218" t="s">
        <v>8328</v>
      </c>
      <c r="R3218" t="s">
        <v>8329</v>
      </c>
      <c r="S3218" s="8">
        <f t="shared" si="748"/>
        <v>42165.254293981481</v>
      </c>
      <c r="T3218" s="11">
        <f t="shared" si="749"/>
        <v>42196.395833333336</v>
      </c>
      <c r="U3218" t="str">
        <f t="shared" si="750"/>
        <v>TRUE</v>
      </c>
      <c r="V3218" s="18">
        <f t="shared" si="751"/>
        <v>1</v>
      </c>
      <c r="W3218">
        <f t="shared" si="752"/>
        <v>1</v>
      </c>
      <c r="X3218">
        <v>1.28</v>
      </c>
      <c r="Y3218">
        <f>D3218*X3218</f>
        <v>2560</v>
      </c>
      <c r="Z3218">
        <f t="shared" si="755"/>
        <v>2561.2800000000002</v>
      </c>
    </row>
    <row r="3219" spans="1:26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 t="b">
        <v>1</v>
      </c>
      <c r="L3219">
        <v>104</v>
      </c>
      <c r="M3219" t="b">
        <v>1</v>
      </c>
      <c r="N3219" t="s">
        <v>8271</v>
      </c>
      <c r="O3219" s="15">
        <f t="shared" si="747"/>
        <v>116.02222222222223</v>
      </c>
      <c r="P3219" s="15">
        <f t="shared" si="746"/>
        <v>50.20192307692308</v>
      </c>
      <c r="Q3219" t="s">
        <v>8328</v>
      </c>
      <c r="R3219" t="s">
        <v>8329</v>
      </c>
      <c r="S3219" s="8">
        <f t="shared" si="748"/>
        <v>42648.337777777771</v>
      </c>
      <c r="T3219" s="11">
        <f t="shared" si="749"/>
        <v>42678.337777777771</v>
      </c>
      <c r="U3219" t="str">
        <f t="shared" si="750"/>
        <v>TRUE</v>
      </c>
      <c r="V3219" s="18">
        <f t="shared" si="751"/>
        <v>1</v>
      </c>
      <c r="W3219">
        <f t="shared" si="752"/>
        <v>1</v>
      </c>
      <c r="X3219">
        <v>1</v>
      </c>
      <c r="Y3219">
        <f>D3219*$X3219</f>
        <v>4500</v>
      </c>
      <c r="Z3219">
        <f t="shared" si="755"/>
        <v>5221</v>
      </c>
    </row>
    <row r="3220" spans="1:26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 t="b">
        <v>1</v>
      </c>
      <c r="L3220">
        <v>184</v>
      </c>
      <c r="M3220" t="b">
        <v>1</v>
      </c>
      <c r="N3220" t="s">
        <v>8271</v>
      </c>
      <c r="O3220" s="15">
        <f t="shared" si="747"/>
        <v>102.1</v>
      </c>
      <c r="P3220" s="15">
        <f t="shared" si="746"/>
        <v>66.586956521739125</v>
      </c>
      <c r="Q3220" t="s">
        <v>8328</v>
      </c>
      <c r="R3220" t="s">
        <v>8329</v>
      </c>
      <c r="S3220" s="8">
        <f t="shared" si="748"/>
        <v>41970.793819444443</v>
      </c>
      <c r="T3220" s="11">
        <f t="shared" si="749"/>
        <v>42003.791666666664</v>
      </c>
      <c r="U3220" t="str">
        <f t="shared" si="750"/>
        <v>TRUE</v>
      </c>
      <c r="V3220" s="18">
        <f t="shared" si="751"/>
        <v>1</v>
      </c>
      <c r="W3220">
        <f t="shared" si="752"/>
        <v>1</v>
      </c>
      <c r="X3220">
        <v>1.28</v>
      </c>
      <c r="Y3220">
        <f>D3220*X3220</f>
        <v>15360</v>
      </c>
      <c r="Z3220">
        <f t="shared" si="755"/>
        <v>15682.56</v>
      </c>
    </row>
    <row r="3221" spans="1:26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 t="b">
        <v>1</v>
      </c>
      <c r="L3221">
        <v>119</v>
      </c>
      <c r="M3221" t="b">
        <v>1</v>
      </c>
      <c r="N3221" t="s">
        <v>8271</v>
      </c>
      <c r="O3221" s="15">
        <f t="shared" si="747"/>
        <v>100.11000000000001</v>
      </c>
      <c r="P3221" s="15">
        <f t="shared" si="746"/>
        <v>168.25210084033614</v>
      </c>
      <c r="Q3221" t="s">
        <v>8328</v>
      </c>
      <c r="R3221" t="s">
        <v>8329</v>
      </c>
      <c r="S3221" s="8">
        <f t="shared" si="748"/>
        <v>42050.77484953704</v>
      </c>
      <c r="T3221" s="11">
        <f t="shared" si="749"/>
        <v>42085.733182870368</v>
      </c>
      <c r="U3221" t="str">
        <f t="shared" si="750"/>
        <v>TRUE</v>
      </c>
      <c r="V3221" s="18">
        <f t="shared" si="751"/>
        <v>1</v>
      </c>
      <c r="W3221">
        <f t="shared" si="752"/>
        <v>1</v>
      </c>
      <c r="X3221">
        <v>1</v>
      </c>
      <c r="Y3221">
        <f>D3221*$X3221</f>
        <v>20000</v>
      </c>
      <c r="Z3221">
        <f t="shared" si="755"/>
        <v>20022</v>
      </c>
    </row>
    <row r="3222" spans="1:26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 t="b">
        <v>1</v>
      </c>
      <c r="L3222">
        <v>59</v>
      </c>
      <c r="M3222" t="b">
        <v>1</v>
      </c>
      <c r="N3222" t="s">
        <v>8271</v>
      </c>
      <c r="O3222" s="15">
        <f t="shared" si="747"/>
        <v>100.84</v>
      </c>
      <c r="P3222" s="15">
        <f t="shared" si="746"/>
        <v>256.37288135593218</v>
      </c>
      <c r="Q3222" t="s">
        <v>8328</v>
      </c>
      <c r="R3222" t="s">
        <v>8329</v>
      </c>
      <c r="S3222" s="8">
        <f t="shared" si="748"/>
        <v>42772.625046296293</v>
      </c>
      <c r="T3222" s="11">
        <f t="shared" si="749"/>
        <v>42806.666666666664</v>
      </c>
      <c r="U3222" t="str">
        <f t="shared" si="750"/>
        <v>TRUE</v>
      </c>
      <c r="V3222" s="18">
        <f t="shared" si="751"/>
        <v>1</v>
      </c>
      <c r="W3222">
        <f t="shared" si="752"/>
        <v>1</v>
      </c>
      <c r="X3222">
        <v>1</v>
      </c>
      <c r="Y3222">
        <f>D3222*$X3222</f>
        <v>15000</v>
      </c>
      <c r="Z3222">
        <f t="shared" si="755"/>
        <v>15126</v>
      </c>
    </row>
    <row r="3223" spans="1:26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 t="b">
        <v>1</v>
      </c>
      <c r="L3223">
        <v>113</v>
      </c>
      <c r="M3223" t="b">
        <v>1</v>
      </c>
      <c r="N3223" t="s">
        <v>8271</v>
      </c>
      <c r="O3223" s="15">
        <f t="shared" si="747"/>
        <v>103.42499999999998</v>
      </c>
      <c r="P3223" s="15">
        <f t="shared" si="746"/>
        <v>36.610619469026545</v>
      </c>
      <c r="Q3223" t="s">
        <v>8328</v>
      </c>
      <c r="R3223" t="s">
        <v>8329</v>
      </c>
      <c r="S3223" s="8">
        <f t="shared" si="748"/>
        <v>42155.488460648143</v>
      </c>
      <c r="T3223" s="11">
        <f t="shared" si="749"/>
        <v>42190.488460648143</v>
      </c>
      <c r="U3223" t="str">
        <f t="shared" si="750"/>
        <v>TRUE</v>
      </c>
      <c r="V3223" s="18">
        <f t="shared" si="751"/>
        <v>1</v>
      </c>
      <c r="W3223">
        <f t="shared" si="752"/>
        <v>1</v>
      </c>
      <c r="X3223">
        <v>1.28</v>
      </c>
      <c r="Y3223">
        <f>D3223*X3223</f>
        <v>5120</v>
      </c>
      <c r="Z3223">
        <f t="shared" si="755"/>
        <v>5295.36</v>
      </c>
    </row>
    <row r="3224" spans="1:26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 t="b">
        <v>1</v>
      </c>
      <c r="L3224">
        <v>84</v>
      </c>
      <c r="M3224" t="b">
        <v>1</v>
      </c>
      <c r="N3224" t="s">
        <v>8271</v>
      </c>
      <c r="O3224" s="15">
        <f t="shared" si="747"/>
        <v>124.8</v>
      </c>
      <c r="P3224" s="15">
        <f t="shared" si="746"/>
        <v>37.142857142857146</v>
      </c>
      <c r="Q3224" t="s">
        <v>8328</v>
      </c>
      <c r="R3224" t="s">
        <v>8329</v>
      </c>
      <c r="S3224" s="8">
        <f t="shared" si="748"/>
        <v>42270.373807870368</v>
      </c>
      <c r="T3224" s="11">
        <f t="shared" si="749"/>
        <v>42301.686805555553</v>
      </c>
      <c r="U3224" t="str">
        <f t="shared" si="750"/>
        <v>TRUE</v>
      </c>
      <c r="V3224" s="18">
        <f t="shared" si="751"/>
        <v>1</v>
      </c>
      <c r="W3224">
        <f t="shared" si="752"/>
        <v>1</v>
      </c>
      <c r="X3224">
        <v>1</v>
      </c>
      <c r="Y3224">
        <f>D3224*$X3224</f>
        <v>2500</v>
      </c>
      <c r="Z3224">
        <f t="shared" si="755"/>
        <v>3120</v>
      </c>
    </row>
    <row r="3225" spans="1:26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 t="b">
        <v>1</v>
      </c>
      <c r="L3225">
        <v>74</v>
      </c>
      <c r="M3225" t="b">
        <v>1</v>
      </c>
      <c r="N3225" t="s">
        <v>8271</v>
      </c>
      <c r="O3225" s="15">
        <f t="shared" si="747"/>
        <v>109.51612903225806</v>
      </c>
      <c r="P3225" s="15">
        <f t="shared" si="746"/>
        <v>45.878378378378379</v>
      </c>
      <c r="Q3225" t="s">
        <v>8328</v>
      </c>
      <c r="R3225" t="s">
        <v>8329</v>
      </c>
      <c r="S3225" s="8">
        <f t="shared" si="748"/>
        <v>42206.62703703704</v>
      </c>
      <c r="T3225" s="11">
        <f t="shared" si="749"/>
        <v>42236.627037037033</v>
      </c>
      <c r="U3225" t="str">
        <f t="shared" si="750"/>
        <v>TRUE</v>
      </c>
      <c r="V3225" s="18">
        <f t="shared" si="751"/>
        <v>1</v>
      </c>
      <c r="W3225">
        <f t="shared" si="752"/>
        <v>1</v>
      </c>
      <c r="X3225">
        <v>1</v>
      </c>
      <c r="Y3225">
        <f>D3225*$X3225</f>
        <v>3100</v>
      </c>
      <c r="Z3225">
        <f t="shared" si="755"/>
        <v>3395</v>
      </c>
    </row>
    <row r="3226" spans="1:26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 t="b">
        <v>1</v>
      </c>
      <c r="L3226">
        <v>216</v>
      </c>
      <c r="M3226" t="b">
        <v>1</v>
      </c>
      <c r="N3226" t="s">
        <v>8271</v>
      </c>
      <c r="O3226" s="15">
        <f t="shared" si="747"/>
        <v>102.03333333333333</v>
      </c>
      <c r="P3226" s="15">
        <f t="shared" si="746"/>
        <v>141.71296296296296</v>
      </c>
      <c r="Q3226" t="s">
        <v>8328</v>
      </c>
      <c r="R3226" t="s">
        <v>8329</v>
      </c>
      <c r="S3226" s="8">
        <f t="shared" si="748"/>
        <v>42697.642511574071</v>
      </c>
      <c r="T3226" s="11">
        <f t="shared" si="749"/>
        <v>42744.999999999993</v>
      </c>
      <c r="U3226" t="str">
        <f t="shared" si="750"/>
        <v>TRUE</v>
      </c>
      <c r="V3226" s="18">
        <f t="shared" si="751"/>
        <v>1</v>
      </c>
      <c r="W3226">
        <f t="shared" si="752"/>
        <v>1</v>
      </c>
      <c r="X3226">
        <v>1</v>
      </c>
      <c r="Y3226">
        <f>D3226*$X3226</f>
        <v>30000</v>
      </c>
      <c r="Z3226">
        <f t="shared" si="755"/>
        <v>30610</v>
      </c>
    </row>
    <row r="3227" spans="1:26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 t="b">
        <v>1</v>
      </c>
      <c r="L3227">
        <v>39</v>
      </c>
      <c r="M3227" t="b">
        <v>1</v>
      </c>
      <c r="N3227" t="s">
        <v>8271</v>
      </c>
      <c r="O3227" s="15">
        <f t="shared" si="747"/>
        <v>102.35000000000001</v>
      </c>
      <c r="P3227" s="15">
        <f t="shared" si="746"/>
        <v>52.487179487179489</v>
      </c>
      <c r="Q3227" t="s">
        <v>8328</v>
      </c>
      <c r="R3227" t="s">
        <v>8329</v>
      </c>
      <c r="S3227" s="8">
        <f t="shared" si="748"/>
        <v>42503.351134259261</v>
      </c>
      <c r="T3227" s="11">
        <f t="shared" si="749"/>
        <v>42524.666666666664</v>
      </c>
      <c r="U3227" t="str">
        <f t="shared" si="750"/>
        <v>TRUE</v>
      </c>
      <c r="V3227" s="18">
        <f t="shared" si="751"/>
        <v>1</v>
      </c>
      <c r="W3227">
        <f t="shared" si="752"/>
        <v>1</v>
      </c>
      <c r="X3227">
        <v>1</v>
      </c>
      <c r="Y3227">
        <f>D3227*$X3227</f>
        <v>2000</v>
      </c>
      <c r="Z3227">
        <f t="shared" si="755"/>
        <v>2047</v>
      </c>
    </row>
    <row r="3228" spans="1:26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 t="b">
        <v>1</v>
      </c>
      <c r="L3228">
        <v>21</v>
      </c>
      <c r="M3228" t="b">
        <v>1</v>
      </c>
      <c r="N3228" t="s">
        <v>8271</v>
      </c>
      <c r="O3228" s="15">
        <f t="shared" si="747"/>
        <v>104.16666666666667</v>
      </c>
      <c r="P3228" s="15">
        <f t="shared" si="746"/>
        <v>59.523809523809526</v>
      </c>
      <c r="Q3228" t="s">
        <v>8328</v>
      </c>
      <c r="R3228" t="s">
        <v>8329</v>
      </c>
      <c r="S3228" s="8">
        <f t="shared" si="748"/>
        <v>42277.375138888885</v>
      </c>
      <c r="T3228" s="11">
        <f t="shared" si="749"/>
        <v>42307.375138888885</v>
      </c>
      <c r="U3228" t="str">
        <f t="shared" si="750"/>
        <v>TRUE</v>
      </c>
      <c r="V3228" s="18">
        <f t="shared" si="751"/>
        <v>1</v>
      </c>
      <c r="W3228">
        <f t="shared" si="752"/>
        <v>1</v>
      </c>
      <c r="X3228">
        <v>1.28</v>
      </c>
      <c r="Y3228">
        <f>D3228*X3228</f>
        <v>1536</v>
      </c>
      <c r="Z3228">
        <f t="shared" ref="Z3228:Z3235" si="756">E3228*$X3228</f>
        <v>1600</v>
      </c>
    </row>
    <row r="3229" spans="1:26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 t="b">
        <v>0</v>
      </c>
      <c r="L3229">
        <v>30</v>
      </c>
      <c r="M3229" t="b">
        <v>1</v>
      </c>
      <c r="N3229" t="s">
        <v>8271</v>
      </c>
      <c r="O3229" s="15">
        <f t="shared" si="747"/>
        <v>125</v>
      </c>
      <c r="P3229" s="15">
        <f t="shared" si="746"/>
        <v>50</v>
      </c>
      <c r="Q3229" t="s">
        <v>8328</v>
      </c>
      <c r="R3229" t="s">
        <v>8329</v>
      </c>
      <c r="S3229" s="8">
        <f t="shared" si="748"/>
        <v>42722.674027777779</v>
      </c>
      <c r="T3229" s="11">
        <f t="shared" si="749"/>
        <v>42752.674027777779</v>
      </c>
      <c r="U3229" t="str">
        <f t="shared" si="750"/>
        <v>FALSE</v>
      </c>
      <c r="V3229" s="18">
        <f t="shared" si="751"/>
        <v>2</v>
      </c>
      <c r="W3229">
        <f t="shared" si="752"/>
        <v>1</v>
      </c>
      <c r="X3229">
        <v>1.28</v>
      </c>
      <c r="Y3229">
        <f>D3229*X3229</f>
        <v>1536</v>
      </c>
      <c r="Z3229">
        <f t="shared" si="756"/>
        <v>1920</v>
      </c>
    </row>
    <row r="3230" spans="1:26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 t="b">
        <v>1</v>
      </c>
      <c r="L3230">
        <v>37</v>
      </c>
      <c r="M3230" t="b">
        <v>1</v>
      </c>
      <c r="N3230" t="s">
        <v>8271</v>
      </c>
      <c r="O3230" s="15">
        <f t="shared" si="747"/>
        <v>102.34285714285714</v>
      </c>
      <c r="P3230" s="15">
        <f t="shared" si="746"/>
        <v>193.62162162162161</v>
      </c>
      <c r="Q3230" t="s">
        <v>8328</v>
      </c>
      <c r="R3230" t="s">
        <v>8329</v>
      </c>
      <c r="S3230" s="8">
        <f t="shared" si="748"/>
        <v>42323.500972222224</v>
      </c>
      <c r="T3230" s="11">
        <f t="shared" si="749"/>
        <v>42354.999305555553</v>
      </c>
      <c r="U3230" t="str">
        <f t="shared" si="750"/>
        <v>TRUE</v>
      </c>
      <c r="V3230" s="18">
        <f t="shared" si="751"/>
        <v>1</v>
      </c>
      <c r="W3230">
        <f t="shared" si="752"/>
        <v>1</v>
      </c>
      <c r="X3230">
        <v>1</v>
      </c>
      <c r="Y3230">
        <f t="shared" ref="Y3230:Y3235" si="757">D3230*$X3230</f>
        <v>7000</v>
      </c>
      <c r="Z3230">
        <f t="shared" si="756"/>
        <v>7164</v>
      </c>
    </row>
    <row r="3231" spans="1:26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 t="b">
        <v>1</v>
      </c>
      <c r="L3231">
        <v>202</v>
      </c>
      <c r="M3231" t="b">
        <v>1</v>
      </c>
      <c r="N3231" t="s">
        <v>8271</v>
      </c>
      <c r="O3231" s="15">
        <f t="shared" si="747"/>
        <v>107.86500000000001</v>
      </c>
      <c r="P3231" s="15">
        <f t="shared" si="746"/>
        <v>106.79702970297029</v>
      </c>
      <c r="Q3231" t="s">
        <v>8328</v>
      </c>
      <c r="R3231" t="s">
        <v>8329</v>
      </c>
      <c r="S3231" s="8">
        <f t="shared" si="748"/>
        <v>41933.083310185182</v>
      </c>
      <c r="T3231" s="11">
        <f t="shared" si="749"/>
        <v>41963.124976851854</v>
      </c>
      <c r="U3231" t="str">
        <f t="shared" si="750"/>
        <v>TRUE</v>
      </c>
      <c r="V3231" s="18">
        <f t="shared" si="751"/>
        <v>1</v>
      </c>
      <c r="W3231">
        <f t="shared" si="752"/>
        <v>1</v>
      </c>
      <c r="X3231">
        <v>1</v>
      </c>
      <c r="Y3231">
        <f t="shared" si="757"/>
        <v>20000</v>
      </c>
      <c r="Z3231">
        <f t="shared" si="756"/>
        <v>21573</v>
      </c>
    </row>
    <row r="3232" spans="1:26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 t="b">
        <v>1</v>
      </c>
      <c r="L3232">
        <v>37</v>
      </c>
      <c r="M3232" t="b">
        <v>1</v>
      </c>
      <c r="N3232" t="s">
        <v>8271</v>
      </c>
      <c r="O3232" s="15">
        <f t="shared" si="747"/>
        <v>109.88461538461539</v>
      </c>
      <c r="P3232" s="15">
        <f t="shared" si="746"/>
        <v>77.21621621621621</v>
      </c>
      <c r="Q3232" t="s">
        <v>8328</v>
      </c>
      <c r="R3232" t="s">
        <v>8329</v>
      </c>
      <c r="S3232" s="8">
        <f t="shared" si="748"/>
        <v>41897.959791666668</v>
      </c>
      <c r="T3232" s="11">
        <f t="shared" si="749"/>
        <v>41912.957638888889</v>
      </c>
      <c r="U3232" t="str">
        <f t="shared" si="750"/>
        <v>TRUE</v>
      </c>
      <c r="V3232" s="18">
        <f t="shared" si="751"/>
        <v>1</v>
      </c>
      <c r="W3232">
        <f t="shared" si="752"/>
        <v>1</v>
      </c>
      <c r="X3232">
        <v>1</v>
      </c>
      <c r="Y3232">
        <f t="shared" si="757"/>
        <v>2600</v>
      </c>
      <c r="Z3232">
        <f t="shared" si="756"/>
        <v>2857</v>
      </c>
    </row>
    <row r="3233" spans="1:26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 t="b">
        <v>0</v>
      </c>
      <c r="L3233">
        <v>28</v>
      </c>
      <c r="M3233" t="b">
        <v>1</v>
      </c>
      <c r="N3233" t="s">
        <v>8271</v>
      </c>
      <c r="O3233" s="15">
        <f t="shared" si="747"/>
        <v>161</v>
      </c>
      <c r="P3233" s="15">
        <f t="shared" si="746"/>
        <v>57.5</v>
      </c>
      <c r="Q3233" t="s">
        <v>8328</v>
      </c>
      <c r="R3233" t="s">
        <v>8329</v>
      </c>
      <c r="S3233" s="8">
        <f t="shared" si="748"/>
        <v>42446.735497685186</v>
      </c>
      <c r="T3233" s="11">
        <f t="shared" si="749"/>
        <v>42476.735497685186</v>
      </c>
      <c r="U3233" t="str">
        <f t="shared" si="750"/>
        <v>FALSE</v>
      </c>
      <c r="V3233" s="18">
        <f t="shared" si="751"/>
        <v>2</v>
      </c>
      <c r="W3233">
        <f t="shared" si="752"/>
        <v>1</v>
      </c>
      <c r="X3233">
        <v>1</v>
      </c>
      <c r="Y3233">
        <f t="shared" si="757"/>
        <v>1000</v>
      </c>
      <c r="Z3233">
        <f t="shared" si="756"/>
        <v>1610</v>
      </c>
    </row>
    <row r="3234" spans="1:26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 t="b">
        <v>1</v>
      </c>
      <c r="L3234">
        <v>26</v>
      </c>
      <c r="M3234" t="b">
        <v>1</v>
      </c>
      <c r="N3234" t="s">
        <v>8271</v>
      </c>
      <c r="O3234" s="15">
        <f t="shared" si="747"/>
        <v>131.20000000000002</v>
      </c>
      <c r="P3234" s="15">
        <f t="shared" si="746"/>
        <v>50.46153846153846</v>
      </c>
      <c r="Q3234" t="s">
        <v>8328</v>
      </c>
      <c r="R3234" t="s">
        <v>8329</v>
      </c>
      <c r="S3234" s="8">
        <f t="shared" si="748"/>
        <v>42463.605520833335</v>
      </c>
      <c r="T3234" s="11">
        <f t="shared" si="749"/>
        <v>42493.957638888889</v>
      </c>
      <c r="U3234" t="str">
        <f t="shared" si="750"/>
        <v>TRUE</v>
      </c>
      <c r="V3234" s="18">
        <f t="shared" si="751"/>
        <v>1</v>
      </c>
      <c r="W3234">
        <f t="shared" si="752"/>
        <v>1</v>
      </c>
      <c r="X3234">
        <v>1</v>
      </c>
      <c r="Y3234">
        <f t="shared" si="757"/>
        <v>1000</v>
      </c>
      <c r="Z3234">
        <f t="shared" si="756"/>
        <v>1312</v>
      </c>
    </row>
    <row r="3235" spans="1:26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 t="b">
        <v>0</v>
      </c>
      <c r="L3235">
        <v>61</v>
      </c>
      <c r="M3235" t="b">
        <v>1</v>
      </c>
      <c r="N3235" t="s">
        <v>8271</v>
      </c>
      <c r="O3235" s="15">
        <f t="shared" si="747"/>
        <v>118.8</v>
      </c>
      <c r="P3235" s="15">
        <f t="shared" si="746"/>
        <v>97.377049180327873</v>
      </c>
      <c r="Q3235" t="s">
        <v>8328</v>
      </c>
      <c r="R3235" t="s">
        <v>8329</v>
      </c>
      <c r="S3235" s="8">
        <f t="shared" si="748"/>
        <v>42766.596701388888</v>
      </c>
      <c r="T3235" s="11">
        <f t="shared" si="749"/>
        <v>42796.596701388888</v>
      </c>
      <c r="U3235" t="str">
        <f t="shared" si="750"/>
        <v>FALSE</v>
      </c>
      <c r="V3235" s="18">
        <f t="shared" si="751"/>
        <v>2</v>
      </c>
      <c r="W3235">
        <f t="shared" si="752"/>
        <v>1</v>
      </c>
      <c r="X3235">
        <v>1</v>
      </c>
      <c r="Y3235">
        <f t="shared" si="757"/>
        <v>5000</v>
      </c>
      <c r="Z3235">
        <f t="shared" si="756"/>
        <v>5940</v>
      </c>
    </row>
    <row r="3236" spans="1:26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 t="b">
        <v>0</v>
      </c>
      <c r="L3236">
        <v>115</v>
      </c>
      <c r="M3236" t="b">
        <v>1</v>
      </c>
      <c r="N3236" t="s">
        <v>8271</v>
      </c>
      <c r="O3236" s="15">
        <f t="shared" si="747"/>
        <v>100.39275000000001</v>
      </c>
      <c r="P3236" s="15">
        <f t="shared" si="746"/>
        <v>34.91921739130435</v>
      </c>
      <c r="Q3236" t="s">
        <v>8328</v>
      </c>
      <c r="R3236" t="s">
        <v>8329</v>
      </c>
      <c r="S3236" s="8">
        <f t="shared" si="748"/>
        <v>42734.581111111103</v>
      </c>
      <c r="T3236" s="11">
        <f t="shared" si="749"/>
        <v>42767.771527777775</v>
      </c>
      <c r="U3236" t="str">
        <f t="shared" si="750"/>
        <v>FALSE</v>
      </c>
      <c r="V3236" s="18">
        <f t="shared" si="751"/>
        <v>2</v>
      </c>
      <c r="W3236">
        <f t="shared" si="752"/>
        <v>1</v>
      </c>
      <c r="X3236">
        <v>1.28</v>
      </c>
      <c r="Y3236">
        <f>D3236*X3236</f>
        <v>5120</v>
      </c>
      <c r="Z3236">
        <f>E3236*$X3236</f>
        <v>5140.1088</v>
      </c>
    </row>
    <row r="3237" spans="1:26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 t="b">
        <v>1</v>
      </c>
      <c r="L3237">
        <v>181</v>
      </c>
      <c r="M3237" t="b">
        <v>1</v>
      </c>
      <c r="N3237" t="s">
        <v>8271</v>
      </c>
      <c r="O3237" s="15">
        <f t="shared" si="747"/>
        <v>103.20666666666666</v>
      </c>
      <c r="P3237" s="15">
        <f t="shared" si="746"/>
        <v>85.530386740331494</v>
      </c>
      <c r="Q3237" t="s">
        <v>8328</v>
      </c>
      <c r="R3237" t="s">
        <v>8329</v>
      </c>
      <c r="S3237" s="8">
        <f t="shared" si="748"/>
        <v>42522.139479166661</v>
      </c>
      <c r="T3237" s="11">
        <f t="shared" si="749"/>
        <v>42552.139479166661</v>
      </c>
      <c r="U3237" t="str">
        <f t="shared" si="750"/>
        <v>TRUE</v>
      </c>
      <c r="V3237" s="18">
        <f t="shared" si="751"/>
        <v>1</v>
      </c>
      <c r="W3237">
        <f t="shared" si="752"/>
        <v>1</v>
      </c>
      <c r="X3237">
        <v>1</v>
      </c>
      <c r="Y3237">
        <f>D3237*$X3237</f>
        <v>15000</v>
      </c>
      <c r="Z3237">
        <f>E3237*$X3237</f>
        <v>15481</v>
      </c>
    </row>
    <row r="3238" spans="1:26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 t="b">
        <v>0</v>
      </c>
      <c r="L3238">
        <v>110</v>
      </c>
      <c r="M3238" t="b">
        <v>1</v>
      </c>
      <c r="N3238" t="s">
        <v>8271</v>
      </c>
      <c r="O3238" s="15">
        <f t="shared" si="747"/>
        <v>100.6</v>
      </c>
      <c r="P3238" s="15">
        <f t="shared" si="746"/>
        <v>182.90909090909091</v>
      </c>
      <c r="Q3238" t="s">
        <v>8328</v>
      </c>
      <c r="R3238" t="s">
        <v>8329</v>
      </c>
      <c r="S3238" s="8">
        <f t="shared" si="748"/>
        <v>42702.708715277775</v>
      </c>
      <c r="T3238" s="11">
        <f t="shared" si="749"/>
        <v>42732.708715277775</v>
      </c>
      <c r="U3238" t="str">
        <f t="shared" si="750"/>
        <v>FALSE</v>
      </c>
      <c r="V3238" s="18">
        <f t="shared" si="751"/>
        <v>2</v>
      </c>
      <c r="W3238">
        <f t="shared" si="752"/>
        <v>1</v>
      </c>
      <c r="X3238">
        <v>1</v>
      </c>
      <c r="Y3238">
        <f>D3238*$X3238</f>
        <v>20000</v>
      </c>
      <c r="Z3238">
        <f>E3238*$X3238</f>
        <v>20120</v>
      </c>
    </row>
    <row r="3239" spans="1:26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 t="b">
        <v>1</v>
      </c>
      <c r="L3239">
        <v>269</v>
      </c>
      <c r="M3239" t="b">
        <v>1</v>
      </c>
      <c r="N3239" t="s">
        <v>8271</v>
      </c>
      <c r="O3239" s="15">
        <f t="shared" si="747"/>
        <v>100.78754285714287</v>
      </c>
      <c r="P3239" s="15">
        <f t="shared" si="746"/>
        <v>131.13620817843866</v>
      </c>
      <c r="Q3239" t="s">
        <v>8328</v>
      </c>
      <c r="R3239" t="s">
        <v>8329</v>
      </c>
      <c r="S3239" s="8">
        <f t="shared" si="748"/>
        <v>42252.266018518516</v>
      </c>
      <c r="T3239" s="11">
        <f t="shared" si="749"/>
        <v>42275.957638888889</v>
      </c>
      <c r="U3239" t="str">
        <f t="shared" si="750"/>
        <v>TRUE</v>
      </c>
      <c r="V3239" s="18">
        <f t="shared" si="751"/>
        <v>1</v>
      </c>
      <c r="W3239">
        <f t="shared" si="752"/>
        <v>1</v>
      </c>
      <c r="X3239">
        <v>1</v>
      </c>
      <c r="Y3239">
        <f>D3239*$X3239</f>
        <v>35000</v>
      </c>
      <c r="Z3239">
        <f>E3239*$X3239</f>
        <v>35275.64</v>
      </c>
    </row>
    <row r="3240" spans="1:26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 t="b">
        <v>1</v>
      </c>
      <c r="L3240">
        <v>79</v>
      </c>
      <c r="M3240" t="b">
        <v>1</v>
      </c>
      <c r="N3240" t="s">
        <v>8271</v>
      </c>
      <c r="O3240" s="15">
        <f t="shared" si="747"/>
        <v>112.32142857142857</v>
      </c>
      <c r="P3240" s="15">
        <f t="shared" si="746"/>
        <v>39.810126582278478</v>
      </c>
      <c r="Q3240" t="s">
        <v>8328</v>
      </c>
      <c r="R3240" t="s">
        <v>8329</v>
      </c>
      <c r="S3240" s="8">
        <f t="shared" si="748"/>
        <v>42156.302060185182</v>
      </c>
      <c r="T3240" s="11">
        <f t="shared" si="749"/>
        <v>42186.302060185182</v>
      </c>
      <c r="U3240" t="str">
        <f t="shared" si="750"/>
        <v>TRUE</v>
      </c>
      <c r="V3240" s="18">
        <f t="shared" si="751"/>
        <v>1</v>
      </c>
      <c r="W3240">
        <f t="shared" si="752"/>
        <v>1</v>
      </c>
      <c r="X3240">
        <v>1.28</v>
      </c>
      <c r="Y3240">
        <f>D3240*X3240</f>
        <v>3584</v>
      </c>
      <c r="Z3240">
        <f t="shared" ref="Z3240:Z3245" si="758">E3240*$X3240</f>
        <v>4025.6</v>
      </c>
    </row>
    <row r="3241" spans="1:26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 t="b">
        <v>1</v>
      </c>
      <c r="L3241">
        <v>104</v>
      </c>
      <c r="M3241" t="b">
        <v>1</v>
      </c>
      <c r="N3241" t="s">
        <v>8271</v>
      </c>
      <c r="O3241" s="15">
        <f t="shared" si="747"/>
        <v>105.91914022517912</v>
      </c>
      <c r="P3241" s="15">
        <f t="shared" si="746"/>
        <v>59.701730769230764</v>
      </c>
      <c r="Q3241" t="s">
        <v>8328</v>
      </c>
      <c r="R3241" t="s">
        <v>8329</v>
      </c>
      <c r="S3241" s="8">
        <f t="shared" si="748"/>
        <v>42277.880706018514</v>
      </c>
      <c r="T3241" s="11">
        <f t="shared" si="749"/>
        <v>42302.790972222218</v>
      </c>
      <c r="U3241" t="str">
        <f t="shared" si="750"/>
        <v>TRUE</v>
      </c>
      <c r="V3241" s="18">
        <f t="shared" si="751"/>
        <v>1</v>
      </c>
      <c r="W3241">
        <f t="shared" si="752"/>
        <v>1</v>
      </c>
      <c r="X3241">
        <v>1.28</v>
      </c>
      <c r="Y3241">
        <f>D3241*X3241</f>
        <v>7503.3600000000006</v>
      </c>
      <c r="Z3241">
        <f t="shared" si="758"/>
        <v>7947.4943999999996</v>
      </c>
    </row>
    <row r="3242" spans="1:26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 t="b">
        <v>0</v>
      </c>
      <c r="L3242">
        <v>34</v>
      </c>
      <c r="M3242" t="b">
        <v>1</v>
      </c>
      <c r="N3242" t="s">
        <v>8271</v>
      </c>
      <c r="O3242" s="15">
        <f t="shared" si="747"/>
        <v>100.56666666666668</v>
      </c>
      <c r="P3242" s="15">
        <f t="shared" si="746"/>
        <v>88.735294117647058</v>
      </c>
      <c r="Q3242" t="s">
        <v>8328</v>
      </c>
      <c r="R3242" t="s">
        <v>8329</v>
      </c>
      <c r="S3242" s="8">
        <f t="shared" si="748"/>
        <v>42754.485509259255</v>
      </c>
      <c r="T3242" s="11">
        <f t="shared" si="749"/>
        <v>42782.749999999993</v>
      </c>
      <c r="U3242" t="str">
        <f t="shared" si="750"/>
        <v>FALSE</v>
      </c>
      <c r="V3242" s="18">
        <f t="shared" si="751"/>
        <v>2</v>
      </c>
      <c r="W3242">
        <f t="shared" si="752"/>
        <v>1</v>
      </c>
      <c r="X3242">
        <v>1.28</v>
      </c>
      <c r="Y3242">
        <f>D3242*X3242</f>
        <v>3840</v>
      </c>
      <c r="Z3242">
        <f t="shared" si="758"/>
        <v>3861.76</v>
      </c>
    </row>
    <row r="3243" spans="1:26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 t="b">
        <v>1</v>
      </c>
      <c r="L3243">
        <v>167</v>
      </c>
      <c r="M3243" t="b">
        <v>1</v>
      </c>
      <c r="N3243" t="s">
        <v>8271</v>
      </c>
      <c r="O3243" s="15">
        <f t="shared" si="747"/>
        <v>115.30588235294117</v>
      </c>
      <c r="P3243" s="15">
        <f t="shared" si="746"/>
        <v>58.688622754491021</v>
      </c>
      <c r="Q3243" t="s">
        <v>8328</v>
      </c>
      <c r="R3243" t="s">
        <v>8329</v>
      </c>
      <c r="S3243" s="8">
        <f t="shared" si="748"/>
        <v>41893.116550925923</v>
      </c>
      <c r="T3243" s="11">
        <f t="shared" si="749"/>
        <v>41926.082638888889</v>
      </c>
      <c r="U3243" t="str">
        <f t="shared" si="750"/>
        <v>TRUE</v>
      </c>
      <c r="V3243" s="18">
        <f t="shared" si="751"/>
        <v>1</v>
      </c>
      <c r="W3243">
        <f t="shared" si="752"/>
        <v>1</v>
      </c>
      <c r="X3243">
        <v>1</v>
      </c>
      <c r="Y3243">
        <f>D3243*$X3243</f>
        <v>8500</v>
      </c>
      <c r="Z3243">
        <f t="shared" si="758"/>
        <v>9801</v>
      </c>
    </row>
    <row r="3244" spans="1:26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 t="b">
        <v>1</v>
      </c>
      <c r="L3244">
        <v>183</v>
      </c>
      <c r="M3244" t="b">
        <v>1</v>
      </c>
      <c r="N3244" t="s">
        <v>8271</v>
      </c>
      <c r="O3244" s="15">
        <f t="shared" si="747"/>
        <v>127.30419999999999</v>
      </c>
      <c r="P3244" s="15">
        <f t="shared" si="746"/>
        <v>69.56513661202186</v>
      </c>
      <c r="Q3244" t="s">
        <v>8328</v>
      </c>
      <c r="R3244" t="s">
        <v>8329</v>
      </c>
      <c r="S3244" s="8">
        <f t="shared" si="748"/>
        <v>41871.547361111108</v>
      </c>
      <c r="T3244" s="11">
        <f t="shared" si="749"/>
        <v>41901.547361111108</v>
      </c>
      <c r="U3244" t="str">
        <f t="shared" si="750"/>
        <v>TRUE</v>
      </c>
      <c r="V3244" s="18">
        <f t="shared" si="751"/>
        <v>1</v>
      </c>
      <c r="W3244">
        <f t="shared" si="752"/>
        <v>1</v>
      </c>
      <c r="X3244">
        <v>1</v>
      </c>
      <c r="Y3244">
        <f>D3244*$X3244</f>
        <v>10000</v>
      </c>
      <c r="Z3244">
        <f t="shared" si="758"/>
        <v>12730.42</v>
      </c>
    </row>
    <row r="3245" spans="1:26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 t="b">
        <v>1</v>
      </c>
      <c r="L3245">
        <v>71</v>
      </c>
      <c r="M3245" t="b">
        <v>1</v>
      </c>
      <c r="N3245" t="s">
        <v>8271</v>
      </c>
      <c r="O3245" s="15">
        <f t="shared" si="747"/>
        <v>102.83750000000001</v>
      </c>
      <c r="P3245" s="15">
        <f t="shared" si="746"/>
        <v>115.87323943661971</v>
      </c>
      <c r="Q3245" t="s">
        <v>8328</v>
      </c>
      <c r="R3245" t="s">
        <v>8329</v>
      </c>
      <c r="S3245" s="8">
        <f t="shared" si="748"/>
        <v>42261.888449074067</v>
      </c>
      <c r="T3245" s="11">
        <f t="shared" si="749"/>
        <v>42285.791666666664</v>
      </c>
      <c r="U3245" t="str">
        <f t="shared" si="750"/>
        <v>TRUE</v>
      </c>
      <c r="V3245" s="18">
        <f t="shared" si="751"/>
        <v>1</v>
      </c>
      <c r="W3245">
        <f t="shared" si="752"/>
        <v>1</v>
      </c>
      <c r="X3245">
        <v>1</v>
      </c>
      <c r="Y3245">
        <f>D3245*$X3245</f>
        <v>8000</v>
      </c>
      <c r="Z3245">
        <f t="shared" si="758"/>
        <v>8227</v>
      </c>
    </row>
    <row r="3246" spans="1:26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 t="b">
        <v>0</v>
      </c>
      <c r="L3246">
        <v>69</v>
      </c>
      <c r="M3246" t="b">
        <v>1</v>
      </c>
      <c r="N3246" t="s">
        <v>8271</v>
      </c>
      <c r="O3246" s="15">
        <f t="shared" si="747"/>
        <v>102.9375</v>
      </c>
      <c r="P3246" s="15">
        <f t="shared" si="746"/>
        <v>23.869565217391305</v>
      </c>
      <c r="Q3246" t="s">
        <v>8328</v>
      </c>
      <c r="R3246" t="s">
        <v>8329</v>
      </c>
      <c r="S3246" s="8">
        <f t="shared" si="748"/>
        <v>42675.485902777778</v>
      </c>
      <c r="T3246" s="11">
        <f t="shared" si="749"/>
        <v>42705.527569444443</v>
      </c>
      <c r="U3246" t="str">
        <f t="shared" si="750"/>
        <v>FALSE</v>
      </c>
      <c r="V3246" s="18">
        <f t="shared" si="751"/>
        <v>2</v>
      </c>
      <c r="W3246">
        <f t="shared" si="752"/>
        <v>1</v>
      </c>
      <c r="X3246">
        <v>1.28</v>
      </c>
      <c r="Y3246">
        <f>D3246*X3246</f>
        <v>2048</v>
      </c>
      <c r="Z3246">
        <f t="shared" ref="Z3246:Z3259" si="759">E3246*$X3246</f>
        <v>2108.16</v>
      </c>
    </row>
    <row r="3247" spans="1:26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 t="b">
        <v>0</v>
      </c>
      <c r="L3247">
        <v>270</v>
      </c>
      <c r="M3247" t="b">
        <v>1</v>
      </c>
      <c r="N3247" t="s">
        <v>8271</v>
      </c>
      <c r="O3247" s="15">
        <f t="shared" si="747"/>
        <v>104.3047619047619</v>
      </c>
      <c r="P3247" s="15">
        <f t="shared" si="746"/>
        <v>81.125925925925927</v>
      </c>
      <c r="Q3247" t="s">
        <v>8328</v>
      </c>
      <c r="R3247" t="s">
        <v>8329</v>
      </c>
      <c r="S3247" s="8">
        <f t="shared" si="748"/>
        <v>42135.391874999994</v>
      </c>
      <c r="T3247" s="11">
        <f t="shared" si="749"/>
        <v>42166.874999999993</v>
      </c>
      <c r="U3247" t="str">
        <f t="shared" si="750"/>
        <v>FALSE</v>
      </c>
      <c r="V3247" s="18">
        <f t="shared" si="751"/>
        <v>2</v>
      </c>
      <c r="W3247">
        <f t="shared" si="752"/>
        <v>1</v>
      </c>
      <c r="X3247">
        <v>1</v>
      </c>
      <c r="Y3247">
        <f>D3247*$X3247</f>
        <v>21000</v>
      </c>
      <c r="Z3247">
        <f t="shared" si="759"/>
        <v>21904</v>
      </c>
    </row>
    <row r="3248" spans="1:26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 t="b">
        <v>1</v>
      </c>
      <c r="L3248">
        <v>193</v>
      </c>
      <c r="M3248" t="b">
        <v>1</v>
      </c>
      <c r="N3248" t="s">
        <v>8271</v>
      </c>
      <c r="O3248" s="15">
        <f t="shared" si="747"/>
        <v>111.22000000000001</v>
      </c>
      <c r="P3248" s="15">
        <f t="shared" si="746"/>
        <v>57.626943005181346</v>
      </c>
      <c r="Q3248" t="s">
        <v>8328</v>
      </c>
      <c r="R3248" t="s">
        <v>8329</v>
      </c>
      <c r="S3248" s="8">
        <f t="shared" si="748"/>
        <v>42230.263888888883</v>
      </c>
      <c r="T3248" s="11">
        <f t="shared" si="749"/>
        <v>42258.957638888889</v>
      </c>
      <c r="U3248" t="str">
        <f t="shared" si="750"/>
        <v>TRUE</v>
      </c>
      <c r="V3248" s="18">
        <f t="shared" si="751"/>
        <v>1</v>
      </c>
      <c r="W3248">
        <f t="shared" si="752"/>
        <v>1</v>
      </c>
      <c r="X3248">
        <v>1</v>
      </c>
      <c r="Y3248">
        <f>D3248*$X3248</f>
        <v>10000</v>
      </c>
      <c r="Z3248">
        <f t="shared" si="759"/>
        <v>11122</v>
      </c>
    </row>
    <row r="3249" spans="1:26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 t="b">
        <v>1</v>
      </c>
      <c r="L3249">
        <v>57</v>
      </c>
      <c r="M3249" t="b">
        <v>1</v>
      </c>
      <c r="N3249" t="s">
        <v>8271</v>
      </c>
      <c r="O3249" s="15">
        <f t="shared" si="747"/>
        <v>105.86</v>
      </c>
      <c r="P3249" s="15">
        <f t="shared" ref="P3249:P3312" si="760">IFERROR(E3249/L3249,0)</f>
        <v>46.429824561403507</v>
      </c>
      <c r="Q3249" t="s">
        <v>8328</v>
      </c>
      <c r="R3249" t="s">
        <v>8329</v>
      </c>
      <c r="S3249" s="8">
        <f t="shared" si="748"/>
        <v>42167.22583333333</v>
      </c>
      <c r="T3249" s="11">
        <f t="shared" si="749"/>
        <v>42197.22583333333</v>
      </c>
      <c r="U3249" t="str">
        <f t="shared" si="750"/>
        <v>TRUE</v>
      </c>
      <c r="V3249" s="18">
        <f t="shared" si="751"/>
        <v>1</v>
      </c>
      <c r="W3249">
        <f t="shared" si="752"/>
        <v>1</v>
      </c>
      <c r="X3249">
        <v>1.28</v>
      </c>
      <c r="Y3249">
        <f>D3249*X3249</f>
        <v>3200</v>
      </c>
      <c r="Z3249">
        <f t="shared" si="759"/>
        <v>3387.52</v>
      </c>
    </row>
    <row r="3250" spans="1:26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 t="b">
        <v>1</v>
      </c>
      <c r="L3250">
        <v>200</v>
      </c>
      <c r="M3250" t="b">
        <v>1</v>
      </c>
      <c r="N3250" t="s">
        <v>8271</v>
      </c>
      <c r="O3250" s="15">
        <f t="shared" si="747"/>
        <v>100.79166666666666</v>
      </c>
      <c r="P3250" s="15">
        <f t="shared" si="760"/>
        <v>60.475000000000001</v>
      </c>
      <c r="Q3250" t="s">
        <v>8328</v>
      </c>
      <c r="R3250" t="s">
        <v>8329</v>
      </c>
      <c r="S3250" s="8">
        <f t="shared" si="748"/>
        <v>42068.68005787037</v>
      </c>
      <c r="T3250" s="11">
        <f t="shared" si="749"/>
        <v>42098.638391203705</v>
      </c>
      <c r="U3250" t="str">
        <f t="shared" si="750"/>
        <v>TRUE</v>
      </c>
      <c r="V3250" s="18">
        <f t="shared" si="751"/>
        <v>1</v>
      </c>
      <c r="W3250">
        <f t="shared" si="752"/>
        <v>1</v>
      </c>
      <c r="X3250">
        <v>1</v>
      </c>
      <c r="Y3250">
        <f>D3250*$X3250</f>
        <v>12000</v>
      </c>
      <c r="Z3250">
        <f t="shared" si="759"/>
        <v>12095</v>
      </c>
    </row>
    <row r="3251" spans="1:26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 t="b">
        <v>1</v>
      </c>
      <c r="L3251">
        <v>88</v>
      </c>
      <c r="M3251" t="b">
        <v>1</v>
      </c>
      <c r="N3251" t="s">
        <v>8271</v>
      </c>
      <c r="O3251" s="15">
        <f t="shared" si="747"/>
        <v>104.92727272727274</v>
      </c>
      <c r="P3251" s="15">
        <f t="shared" si="760"/>
        <v>65.579545454545453</v>
      </c>
      <c r="Q3251" t="s">
        <v>8328</v>
      </c>
      <c r="R3251" t="s">
        <v>8329</v>
      </c>
      <c r="S3251" s="8">
        <f t="shared" si="748"/>
        <v>42145.538356481477</v>
      </c>
      <c r="T3251" s="11">
        <f t="shared" si="749"/>
        <v>42175.538356481477</v>
      </c>
      <c r="U3251" t="str">
        <f t="shared" si="750"/>
        <v>TRUE</v>
      </c>
      <c r="V3251" s="18">
        <f t="shared" si="751"/>
        <v>1</v>
      </c>
      <c r="W3251">
        <f t="shared" si="752"/>
        <v>1</v>
      </c>
      <c r="X3251">
        <v>1</v>
      </c>
      <c r="Y3251">
        <f>D3251*$X3251</f>
        <v>5500</v>
      </c>
      <c r="Z3251">
        <f t="shared" si="759"/>
        <v>5771</v>
      </c>
    </row>
    <row r="3252" spans="1:26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 t="b">
        <v>1</v>
      </c>
      <c r="L3252">
        <v>213</v>
      </c>
      <c r="M3252" t="b">
        <v>1</v>
      </c>
      <c r="N3252" t="s">
        <v>8271</v>
      </c>
      <c r="O3252" s="15">
        <f t="shared" si="747"/>
        <v>101.55199999999999</v>
      </c>
      <c r="P3252" s="15">
        <f t="shared" si="760"/>
        <v>119.1924882629108</v>
      </c>
      <c r="Q3252" t="s">
        <v>8328</v>
      </c>
      <c r="R3252" t="s">
        <v>8329</v>
      </c>
      <c r="S3252" s="8">
        <f t="shared" si="748"/>
        <v>41918.533842592587</v>
      </c>
      <c r="T3252" s="11">
        <f t="shared" si="749"/>
        <v>41948.575509259259</v>
      </c>
      <c r="U3252" t="str">
        <f t="shared" si="750"/>
        <v>TRUE</v>
      </c>
      <c r="V3252" s="18">
        <f t="shared" si="751"/>
        <v>1</v>
      </c>
      <c r="W3252">
        <f t="shared" si="752"/>
        <v>1</v>
      </c>
      <c r="X3252">
        <v>1</v>
      </c>
      <c r="Y3252">
        <f>D3252*$X3252</f>
        <v>25000</v>
      </c>
      <c r="Z3252">
        <f t="shared" si="759"/>
        <v>25388</v>
      </c>
    </row>
    <row r="3253" spans="1:26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 t="b">
        <v>1</v>
      </c>
      <c r="L3253">
        <v>20</v>
      </c>
      <c r="M3253" t="b">
        <v>1</v>
      </c>
      <c r="N3253" t="s">
        <v>8271</v>
      </c>
      <c r="O3253" s="15">
        <f t="shared" si="747"/>
        <v>110.73333333333333</v>
      </c>
      <c r="P3253" s="15">
        <f t="shared" si="760"/>
        <v>83.05</v>
      </c>
      <c r="Q3253" t="s">
        <v>8328</v>
      </c>
      <c r="R3253" t="s">
        <v>8329</v>
      </c>
      <c r="S3253" s="8">
        <f t="shared" si="748"/>
        <v>42146.52275462963</v>
      </c>
      <c r="T3253" s="11">
        <f t="shared" si="749"/>
        <v>42176.52275462963</v>
      </c>
      <c r="U3253" t="str">
        <f t="shared" si="750"/>
        <v>TRUE</v>
      </c>
      <c r="V3253" s="18">
        <f t="shared" si="751"/>
        <v>1</v>
      </c>
      <c r="W3253">
        <f t="shared" si="752"/>
        <v>1</v>
      </c>
      <c r="X3253">
        <v>1</v>
      </c>
      <c r="Y3253">
        <f>D3253*$X3253</f>
        <v>1500</v>
      </c>
      <c r="Z3253">
        <f t="shared" si="759"/>
        <v>1661</v>
      </c>
    </row>
    <row r="3254" spans="1:26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 t="b">
        <v>1</v>
      </c>
      <c r="L3254">
        <v>50</v>
      </c>
      <c r="M3254" t="b">
        <v>1</v>
      </c>
      <c r="N3254" t="s">
        <v>8271</v>
      </c>
      <c r="O3254" s="15">
        <f t="shared" si="747"/>
        <v>127.82222222222221</v>
      </c>
      <c r="P3254" s="15">
        <f t="shared" si="760"/>
        <v>57.52</v>
      </c>
      <c r="Q3254" t="s">
        <v>8328</v>
      </c>
      <c r="R3254" t="s">
        <v>8329</v>
      </c>
      <c r="S3254" s="8">
        <f t="shared" si="748"/>
        <v>42590.264351851853</v>
      </c>
      <c r="T3254" s="11">
        <f t="shared" si="749"/>
        <v>42620.264351851853</v>
      </c>
      <c r="U3254" t="str">
        <f t="shared" si="750"/>
        <v>TRUE</v>
      </c>
      <c r="V3254" s="18">
        <f t="shared" si="751"/>
        <v>1</v>
      </c>
      <c r="W3254">
        <f t="shared" si="752"/>
        <v>1</v>
      </c>
      <c r="X3254">
        <v>1.28</v>
      </c>
      <c r="Y3254">
        <f>D3254*X3254</f>
        <v>2880</v>
      </c>
      <c r="Z3254">
        <f t="shared" si="759"/>
        <v>3681.28</v>
      </c>
    </row>
    <row r="3255" spans="1:26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 t="b">
        <v>1</v>
      </c>
      <c r="L3255">
        <v>115</v>
      </c>
      <c r="M3255" t="b">
        <v>1</v>
      </c>
      <c r="N3255" t="s">
        <v>8271</v>
      </c>
      <c r="O3255" s="15">
        <f t="shared" si="747"/>
        <v>101.82500000000002</v>
      </c>
      <c r="P3255" s="15">
        <f t="shared" si="760"/>
        <v>177.08695652173913</v>
      </c>
      <c r="Q3255" t="s">
        <v>8328</v>
      </c>
      <c r="R3255" t="s">
        <v>8329</v>
      </c>
      <c r="S3255" s="8">
        <f t="shared" si="748"/>
        <v>42602.368379629632</v>
      </c>
      <c r="T3255" s="11">
        <f t="shared" si="749"/>
        <v>42620.947916666664</v>
      </c>
      <c r="U3255" t="str">
        <f t="shared" si="750"/>
        <v>TRUE</v>
      </c>
      <c r="V3255" s="18">
        <f t="shared" si="751"/>
        <v>1</v>
      </c>
      <c r="W3255">
        <f t="shared" si="752"/>
        <v>1</v>
      </c>
      <c r="X3255">
        <v>1</v>
      </c>
      <c r="Y3255">
        <f>D3255*$X3255</f>
        <v>20000</v>
      </c>
      <c r="Z3255">
        <f t="shared" si="759"/>
        <v>20365</v>
      </c>
    </row>
    <row r="3256" spans="1:26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 t="b">
        <v>1</v>
      </c>
      <c r="L3256">
        <v>186</v>
      </c>
      <c r="M3256" t="b">
        <v>1</v>
      </c>
      <c r="N3256" t="s">
        <v>8271</v>
      </c>
      <c r="O3256" s="15">
        <f t="shared" si="747"/>
        <v>101.25769230769231</v>
      </c>
      <c r="P3256" s="15">
        <f t="shared" si="760"/>
        <v>70.771505376344081</v>
      </c>
      <c r="Q3256" t="s">
        <v>8328</v>
      </c>
      <c r="R3256" t="s">
        <v>8329</v>
      </c>
      <c r="S3256" s="8">
        <f t="shared" si="748"/>
        <v>42058.877418981479</v>
      </c>
      <c r="T3256" s="11">
        <f t="shared" si="749"/>
        <v>42088.835752314808</v>
      </c>
      <c r="U3256" t="str">
        <f t="shared" si="750"/>
        <v>TRUE</v>
      </c>
      <c r="V3256" s="18">
        <f t="shared" si="751"/>
        <v>1</v>
      </c>
      <c r="W3256">
        <f t="shared" si="752"/>
        <v>1</v>
      </c>
      <c r="X3256">
        <v>1.28</v>
      </c>
      <c r="Y3256">
        <f>D3256*X3256</f>
        <v>16640</v>
      </c>
      <c r="Z3256">
        <f t="shared" si="759"/>
        <v>16849.28</v>
      </c>
    </row>
    <row r="3257" spans="1:26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 t="b">
        <v>1</v>
      </c>
      <c r="L3257">
        <v>18</v>
      </c>
      <c r="M3257" t="b">
        <v>1</v>
      </c>
      <c r="N3257" t="s">
        <v>8271</v>
      </c>
      <c r="O3257" s="15">
        <f t="shared" si="747"/>
        <v>175</v>
      </c>
      <c r="P3257" s="15">
        <f t="shared" si="760"/>
        <v>29.166666666666668</v>
      </c>
      <c r="Q3257" t="s">
        <v>8328</v>
      </c>
      <c r="R3257" t="s">
        <v>8329</v>
      </c>
      <c r="S3257" s="8">
        <f t="shared" si="748"/>
        <v>41889.559895833328</v>
      </c>
      <c r="T3257" s="11">
        <f t="shared" si="749"/>
        <v>41919.559895833328</v>
      </c>
      <c r="U3257" t="str">
        <f t="shared" si="750"/>
        <v>TRUE</v>
      </c>
      <c r="V3257" s="18">
        <f t="shared" si="751"/>
        <v>1</v>
      </c>
      <c r="W3257">
        <f t="shared" si="752"/>
        <v>1</v>
      </c>
      <c r="X3257">
        <v>1.28</v>
      </c>
      <c r="Y3257">
        <f>D3257*X3257</f>
        <v>384</v>
      </c>
      <c r="Z3257">
        <f t="shared" si="759"/>
        <v>672</v>
      </c>
    </row>
    <row r="3258" spans="1:26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 t="b">
        <v>1</v>
      </c>
      <c r="L3258">
        <v>176</v>
      </c>
      <c r="M3258" t="b">
        <v>1</v>
      </c>
      <c r="N3258" t="s">
        <v>8271</v>
      </c>
      <c r="O3258" s="15">
        <f t="shared" si="747"/>
        <v>128.06</v>
      </c>
      <c r="P3258" s="15">
        <f t="shared" si="760"/>
        <v>72.76136363636364</v>
      </c>
      <c r="Q3258" t="s">
        <v>8328</v>
      </c>
      <c r="R3258" t="s">
        <v>8329</v>
      </c>
      <c r="S3258" s="8">
        <f t="shared" si="748"/>
        <v>42144.365474537037</v>
      </c>
      <c r="T3258" s="11">
        <f t="shared" si="749"/>
        <v>42165.957638888889</v>
      </c>
      <c r="U3258" t="str">
        <f t="shared" si="750"/>
        <v>TRUE</v>
      </c>
      <c r="V3258" s="18">
        <f t="shared" si="751"/>
        <v>1</v>
      </c>
      <c r="W3258">
        <f t="shared" si="752"/>
        <v>1</v>
      </c>
      <c r="X3258">
        <v>1</v>
      </c>
      <c r="Y3258">
        <f>D3258*$X3258</f>
        <v>10000</v>
      </c>
      <c r="Z3258">
        <f t="shared" si="759"/>
        <v>12806</v>
      </c>
    </row>
    <row r="3259" spans="1:26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 t="b">
        <v>0</v>
      </c>
      <c r="L3259">
        <v>41</v>
      </c>
      <c r="M3259" t="b">
        <v>1</v>
      </c>
      <c r="N3259" t="s">
        <v>8271</v>
      </c>
      <c r="O3259" s="15">
        <f t="shared" si="747"/>
        <v>106.29949999999999</v>
      </c>
      <c r="P3259" s="15">
        <f t="shared" si="760"/>
        <v>51.853414634146333</v>
      </c>
      <c r="Q3259" t="s">
        <v>8328</v>
      </c>
      <c r="R3259" t="s">
        <v>8329</v>
      </c>
      <c r="S3259" s="8">
        <f t="shared" si="748"/>
        <v>42758.351296296292</v>
      </c>
      <c r="T3259" s="11">
        <f t="shared" si="749"/>
        <v>42788.351296296292</v>
      </c>
      <c r="U3259" t="str">
        <f t="shared" si="750"/>
        <v>FALSE</v>
      </c>
      <c r="V3259" s="18">
        <f t="shared" si="751"/>
        <v>2</v>
      </c>
      <c r="W3259">
        <f t="shared" si="752"/>
        <v>1</v>
      </c>
      <c r="X3259">
        <v>1.28</v>
      </c>
      <c r="Y3259">
        <f>D3259*X3259</f>
        <v>2560</v>
      </c>
      <c r="Z3259">
        <f t="shared" si="759"/>
        <v>2721.2671999999998</v>
      </c>
    </row>
    <row r="3260" spans="1:26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 t="b">
        <v>1</v>
      </c>
      <c r="L3260">
        <v>75</v>
      </c>
      <c r="M3260" t="b">
        <v>1</v>
      </c>
      <c r="N3260" t="s">
        <v>8271</v>
      </c>
      <c r="O3260" s="15">
        <f t="shared" si="747"/>
        <v>105.21428571428571</v>
      </c>
      <c r="P3260" s="15">
        <f t="shared" si="760"/>
        <v>98.2</v>
      </c>
      <c r="Q3260" t="s">
        <v>8328</v>
      </c>
      <c r="R3260" t="s">
        <v>8329</v>
      </c>
      <c r="S3260" s="8">
        <f t="shared" si="748"/>
        <v>41982.678946759253</v>
      </c>
      <c r="T3260" s="11">
        <f t="shared" si="749"/>
        <v>42012.678946759253</v>
      </c>
      <c r="U3260" t="str">
        <f t="shared" si="750"/>
        <v>TRUE</v>
      </c>
      <c r="V3260" s="18">
        <f t="shared" si="751"/>
        <v>1</v>
      </c>
      <c r="W3260">
        <f t="shared" si="752"/>
        <v>1</v>
      </c>
      <c r="X3260">
        <v>1</v>
      </c>
      <c r="Y3260">
        <f t="shared" ref="Y3260:Y3266" si="761">D3260*$X3260</f>
        <v>7000</v>
      </c>
      <c r="Z3260">
        <f t="shared" ref="Z3260:Z3266" si="762">E3260*$X3260</f>
        <v>7365</v>
      </c>
    </row>
    <row r="3261" spans="1:26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 t="b">
        <v>1</v>
      </c>
      <c r="L3261">
        <v>97</v>
      </c>
      <c r="M3261" t="b">
        <v>1</v>
      </c>
      <c r="N3261" t="s">
        <v>8271</v>
      </c>
      <c r="O3261" s="15">
        <f t="shared" si="747"/>
        <v>106.16782608695652</v>
      </c>
      <c r="P3261" s="15">
        <f t="shared" si="760"/>
        <v>251.7381443298969</v>
      </c>
      <c r="Q3261" t="s">
        <v>8328</v>
      </c>
      <c r="R3261" t="s">
        <v>8329</v>
      </c>
      <c r="S3261" s="8">
        <f t="shared" si="748"/>
        <v>42614.552604166667</v>
      </c>
      <c r="T3261" s="11">
        <f t="shared" si="749"/>
        <v>42643.957638888889</v>
      </c>
      <c r="U3261" t="str">
        <f t="shared" si="750"/>
        <v>TRUE</v>
      </c>
      <c r="V3261" s="18">
        <f t="shared" si="751"/>
        <v>1</v>
      </c>
      <c r="W3261">
        <f t="shared" si="752"/>
        <v>1</v>
      </c>
      <c r="X3261">
        <v>1</v>
      </c>
      <c r="Y3261">
        <f t="shared" si="761"/>
        <v>23000</v>
      </c>
      <c r="Z3261">
        <f t="shared" si="762"/>
        <v>24418.6</v>
      </c>
    </row>
    <row r="3262" spans="1:26" ht="86.4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 t="b">
        <v>1</v>
      </c>
      <c r="L3262">
        <v>73</v>
      </c>
      <c r="M3262" t="b">
        <v>1</v>
      </c>
      <c r="N3262" t="s">
        <v>8271</v>
      </c>
      <c r="O3262" s="15">
        <f t="shared" si="747"/>
        <v>109.24000000000001</v>
      </c>
      <c r="P3262" s="15">
        <f t="shared" si="760"/>
        <v>74.821917808219183</v>
      </c>
      <c r="Q3262" t="s">
        <v>8328</v>
      </c>
      <c r="R3262" t="s">
        <v>8329</v>
      </c>
      <c r="S3262" s="8">
        <f t="shared" si="748"/>
        <v>42303.464328703696</v>
      </c>
      <c r="T3262" s="11">
        <f t="shared" si="749"/>
        <v>42338.505995370368</v>
      </c>
      <c r="U3262" t="str">
        <f t="shared" si="750"/>
        <v>TRUE</v>
      </c>
      <c r="V3262" s="18">
        <f t="shared" si="751"/>
        <v>1</v>
      </c>
      <c r="W3262">
        <f t="shared" si="752"/>
        <v>1</v>
      </c>
      <c r="X3262">
        <v>1</v>
      </c>
      <c r="Y3262">
        <f t="shared" si="761"/>
        <v>5000</v>
      </c>
      <c r="Z3262">
        <f t="shared" si="762"/>
        <v>5462</v>
      </c>
    </row>
    <row r="3263" spans="1:26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 t="b">
        <v>1</v>
      </c>
      <c r="L3263">
        <v>49</v>
      </c>
      <c r="M3263" t="b">
        <v>1</v>
      </c>
      <c r="N3263" t="s">
        <v>8271</v>
      </c>
      <c r="O3263" s="15">
        <f t="shared" si="747"/>
        <v>100.45454545454547</v>
      </c>
      <c r="P3263" s="15">
        <f t="shared" si="760"/>
        <v>67.65306122448979</v>
      </c>
      <c r="Q3263" t="s">
        <v>8328</v>
      </c>
      <c r="R3263" t="s">
        <v>8329</v>
      </c>
      <c r="S3263" s="8">
        <f t="shared" si="748"/>
        <v>42171.517083333332</v>
      </c>
      <c r="T3263" s="11">
        <f t="shared" si="749"/>
        <v>42201.517083333332</v>
      </c>
      <c r="U3263" t="str">
        <f t="shared" si="750"/>
        <v>TRUE</v>
      </c>
      <c r="V3263" s="18">
        <f t="shared" si="751"/>
        <v>1</v>
      </c>
      <c r="W3263">
        <f t="shared" si="752"/>
        <v>1</v>
      </c>
      <c r="X3263">
        <v>1</v>
      </c>
      <c r="Y3263">
        <f t="shared" si="761"/>
        <v>3300</v>
      </c>
      <c r="Z3263">
        <f t="shared" si="762"/>
        <v>3315</v>
      </c>
    </row>
    <row r="3264" spans="1:26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 t="b">
        <v>1</v>
      </c>
      <c r="L3264">
        <v>134</v>
      </c>
      <c r="M3264" t="b">
        <v>1</v>
      </c>
      <c r="N3264" t="s">
        <v>8271</v>
      </c>
      <c r="O3264" s="15">
        <f t="shared" si="747"/>
        <v>103.04098360655738</v>
      </c>
      <c r="P3264" s="15">
        <f t="shared" si="760"/>
        <v>93.81343283582089</v>
      </c>
      <c r="Q3264" t="s">
        <v>8328</v>
      </c>
      <c r="R3264" t="s">
        <v>8329</v>
      </c>
      <c r="S3264" s="8">
        <f t="shared" si="748"/>
        <v>41964.107199074067</v>
      </c>
      <c r="T3264" s="11">
        <f t="shared" si="749"/>
        <v>41994.958333333336</v>
      </c>
      <c r="U3264" t="str">
        <f t="shared" si="750"/>
        <v>TRUE</v>
      </c>
      <c r="V3264" s="18">
        <f t="shared" si="751"/>
        <v>1</v>
      </c>
      <c r="W3264">
        <f t="shared" si="752"/>
        <v>1</v>
      </c>
      <c r="X3264">
        <v>1</v>
      </c>
      <c r="Y3264">
        <f t="shared" si="761"/>
        <v>12200</v>
      </c>
      <c r="Z3264">
        <f t="shared" si="762"/>
        <v>12571</v>
      </c>
    </row>
    <row r="3265" spans="1:26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 t="b">
        <v>1</v>
      </c>
      <c r="L3265">
        <v>68</v>
      </c>
      <c r="M3265" t="b">
        <v>1</v>
      </c>
      <c r="N3265" t="s">
        <v>8271</v>
      </c>
      <c r="O3265" s="15">
        <f t="shared" si="747"/>
        <v>112.1664</v>
      </c>
      <c r="P3265" s="15">
        <f t="shared" si="760"/>
        <v>41.237647058823526</v>
      </c>
      <c r="Q3265" t="s">
        <v>8328</v>
      </c>
      <c r="R3265" t="s">
        <v>8329</v>
      </c>
      <c r="S3265" s="8">
        <f t="shared" si="748"/>
        <v>42284.30773148148</v>
      </c>
      <c r="T3265" s="11">
        <f t="shared" si="749"/>
        <v>42307.666666666664</v>
      </c>
      <c r="U3265" t="str">
        <f t="shared" si="750"/>
        <v>TRUE</v>
      </c>
      <c r="V3265" s="18">
        <f t="shared" si="751"/>
        <v>1</v>
      </c>
      <c r="W3265">
        <f t="shared" si="752"/>
        <v>1</v>
      </c>
      <c r="X3265">
        <v>1</v>
      </c>
      <c r="Y3265">
        <f t="shared" si="761"/>
        <v>2500</v>
      </c>
      <c r="Z3265">
        <f t="shared" si="762"/>
        <v>2804.16</v>
      </c>
    </row>
    <row r="3266" spans="1:26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 t="b">
        <v>1</v>
      </c>
      <c r="L3266">
        <v>49</v>
      </c>
      <c r="M3266" t="b">
        <v>1</v>
      </c>
      <c r="N3266" t="s">
        <v>8271</v>
      </c>
      <c r="O3266" s="15">
        <f t="shared" si="747"/>
        <v>103</v>
      </c>
      <c r="P3266" s="15">
        <f t="shared" si="760"/>
        <v>52.551020408163268</v>
      </c>
      <c r="Q3266" t="s">
        <v>8328</v>
      </c>
      <c r="R3266" t="s">
        <v>8329</v>
      </c>
      <c r="S3266" s="8">
        <f t="shared" si="748"/>
        <v>42016.591874999998</v>
      </c>
      <c r="T3266" s="11">
        <f t="shared" si="749"/>
        <v>42032.708333333336</v>
      </c>
      <c r="U3266" t="str">
        <f t="shared" si="750"/>
        <v>TRUE</v>
      </c>
      <c r="V3266" s="18">
        <f t="shared" si="751"/>
        <v>1</v>
      </c>
      <c r="W3266">
        <f t="shared" si="752"/>
        <v>1</v>
      </c>
      <c r="X3266">
        <v>1</v>
      </c>
      <c r="Y3266">
        <f t="shared" si="761"/>
        <v>2500</v>
      </c>
      <c r="Z3266">
        <f t="shared" si="762"/>
        <v>2575</v>
      </c>
    </row>
    <row r="3267" spans="1:26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 t="b">
        <v>1</v>
      </c>
      <c r="L3267">
        <v>63</v>
      </c>
      <c r="M3267" t="b">
        <v>1</v>
      </c>
      <c r="N3267" t="s">
        <v>8271</v>
      </c>
      <c r="O3267" s="15">
        <f t="shared" ref="O3267:O3330" si="763">(E3267/D3267)*100</f>
        <v>164</v>
      </c>
      <c r="P3267" s="15">
        <f t="shared" si="760"/>
        <v>70.285714285714292</v>
      </c>
      <c r="Q3267" t="s">
        <v>8328</v>
      </c>
      <c r="R3267" t="s">
        <v>8329</v>
      </c>
      <c r="S3267" s="8">
        <f t="shared" ref="S3267:S3330" si="764">(((J3267/60)/60)/24)+DATE(1970,1,1)+(-5/24)</f>
        <v>42311.503645833327</v>
      </c>
      <c r="T3267" s="11">
        <f t="shared" ref="T3267:T3330" si="765">(I3267/86400)+25569+(-5/24)</f>
        <v>42341.499999999993</v>
      </c>
      <c r="U3267" t="str">
        <f t="shared" ref="U3267:U3330" si="766">TRIM(K3267)</f>
        <v>TRUE</v>
      </c>
      <c r="V3267" s="18">
        <f t="shared" ref="V3267:V3330" si="767">IF(U3267="TRUE", 1, 2)</f>
        <v>1</v>
      </c>
      <c r="W3267">
        <f t="shared" ref="W3267:W3330" si="768">IF(F3267="successful", 1,  IF(F3267= "failed", 2, IF(F3267="canceled", 3, 4)))</f>
        <v>1</v>
      </c>
      <c r="X3267">
        <v>1.1299999999999999</v>
      </c>
      <c r="Y3267">
        <f>D3267*X3267</f>
        <v>3050.9999999999995</v>
      </c>
      <c r="Z3267">
        <f>E3267*$X3267</f>
        <v>5003.6399999999994</v>
      </c>
    </row>
    <row r="3268" spans="1:26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 t="b">
        <v>1</v>
      </c>
      <c r="L3268">
        <v>163</v>
      </c>
      <c r="M3268" t="b">
        <v>1</v>
      </c>
      <c r="N3268" t="s">
        <v>8271</v>
      </c>
      <c r="O3268" s="15">
        <f t="shared" si="763"/>
        <v>131.28333333333333</v>
      </c>
      <c r="P3268" s="15">
        <f t="shared" si="760"/>
        <v>48.325153374233132</v>
      </c>
      <c r="Q3268" t="s">
        <v>8328</v>
      </c>
      <c r="R3268" t="s">
        <v>8329</v>
      </c>
      <c r="S3268" s="8">
        <f t="shared" si="764"/>
        <v>42136.32780092593</v>
      </c>
      <c r="T3268" s="11">
        <f t="shared" si="765"/>
        <v>42167.666666666664</v>
      </c>
      <c r="U3268" t="str">
        <f t="shared" si="766"/>
        <v>TRUE</v>
      </c>
      <c r="V3268" s="18">
        <f t="shared" si="767"/>
        <v>1</v>
      </c>
      <c r="W3268">
        <f t="shared" si="768"/>
        <v>1</v>
      </c>
      <c r="X3268">
        <v>1</v>
      </c>
      <c r="Y3268">
        <f>D3268*$X3268</f>
        <v>6000</v>
      </c>
      <c r="Z3268">
        <f>E3268*$X3268</f>
        <v>7877</v>
      </c>
    </row>
    <row r="3269" spans="1:26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 t="b">
        <v>1</v>
      </c>
      <c r="L3269">
        <v>288</v>
      </c>
      <c r="M3269" t="b">
        <v>1</v>
      </c>
      <c r="N3269" t="s">
        <v>8271</v>
      </c>
      <c r="O3269" s="15">
        <f t="shared" si="763"/>
        <v>102.1</v>
      </c>
      <c r="P3269" s="15">
        <f t="shared" si="760"/>
        <v>53.177083333333336</v>
      </c>
      <c r="Q3269" t="s">
        <v>8328</v>
      </c>
      <c r="R3269" t="s">
        <v>8329</v>
      </c>
      <c r="S3269" s="8">
        <f t="shared" si="764"/>
        <v>42172.549305555549</v>
      </c>
      <c r="T3269" s="11">
        <f t="shared" si="765"/>
        <v>42202.549305555549</v>
      </c>
      <c r="U3269" t="str">
        <f t="shared" si="766"/>
        <v>TRUE</v>
      </c>
      <c r="V3269" s="18">
        <f t="shared" si="767"/>
        <v>1</v>
      </c>
      <c r="W3269">
        <f t="shared" si="768"/>
        <v>1</v>
      </c>
      <c r="X3269">
        <v>1</v>
      </c>
      <c r="Y3269">
        <f>D3269*$X3269</f>
        <v>15000</v>
      </c>
      <c r="Z3269">
        <f>E3269*$X3269</f>
        <v>15315</v>
      </c>
    </row>
    <row r="3270" spans="1:26" ht="100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 t="b">
        <v>1</v>
      </c>
      <c r="L3270">
        <v>42</v>
      </c>
      <c r="M3270" t="b">
        <v>1</v>
      </c>
      <c r="N3270" t="s">
        <v>8271</v>
      </c>
      <c r="O3270" s="15">
        <f t="shared" si="763"/>
        <v>128</v>
      </c>
      <c r="P3270" s="15">
        <f t="shared" si="760"/>
        <v>60.952380952380949</v>
      </c>
      <c r="Q3270" t="s">
        <v>8328</v>
      </c>
      <c r="R3270" t="s">
        <v>8329</v>
      </c>
      <c r="S3270" s="8">
        <f t="shared" si="764"/>
        <v>42590.695925925924</v>
      </c>
      <c r="T3270" s="11">
        <f t="shared" si="765"/>
        <v>42606.695925925924</v>
      </c>
      <c r="U3270" t="str">
        <f t="shared" si="766"/>
        <v>TRUE</v>
      </c>
      <c r="V3270" s="18">
        <f t="shared" si="767"/>
        <v>1</v>
      </c>
      <c r="W3270">
        <f t="shared" si="768"/>
        <v>1</v>
      </c>
      <c r="X3270">
        <v>1</v>
      </c>
      <c r="Y3270">
        <f>D3270*$X3270</f>
        <v>2000</v>
      </c>
      <c r="Z3270">
        <f>E3270*$X3270</f>
        <v>2560</v>
      </c>
    </row>
    <row r="3271" spans="1:26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 t="b">
        <v>1</v>
      </c>
      <c r="L3271">
        <v>70</v>
      </c>
      <c r="M3271" t="b">
        <v>1</v>
      </c>
      <c r="N3271" t="s">
        <v>8271</v>
      </c>
      <c r="O3271" s="15">
        <f t="shared" si="763"/>
        <v>101.49999999999999</v>
      </c>
      <c r="P3271" s="15">
        <f t="shared" si="760"/>
        <v>116</v>
      </c>
      <c r="Q3271" t="s">
        <v>8328</v>
      </c>
      <c r="R3271" t="s">
        <v>8329</v>
      </c>
      <c r="S3271" s="8">
        <f t="shared" si="764"/>
        <v>42137.18746527777</v>
      </c>
      <c r="T3271" s="11">
        <f t="shared" si="765"/>
        <v>42171.249999999993</v>
      </c>
      <c r="U3271" t="str">
        <f t="shared" si="766"/>
        <v>TRUE</v>
      </c>
      <c r="V3271" s="18">
        <f t="shared" si="767"/>
        <v>1</v>
      </c>
      <c r="W3271">
        <f t="shared" si="768"/>
        <v>1</v>
      </c>
      <c r="X3271">
        <v>1.28</v>
      </c>
      <c r="Y3271">
        <f>D3271*X3271</f>
        <v>10240</v>
      </c>
      <c r="Z3271">
        <f t="shared" ref="Z3271:Z3277" si="769">E3271*$X3271</f>
        <v>10393.6</v>
      </c>
    </row>
    <row r="3272" spans="1:26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 t="b">
        <v>1</v>
      </c>
      <c r="L3272">
        <v>30</v>
      </c>
      <c r="M3272" t="b">
        <v>1</v>
      </c>
      <c r="N3272" t="s">
        <v>8271</v>
      </c>
      <c r="O3272" s="15">
        <f t="shared" si="763"/>
        <v>101.66666666666666</v>
      </c>
      <c r="P3272" s="15">
        <f t="shared" si="760"/>
        <v>61</v>
      </c>
      <c r="Q3272" t="s">
        <v>8328</v>
      </c>
      <c r="R3272" t="s">
        <v>8329</v>
      </c>
      <c r="S3272" s="8">
        <f t="shared" si="764"/>
        <v>42167.324826388889</v>
      </c>
      <c r="T3272" s="11">
        <f t="shared" si="765"/>
        <v>42197.324826388889</v>
      </c>
      <c r="U3272" t="str">
        <f t="shared" si="766"/>
        <v>TRUE</v>
      </c>
      <c r="V3272" s="18">
        <f t="shared" si="767"/>
        <v>1</v>
      </c>
      <c r="W3272">
        <f t="shared" si="768"/>
        <v>1</v>
      </c>
      <c r="X3272">
        <v>1.28</v>
      </c>
      <c r="Y3272">
        <f>D3272*X3272</f>
        <v>2304</v>
      </c>
      <c r="Z3272">
        <f t="shared" si="769"/>
        <v>2342.4</v>
      </c>
    </row>
    <row r="3273" spans="1:26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 t="b">
        <v>1</v>
      </c>
      <c r="L3273">
        <v>51</v>
      </c>
      <c r="M3273" t="b">
        <v>1</v>
      </c>
      <c r="N3273" t="s">
        <v>8271</v>
      </c>
      <c r="O3273" s="15">
        <f t="shared" si="763"/>
        <v>130</v>
      </c>
      <c r="P3273" s="15">
        <f t="shared" si="760"/>
        <v>38.235294117647058</v>
      </c>
      <c r="Q3273" t="s">
        <v>8328</v>
      </c>
      <c r="R3273" t="s">
        <v>8329</v>
      </c>
      <c r="S3273" s="8">
        <f t="shared" si="764"/>
        <v>41915.22887731481</v>
      </c>
      <c r="T3273" s="11">
        <f t="shared" si="765"/>
        <v>41945.270543981482</v>
      </c>
      <c r="U3273" t="str">
        <f t="shared" si="766"/>
        <v>TRUE</v>
      </c>
      <c r="V3273" s="18">
        <f t="shared" si="767"/>
        <v>1</v>
      </c>
      <c r="W3273">
        <f t="shared" si="768"/>
        <v>1</v>
      </c>
      <c r="X3273">
        <v>1.28</v>
      </c>
      <c r="Y3273">
        <f>D3273*X3273</f>
        <v>1920</v>
      </c>
      <c r="Z3273">
        <f t="shared" si="769"/>
        <v>2496</v>
      </c>
    </row>
    <row r="3274" spans="1:26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 t="b">
        <v>1</v>
      </c>
      <c r="L3274">
        <v>145</v>
      </c>
      <c r="M3274" t="b">
        <v>1</v>
      </c>
      <c r="N3274" t="s">
        <v>8271</v>
      </c>
      <c r="O3274" s="15">
        <f t="shared" si="763"/>
        <v>154.43</v>
      </c>
      <c r="P3274" s="15">
        <f t="shared" si="760"/>
        <v>106.50344827586207</v>
      </c>
      <c r="Q3274" t="s">
        <v>8328</v>
      </c>
      <c r="R3274" t="s">
        <v>8329</v>
      </c>
      <c r="S3274" s="8">
        <f t="shared" si="764"/>
        <v>42284.291770833333</v>
      </c>
      <c r="T3274" s="11">
        <f t="shared" si="765"/>
        <v>42314.333437499998</v>
      </c>
      <c r="U3274" t="str">
        <f t="shared" si="766"/>
        <v>TRUE</v>
      </c>
      <c r="V3274" s="18">
        <f t="shared" si="767"/>
        <v>1</v>
      </c>
      <c r="W3274">
        <f t="shared" si="768"/>
        <v>1</v>
      </c>
      <c r="X3274">
        <v>1</v>
      </c>
      <c r="Y3274">
        <f>D3274*$X3274</f>
        <v>10000</v>
      </c>
      <c r="Z3274">
        <f t="shared" si="769"/>
        <v>15443</v>
      </c>
    </row>
    <row r="3275" spans="1:26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 t="b">
        <v>1</v>
      </c>
      <c r="L3275">
        <v>21</v>
      </c>
      <c r="M3275" t="b">
        <v>1</v>
      </c>
      <c r="N3275" t="s">
        <v>8271</v>
      </c>
      <c r="O3275" s="15">
        <f t="shared" si="763"/>
        <v>107.4</v>
      </c>
      <c r="P3275" s="15">
        <f t="shared" si="760"/>
        <v>204.57142857142858</v>
      </c>
      <c r="Q3275" t="s">
        <v>8328</v>
      </c>
      <c r="R3275" t="s">
        <v>8329</v>
      </c>
      <c r="S3275" s="8">
        <f t="shared" si="764"/>
        <v>42611.5930787037</v>
      </c>
      <c r="T3275" s="11">
        <f t="shared" si="765"/>
        <v>42627.583333333336</v>
      </c>
      <c r="U3275" t="str">
        <f t="shared" si="766"/>
        <v>TRUE</v>
      </c>
      <c r="V3275" s="18">
        <f t="shared" si="767"/>
        <v>1</v>
      </c>
      <c r="W3275">
        <f t="shared" si="768"/>
        <v>1</v>
      </c>
      <c r="X3275">
        <v>1</v>
      </c>
      <c r="Y3275">
        <f>D3275*$X3275</f>
        <v>4000</v>
      </c>
      <c r="Z3275">
        <f t="shared" si="769"/>
        <v>4296</v>
      </c>
    </row>
    <row r="3276" spans="1:26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 t="b">
        <v>1</v>
      </c>
      <c r="L3276">
        <v>286</v>
      </c>
      <c r="M3276" t="b">
        <v>1</v>
      </c>
      <c r="N3276" t="s">
        <v>8271</v>
      </c>
      <c r="O3276" s="15">
        <f t="shared" si="763"/>
        <v>101.32258064516128</v>
      </c>
      <c r="P3276" s="15">
        <f t="shared" si="760"/>
        <v>54.912587412587413</v>
      </c>
      <c r="Q3276" t="s">
        <v>8328</v>
      </c>
      <c r="R3276" t="s">
        <v>8329</v>
      </c>
      <c r="S3276" s="8">
        <f t="shared" si="764"/>
        <v>42400.496203703697</v>
      </c>
      <c r="T3276" s="11">
        <f t="shared" si="765"/>
        <v>42444.666666666664</v>
      </c>
      <c r="U3276" t="str">
        <f t="shared" si="766"/>
        <v>TRUE</v>
      </c>
      <c r="V3276" s="18">
        <f t="shared" si="767"/>
        <v>1</v>
      </c>
      <c r="W3276">
        <f t="shared" si="768"/>
        <v>1</v>
      </c>
      <c r="X3276">
        <v>1</v>
      </c>
      <c r="Y3276">
        <f>D3276*$X3276</f>
        <v>15500</v>
      </c>
      <c r="Z3276">
        <f t="shared" si="769"/>
        <v>15705</v>
      </c>
    </row>
    <row r="3277" spans="1:26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 t="b">
        <v>1</v>
      </c>
      <c r="L3277">
        <v>12</v>
      </c>
      <c r="M3277" t="b">
        <v>1</v>
      </c>
      <c r="N3277" t="s">
        <v>8271</v>
      </c>
      <c r="O3277" s="15">
        <f t="shared" si="763"/>
        <v>100.27777777777777</v>
      </c>
      <c r="P3277" s="15">
        <f t="shared" si="760"/>
        <v>150.41666666666666</v>
      </c>
      <c r="Q3277" t="s">
        <v>8328</v>
      </c>
      <c r="R3277" t="s">
        <v>8329</v>
      </c>
      <c r="S3277" s="8">
        <f t="shared" si="764"/>
        <v>42017.672118055554</v>
      </c>
      <c r="T3277" s="11">
        <f t="shared" si="765"/>
        <v>42043.979166666664</v>
      </c>
      <c r="U3277" t="str">
        <f t="shared" si="766"/>
        <v>TRUE</v>
      </c>
      <c r="V3277" s="18">
        <f t="shared" si="767"/>
        <v>1</v>
      </c>
      <c r="W3277">
        <f t="shared" si="768"/>
        <v>1</v>
      </c>
      <c r="X3277">
        <v>1</v>
      </c>
      <c r="Y3277">
        <f>D3277*$X3277</f>
        <v>1800</v>
      </c>
      <c r="Z3277">
        <f t="shared" si="769"/>
        <v>1805</v>
      </c>
    </row>
    <row r="3278" spans="1:26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 t="b">
        <v>1</v>
      </c>
      <c r="L3278">
        <v>100</v>
      </c>
      <c r="M3278" t="b">
        <v>1</v>
      </c>
      <c r="N3278" t="s">
        <v>8271</v>
      </c>
      <c r="O3278" s="15">
        <f t="shared" si="763"/>
        <v>116.84444444444443</v>
      </c>
      <c r="P3278" s="15">
        <f t="shared" si="760"/>
        <v>52.58</v>
      </c>
      <c r="Q3278" t="s">
        <v>8328</v>
      </c>
      <c r="R3278" t="s">
        <v>8329</v>
      </c>
      <c r="S3278" s="8">
        <f t="shared" si="764"/>
        <v>42426.741655092592</v>
      </c>
      <c r="T3278" s="11">
        <f t="shared" si="765"/>
        <v>42460.957638888889</v>
      </c>
      <c r="U3278" t="str">
        <f t="shared" si="766"/>
        <v>TRUE</v>
      </c>
      <c r="V3278" s="18">
        <f t="shared" si="767"/>
        <v>1</v>
      </c>
      <c r="W3278">
        <f t="shared" si="768"/>
        <v>1</v>
      </c>
      <c r="X3278">
        <f>0.76</f>
        <v>0.76</v>
      </c>
      <c r="Y3278">
        <f>D3278*X3278</f>
        <v>3420</v>
      </c>
      <c r="Z3278">
        <f>E3278*$X3278</f>
        <v>3996.08</v>
      </c>
    </row>
    <row r="3279" spans="1:26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 t="b">
        <v>1</v>
      </c>
      <c r="L3279">
        <v>100</v>
      </c>
      <c r="M3279" t="b">
        <v>1</v>
      </c>
      <c r="N3279" t="s">
        <v>8271</v>
      </c>
      <c r="O3279" s="15">
        <f t="shared" si="763"/>
        <v>108.60000000000001</v>
      </c>
      <c r="P3279" s="15">
        <f t="shared" si="760"/>
        <v>54.3</v>
      </c>
      <c r="Q3279" t="s">
        <v>8328</v>
      </c>
      <c r="R3279" t="s">
        <v>8329</v>
      </c>
      <c r="S3279" s="8">
        <f t="shared" si="764"/>
        <v>41931.474606481483</v>
      </c>
      <c r="T3279" s="11">
        <f t="shared" si="765"/>
        <v>41961.516273148147</v>
      </c>
      <c r="U3279" t="str">
        <f t="shared" si="766"/>
        <v>TRUE</v>
      </c>
      <c r="V3279" s="18">
        <f t="shared" si="767"/>
        <v>1</v>
      </c>
      <c r="W3279">
        <f t="shared" si="768"/>
        <v>1</v>
      </c>
      <c r="X3279">
        <v>1.28</v>
      </c>
      <c r="Y3279">
        <f>D3279*X3279</f>
        <v>6400</v>
      </c>
      <c r="Z3279">
        <f t="shared" ref="Z3279:Z3284" si="770">E3279*$X3279</f>
        <v>6950.4000000000005</v>
      </c>
    </row>
    <row r="3280" spans="1:26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 t="b">
        <v>1</v>
      </c>
      <c r="L3280">
        <v>34</v>
      </c>
      <c r="M3280" t="b">
        <v>1</v>
      </c>
      <c r="N3280" t="s">
        <v>8271</v>
      </c>
      <c r="O3280" s="15">
        <f t="shared" si="763"/>
        <v>103.4</v>
      </c>
      <c r="P3280" s="15">
        <f t="shared" si="760"/>
        <v>76.029411764705884</v>
      </c>
      <c r="Q3280" t="s">
        <v>8328</v>
      </c>
      <c r="R3280" t="s">
        <v>8329</v>
      </c>
      <c r="S3280" s="8">
        <f t="shared" si="764"/>
        <v>42124.640081018515</v>
      </c>
      <c r="T3280" s="11">
        <f t="shared" si="765"/>
        <v>42154.640081018515</v>
      </c>
      <c r="U3280" t="str">
        <f t="shared" si="766"/>
        <v>TRUE</v>
      </c>
      <c r="V3280" s="18">
        <f t="shared" si="767"/>
        <v>1</v>
      </c>
      <c r="W3280">
        <f t="shared" si="768"/>
        <v>1</v>
      </c>
      <c r="X3280">
        <v>1.28</v>
      </c>
      <c r="Y3280">
        <f>D3280*X3280</f>
        <v>3200</v>
      </c>
      <c r="Z3280">
        <f t="shared" si="770"/>
        <v>3308.8</v>
      </c>
    </row>
    <row r="3281" spans="1:26" ht="115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 t="b">
        <v>0</v>
      </c>
      <c r="L3281">
        <v>63</v>
      </c>
      <c r="M3281" t="b">
        <v>1</v>
      </c>
      <c r="N3281" t="s">
        <v>8271</v>
      </c>
      <c r="O3281" s="15">
        <f t="shared" si="763"/>
        <v>114.27586206896552</v>
      </c>
      <c r="P3281" s="15">
        <f t="shared" si="760"/>
        <v>105.2063492063492</v>
      </c>
      <c r="Q3281" t="s">
        <v>8328</v>
      </c>
      <c r="R3281" t="s">
        <v>8329</v>
      </c>
      <c r="S3281" s="8">
        <f t="shared" si="764"/>
        <v>42430.894201388881</v>
      </c>
      <c r="T3281" s="11">
        <f t="shared" si="765"/>
        <v>42460.852534722224</v>
      </c>
      <c r="U3281" t="str">
        <f t="shared" si="766"/>
        <v>FALSE</v>
      </c>
      <c r="V3281" s="18">
        <f t="shared" si="767"/>
        <v>2</v>
      </c>
      <c r="W3281">
        <f t="shared" si="768"/>
        <v>1</v>
      </c>
      <c r="X3281">
        <v>1</v>
      </c>
      <c r="Y3281">
        <f>D3281*$X3281</f>
        <v>5800</v>
      </c>
      <c r="Z3281">
        <f t="shared" si="770"/>
        <v>6628</v>
      </c>
    </row>
    <row r="3282" spans="1:26" ht="129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 t="b">
        <v>0</v>
      </c>
      <c r="L3282">
        <v>30</v>
      </c>
      <c r="M3282" t="b">
        <v>1</v>
      </c>
      <c r="N3282" t="s">
        <v>8271</v>
      </c>
      <c r="O3282" s="15">
        <f t="shared" si="763"/>
        <v>103</v>
      </c>
      <c r="P3282" s="15">
        <f t="shared" si="760"/>
        <v>68.666666666666671</v>
      </c>
      <c r="Q3282" t="s">
        <v>8328</v>
      </c>
      <c r="R3282" t="s">
        <v>8329</v>
      </c>
      <c r="S3282" s="8">
        <f t="shared" si="764"/>
        <v>42121.548587962963</v>
      </c>
      <c r="T3282" s="11">
        <f t="shared" si="765"/>
        <v>42155.999999999993</v>
      </c>
      <c r="U3282" t="str">
        <f t="shared" si="766"/>
        <v>FALSE</v>
      </c>
      <c r="V3282" s="18">
        <f t="shared" si="767"/>
        <v>2</v>
      </c>
      <c r="W3282">
        <f t="shared" si="768"/>
        <v>1</v>
      </c>
      <c r="X3282">
        <v>1</v>
      </c>
      <c r="Y3282">
        <f>D3282*$X3282</f>
        <v>2000</v>
      </c>
      <c r="Z3282">
        <f t="shared" si="770"/>
        <v>2060</v>
      </c>
    </row>
    <row r="3283" spans="1:26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 t="b">
        <v>0</v>
      </c>
      <c r="L3283">
        <v>47</v>
      </c>
      <c r="M3283" t="b">
        <v>1</v>
      </c>
      <c r="N3283" t="s">
        <v>8271</v>
      </c>
      <c r="O3283" s="15">
        <f t="shared" si="763"/>
        <v>121.6</v>
      </c>
      <c r="P3283" s="15">
        <f t="shared" si="760"/>
        <v>129.36170212765958</v>
      </c>
      <c r="Q3283" t="s">
        <v>8328</v>
      </c>
      <c r="R3283" t="s">
        <v>8329</v>
      </c>
      <c r="S3283" s="8">
        <f t="shared" si="764"/>
        <v>42218.811400462961</v>
      </c>
      <c r="T3283" s="11">
        <f t="shared" si="765"/>
        <v>42248.811400462961</v>
      </c>
      <c r="U3283" t="str">
        <f t="shared" si="766"/>
        <v>FALSE</v>
      </c>
      <c r="V3283" s="18">
        <f t="shared" si="767"/>
        <v>2</v>
      </c>
      <c r="W3283">
        <f t="shared" si="768"/>
        <v>1</v>
      </c>
      <c r="X3283">
        <v>1</v>
      </c>
      <c r="Y3283">
        <f>D3283*$X3283</f>
        <v>5000</v>
      </c>
      <c r="Z3283">
        <f t="shared" si="770"/>
        <v>6080</v>
      </c>
    </row>
    <row r="3284" spans="1:26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 t="b">
        <v>0</v>
      </c>
      <c r="L3284">
        <v>237</v>
      </c>
      <c r="M3284" t="b">
        <v>1</v>
      </c>
      <c r="N3284" t="s">
        <v>8271</v>
      </c>
      <c r="O3284" s="15">
        <f t="shared" si="763"/>
        <v>102.6467741935484</v>
      </c>
      <c r="P3284" s="15">
        <f t="shared" si="760"/>
        <v>134.26371308016877</v>
      </c>
      <c r="Q3284" t="s">
        <v>8328</v>
      </c>
      <c r="R3284" t="s">
        <v>8329</v>
      </c>
      <c r="S3284" s="8">
        <f t="shared" si="764"/>
        <v>42444.985972222225</v>
      </c>
      <c r="T3284" s="11">
        <f t="shared" si="765"/>
        <v>42488.985972222225</v>
      </c>
      <c r="U3284" t="str">
        <f t="shared" si="766"/>
        <v>FALSE</v>
      </c>
      <c r="V3284" s="18">
        <f t="shared" si="767"/>
        <v>2</v>
      </c>
      <c r="W3284">
        <f t="shared" si="768"/>
        <v>1</v>
      </c>
      <c r="X3284">
        <v>1</v>
      </c>
      <c r="Y3284">
        <f>D3284*$X3284</f>
        <v>31000</v>
      </c>
      <c r="Z3284">
        <f t="shared" si="770"/>
        <v>31820.5</v>
      </c>
    </row>
    <row r="3285" spans="1:26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 t="b">
        <v>0</v>
      </c>
      <c r="L3285">
        <v>47</v>
      </c>
      <c r="M3285" t="b">
        <v>1</v>
      </c>
      <c r="N3285" t="s">
        <v>8271</v>
      </c>
      <c r="O3285" s="15">
        <f t="shared" si="763"/>
        <v>104.75000000000001</v>
      </c>
      <c r="P3285" s="15">
        <f t="shared" si="760"/>
        <v>17.829787234042552</v>
      </c>
      <c r="Q3285" t="s">
        <v>8328</v>
      </c>
      <c r="R3285" t="s">
        <v>8329</v>
      </c>
      <c r="S3285" s="8">
        <f t="shared" si="764"/>
        <v>42379.535856481474</v>
      </c>
      <c r="T3285" s="11">
        <f t="shared" si="765"/>
        <v>42410.666666666664</v>
      </c>
      <c r="U3285" t="str">
        <f t="shared" si="766"/>
        <v>FALSE</v>
      </c>
      <c r="V3285" s="18">
        <f t="shared" si="767"/>
        <v>2</v>
      </c>
      <c r="W3285">
        <f t="shared" si="768"/>
        <v>1</v>
      </c>
      <c r="X3285">
        <v>1.28</v>
      </c>
      <c r="Y3285">
        <f>D3285*X3285</f>
        <v>1024</v>
      </c>
      <c r="Z3285">
        <f t="shared" ref="Z3285:Z3295" si="771">E3285*$X3285</f>
        <v>1072.6400000000001</v>
      </c>
    </row>
    <row r="3286" spans="1:26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 t="b">
        <v>0</v>
      </c>
      <c r="L3286">
        <v>15</v>
      </c>
      <c r="M3286" t="b">
        <v>1</v>
      </c>
      <c r="N3286" t="s">
        <v>8271</v>
      </c>
      <c r="O3286" s="15">
        <f t="shared" si="763"/>
        <v>101.6</v>
      </c>
      <c r="P3286" s="15">
        <f t="shared" si="760"/>
        <v>203.2</v>
      </c>
      <c r="Q3286" t="s">
        <v>8328</v>
      </c>
      <c r="R3286" t="s">
        <v>8329</v>
      </c>
      <c r="S3286" s="8">
        <f t="shared" si="764"/>
        <v>42380.676539351851</v>
      </c>
      <c r="T3286" s="11">
        <f t="shared" si="765"/>
        <v>42398.040972222218</v>
      </c>
      <c r="U3286" t="str">
        <f t="shared" si="766"/>
        <v>FALSE</v>
      </c>
      <c r="V3286" s="18">
        <f t="shared" si="767"/>
        <v>2</v>
      </c>
      <c r="W3286">
        <f t="shared" si="768"/>
        <v>1</v>
      </c>
      <c r="X3286">
        <v>1</v>
      </c>
      <c r="Y3286">
        <f>D3286*$X3286</f>
        <v>3000</v>
      </c>
      <c r="Z3286">
        <f t="shared" si="771"/>
        <v>3048</v>
      </c>
    </row>
    <row r="3287" spans="1:26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 t="b">
        <v>0</v>
      </c>
      <c r="L3287">
        <v>81</v>
      </c>
      <c r="M3287" t="b">
        <v>1</v>
      </c>
      <c r="N3287" t="s">
        <v>8271</v>
      </c>
      <c r="O3287" s="15">
        <f t="shared" si="763"/>
        <v>112.10242048409683</v>
      </c>
      <c r="P3287" s="15">
        <f t="shared" si="760"/>
        <v>69.18518518518519</v>
      </c>
      <c r="Q3287" t="s">
        <v>8328</v>
      </c>
      <c r="R3287" t="s">
        <v>8329</v>
      </c>
      <c r="S3287" s="8">
        <f t="shared" si="764"/>
        <v>42762.734097222223</v>
      </c>
      <c r="T3287" s="11">
        <f t="shared" si="765"/>
        <v>42793.999999999993</v>
      </c>
      <c r="U3287" t="str">
        <f t="shared" si="766"/>
        <v>FALSE</v>
      </c>
      <c r="V3287" s="18">
        <f t="shared" si="767"/>
        <v>2</v>
      </c>
      <c r="W3287">
        <f t="shared" si="768"/>
        <v>1</v>
      </c>
      <c r="X3287">
        <v>1</v>
      </c>
      <c r="Y3287">
        <f>D3287*$X3287</f>
        <v>4999</v>
      </c>
      <c r="Z3287">
        <f t="shared" si="771"/>
        <v>5604</v>
      </c>
    </row>
    <row r="3288" spans="1:26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 t="b">
        <v>0</v>
      </c>
      <c r="L3288">
        <v>122</v>
      </c>
      <c r="M3288" t="b">
        <v>1</v>
      </c>
      <c r="N3288" t="s">
        <v>8271</v>
      </c>
      <c r="O3288" s="15">
        <f t="shared" si="763"/>
        <v>101.76666666666667</v>
      </c>
      <c r="P3288" s="15">
        <f t="shared" si="760"/>
        <v>125.12295081967213</v>
      </c>
      <c r="Q3288" t="s">
        <v>8328</v>
      </c>
      <c r="R3288" t="s">
        <v>8329</v>
      </c>
      <c r="S3288" s="8">
        <f t="shared" si="764"/>
        <v>42567.631736111107</v>
      </c>
      <c r="T3288" s="11">
        <f t="shared" si="765"/>
        <v>42597.631736111107</v>
      </c>
      <c r="U3288" t="str">
        <f t="shared" si="766"/>
        <v>FALSE</v>
      </c>
      <c r="V3288" s="18">
        <f t="shared" si="767"/>
        <v>2</v>
      </c>
      <c r="W3288">
        <f t="shared" si="768"/>
        <v>1</v>
      </c>
      <c r="X3288">
        <v>1</v>
      </c>
      <c r="Y3288">
        <f>D3288*$X3288</f>
        <v>15000</v>
      </c>
      <c r="Z3288">
        <f t="shared" si="771"/>
        <v>15265</v>
      </c>
    </row>
    <row r="3289" spans="1:26" ht="7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 t="b">
        <v>0</v>
      </c>
      <c r="L3289">
        <v>34</v>
      </c>
      <c r="M3289" t="b">
        <v>1</v>
      </c>
      <c r="N3289" t="s">
        <v>8271</v>
      </c>
      <c r="O3289" s="15">
        <f t="shared" si="763"/>
        <v>100</v>
      </c>
      <c r="P3289" s="15">
        <f t="shared" si="760"/>
        <v>73.529411764705884</v>
      </c>
      <c r="Q3289" t="s">
        <v>8328</v>
      </c>
      <c r="R3289" t="s">
        <v>8329</v>
      </c>
      <c r="S3289" s="8">
        <f t="shared" si="764"/>
        <v>42311.541990740741</v>
      </c>
      <c r="T3289" s="11">
        <f t="shared" si="765"/>
        <v>42336.541990740741</v>
      </c>
      <c r="U3289" t="str">
        <f t="shared" si="766"/>
        <v>FALSE</v>
      </c>
      <c r="V3289" s="18">
        <f t="shared" si="767"/>
        <v>2</v>
      </c>
      <c r="W3289">
        <f t="shared" si="768"/>
        <v>1</v>
      </c>
      <c r="X3289">
        <f>0.76</f>
        <v>0.76</v>
      </c>
      <c r="Y3289">
        <f>D3289*X3289</f>
        <v>1900</v>
      </c>
      <c r="Z3289">
        <f t="shared" si="771"/>
        <v>1900</v>
      </c>
    </row>
    <row r="3290" spans="1:26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 t="b">
        <v>0</v>
      </c>
      <c r="L3290">
        <v>207</v>
      </c>
      <c r="M3290" t="b">
        <v>1</v>
      </c>
      <c r="N3290" t="s">
        <v>8271</v>
      </c>
      <c r="O3290" s="15">
        <f t="shared" si="763"/>
        <v>100.26489999999998</v>
      </c>
      <c r="P3290" s="15">
        <f t="shared" si="760"/>
        <v>48.437149758454105</v>
      </c>
      <c r="Q3290" t="s">
        <v>8328</v>
      </c>
      <c r="R3290" t="s">
        <v>8329</v>
      </c>
      <c r="S3290" s="8">
        <f t="shared" si="764"/>
        <v>42505.566145833327</v>
      </c>
      <c r="T3290" s="11">
        <f t="shared" si="765"/>
        <v>42541.749999999993</v>
      </c>
      <c r="U3290" t="str">
        <f t="shared" si="766"/>
        <v>FALSE</v>
      </c>
      <c r="V3290" s="18">
        <f t="shared" si="767"/>
        <v>2</v>
      </c>
      <c r="W3290">
        <f t="shared" si="768"/>
        <v>1</v>
      </c>
      <c r="X3290">
        <v>1.28</v>
      </c>
      <c r="Y3290">
        <f>D3290*X3290</f>
        <v>12800</v>
      </c>
      <c r="Z3290">
        <f t="shared" si="771"/>
        <v>12833.9072</v>
      </c>
    </row>
    <row r="3291" spans="1:26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 t="b">
        <v>0</v>
      </c>
      <c r="L3291">
        <v>25</v>
      </c>
      <c r="M3291" t="b">
        <v>1</v>
      </c>
      <c r="N3291" t="s">
        <v>8271</v>
      </c>
      <c r="O3291" s="15">
        <f t="shared" si="763"/>
        <v>133.04200000000003</v>
      </c>
      <c r="P3291" s="15">
        <f t="shared" si="760"/>
        <v>26.608400000000003</v>
      </c>
      <c r="Q3291" t="s">
        <v>8328</v>
      </c>
      <c r="R3291" t="s">
        <v>8329</v>
      </c>
      <c r="S3291" s="8">
        <f t="shared" si="764"/>
        <v>42758.159745370365</v>
      </c>
      <c r="T3291" s="11">
        <f t="shared" si="765"/>
        <v>42786.159745370365</v>
      </c>
      <c r="U3291" t="str">
        <f t="shared" si="766"/>
        <v>FALSE</v>
      </c>
      <c r="V3291" s="18">
        <f t="shared" si="767"/>
        <v>2</v>
      </c>
      <c r="W3291">
        <f t="shared" si="768"/>
        <v>1</v>
      </c>
      <c r="X3291">
        <v>1.28</v>
      </c>
      <c r="Y3291">
        <f>D3291*X3291</f>
        <v>640</v>
      </c>
      <c r="Z3291">
        <f t="shared" si="771"/>
        <v>851.4688000000001</v>
      </c>
    </row>
    <row r="3292" spans="1:26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 t="b">
        <v>0</v>
      </c>
      <c r="L3292">
        <v>72</v>
      </c>
      <c r="M3292" t="b">
        <v>1</v>
      </c>
      <c r="N3292" t="s">
        <v>8271</v>
      </c>
      <c r="O3292" s="15">
        <f t="shared" si="763"/>
        <v>121.2</v>
      </c>
      <c r="P3292" s="15">
        <f t="shared" si="760"/>
        <v>33.666666666666664</v>
      </c>
      <c r="Q3292" t="s">
        <v>8328</v>
      </c>
      <c r="R3292" t="s">
        <v>8329</v>
      </c>
      <c r="S3292" s="8">
        <f t="shared" si="764"/>
        <v>42775.306608796294</v>
      </c>
      <c r="T3292" s="11">
        <f t="shared" si="765"/>
        <v>42805.306608796294</v>
      </c>
      <c r="U3292" t="str">
        <f t="shared" si="766"/>
        <v>FALSE</v>
      </c>
      <c r="V3292" s="18">
        <f t="shared" si="767"/>
        <v>2</v>
      </c>
      <c r="W3292">
        <f t="shared" si="768"/>
        <v>1</v>
      </c>
      <c r="X3292">
        <v>1.28</v>
      </c>
      <c r="Y3292">
        <f>D3292*X3292</f>
        <v>2560</v>
      </c>
      <c r="Z3292">
        <f t="shared" si="771"/>
        <v>3102.7200000000003</v>
      </c>
    </row>
    <row r="3293" spans="1:26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 t="b">
        <v>0</v>
      </c>
      <c r="L3293">
        <v>14</v>
      </c>
      <c r="M3293" t="b">
        <v>1</v>
      </c>
      <c r="N3293" t="s">
        <v>8271</v>
      </c>
      <c r="O3293" s="15">
        <f t="shared" si="763"/>
        <v>113.99999999999999</v>
      </c>
      <c r="P3293" s="15">
        <f t="shared" si="760"/>
        <v>40.714285714285715</v>
      </c>
      <c r="Q3293" t="s">
        <v>8328</v>
      </c>
      <c r="R3293" t="s">
        <v>8329</v>
      </c>
      <c r="S3293" s="8">
        <f t="shared" si="764"/>
        <v>42232.494212962956</v>
      </c>
      <c r="T3293" s="11">
        <f t="shared" si="765"/>
        <v>42263.957638888889</v>
      </c>
      <c r="U3293" t="str">
        <f t="shared" si="766"/>
        <v>FALSE</v>
      </c>
      <c r="V3293" s="18">
        <f t="shared" si="767"/>
        <v>2</v>
      </c>
      <c r="W3293">
        <f t="shared" si="768"/>
        <v>1</v>
      </c>
      <c r="X3293">
        <v>1</v>
      </c>
      <c r="Y3293">
        <f>D3293*$X3293</f>
        <v>500</v>
      </c>
      <c r="Z3293">
        <f t="shared" si="771"/>
        <v>570</v>
      </c>
    </row>
    <row r="3294" spans="1:26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 t="b">
        <v>0</v>
      </c>
      <c r="L3294">
        <v>15</v>
      </c>
      <c r="M3294" t="b">
        <v>1</v>
      </c>
      <c r="N3294" t="s">
        <v>8271</v>
      </c>
      <c r="O3294" s="15">
        <f t="shared" si="763"/>
        <v>286.13861386138615</v>
      </c>
      <c r="P3294" s="15">
        <f t="shared" si="760"/>
        <v>19.266666666666666</v>
      </c>
      <c r="Q3294" t="s">
        <v>8328</v>
      </c>
      <c r="R3294" t="s">
        <v>8329</v>
      </c>
      <c r="S3294" s="8">
        <f t="shared" si="764"/>
        <v>42282.561898148146</v>
      </c>
      <c r="T3294" s="11">
        <f t="shared" si="765"/>
        <v>42342.603564814817</v>
      </c>
      <c r="U3294" t="str">
        <f t="shared" si="766"/>
        <v>FALSE</v>
      </c>
      <c r="V3294" s="18">
        <f t="shared" si="767"/>
        <v>2</v>
      </c>
      <c r="W3294">
        <f t="shared" si="768"/>
        <v>1</v>
      </c>
      <c r="X3294">
        <v>1.28</v>
      </c>
      <c r="Y3294">
        <f>D3294*X3294</f>
        <v>129.28</v>
      </c>
      <c r="Z3294">
        <f t="shared" si="771"/>
        <v>369.92</v>
      </c>
    </row>
    <row r="3295" spans="1:26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 t="b">
        <v>0</v>
      </c>
      <c r="L3295">
        <v>91</v>
      </c>
      <c r="M3295" t="b">
        <v>1</v>
      </c>
      <c r="N3295" t="s">
        <v>8271</v>
      </c>
      <c r="O3295" s="15">
        <f t="shared" si="763"/>
        <v>170.44444444444446</v>
      </c>
      <c r="P3295" s="15">
        <f t="shared" si="760"/>
        <v>84.285714285714292</v>
      </c>
      <c r="Q3295" t="s">
        <v>8328</v>
      </c>
      <c r="R3295" t="s">
        <v>8329</v>
      </c>
      <c r="S3295" s="8">
        <f t="shared" si="764"/>
        <v>42768.217037037037</v>
      </c>
      <c r="T3295" s="11">
        <f t="shared" si="765"/>
        <v>42798.217037037037</v>
      </c>
      <c r="U3295" t="str">
        <f t="shared" si="766"/>
        <v>FALSE</v>
      </c>
      <c r="V3295" s="18">
        <f t="shared" si="767"/>
        <v>2</v>
      </c>
      <c r="W3295">
        <f t="shared" si="768"/>
        <v>1</v>
      </c>
      <c r="X3295">
        <v>0.68</v>
      </c>
      <c r="Y3295">
        <f>D3295*$X3295</f>
        <v>3060</v>
      </c>
      <c r="Z3295">
        <f t="shared" si="771"/>
        <v>5215.6000000000004</v>
      </c>
    </row>
    <row r="3296" spans="1:26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 t="b">
        <v>0</v>
      </c>
      <c r="L3296">
        <v>24</v>
      </c>
      <c r="M3296" t="b">
        <v>1</v>
      </c>
      <c r="N3296" t="s">
        <v>8271</v>
      </c>
      <c r="O3296" s="15">
        <f t="shared" si="763"/>
        <v>118.33333333333333</v>
      </c>
      <c r="P3296" s="15">
        <f t="shared" si="760"/>
        <v>29.583333333333332</v>
      </c>
      <c r="Q3296" t="s">
        <v>8328</v>
      </c>
      <c r="R3296" t="s">
        <v>8329</v>
      </c>
      <c r="S3296" s="8">
        <f t="shared" si="764"/>
        <v>42141.33280092592</v>
      </c>
      <c r="T3296" s="11">
        <f t="shared" si="765"/>
        <v>42171.33280092592</v>
      </c>
      <c r="U3296" t="str">
        <f t="shared" si="766"/>
        <v>FALSE</v>
      </c>
      <c r="V3296" s="18">
        <f t="shared" si="767"/>
        <v>2</v>
      </c>
      <c r="W3296">
        <f t="shared" si="768"/>
        <v>1</v>
      </c>
      <c r="X3296">
        <v>1.28</v>
      </c>
      <c r="Y3296">
        <f>D3296*X3296</f>
        <v>768</v>
      </c>
      <c r="Z3296">
        <f t="shared" ref="Z3296:Z3303" si="772">E3296*$X3296</f>
        <v>908.80000000000007</v>
      </c>
    </row>
    <row r="3297" spans="1:26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 t="b">
        <v>0</v>
      </c>
      <c r="L3297">
        <v>27</v>
      </c>
      <c r="M3297" t="b">
        <v>1</v>
      </c>
      <c r="N3297" t="s">
        <v>8271</v>
      </c>
      <c r="O3297" s="15">
        <f t="shared" si="763"/>
        <v>102.85857142857142</v>
      </c>
      <c r="P3297" s="15">
        <f t="shared" si="760"/>
        <v>26.667037037037037</v>
      </c>
      <c r="Q3297" t="s">
        <v>8328</v>
      </c>
      <c r="R3297" t="s">
        <v>8329</v>
      </c>
      <c r="S3297" s="8">
        <f t="shared" si="764"/>
        <v>42609.234131944446</v>
      </c>
      <c r="T3297" s="11">
        <f t="shared" si="765"/>
        <v>42639.234131944446</v>
      </c>
      <c r="U3297" t="str">
        <f t="shared" si="766"/>
        <v>FALSE</v>
      </c>
      <c r="V3297" s="18">
        <f t="shared" si="767"/>
        <v>2</v>
      </c>
      <c r="W3297">
        <f t="shared" si="768"/>
        <v>1</v>
      </c>
      <c r="X3297">
        <v>1.28</v>
      </c>
      <c r="Y3297">
        <f>D3297*X3297</f>
        <v>896</v>
      </c>
      <c r="Z3297">
        <f t="shared" si="772"/>
        <v>921.61279999999999</v>
      </c>
    </row>
    <row r="3298" spans="1:26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 t="b">
        <v>0</v>
      </c>
      <c r="L3298">
        <v>47</v>
      </c>
      <c r="M3298" t="b">
        <v>1</v>
      </c>
      <c r="N3298" t="s">
        <v>8271</v>
      </c>
      <c r="O3298" s="15">
        <f t="shared" si="763"/>
        <v>144.06666666666666</v>
      </c>
      <c r="P3298" s="15">
        <f t="shared" si="760"/>
        <v>45.978723404255319</v>
      </c>
      <c r="Q3298" t="s">
        <v>8328</v>
      </c>
      <c r="R3298" t="s">
        <v>8329</v>
      </c>
      <c r="S3298" s="8">
        <f t="shared" si="764"/>
        <v>42309.54828703704</v>
      </c>
      <c r="T3298" s="11">
        <f t="shared" si="765"/>
        <v>42330.708333333336</v>
      </c>
      <c r="U3298" t="str">
        <f t="shared" si="766"/>
        <v>FALSE</v>
      </c>
      <c r="V3298" s="18">
        <f t="shared" si="767"/>
        <v>2</v>
      </c>
      <c r="W3298">
        <f t="shared" si="768"/>
        <v>1</v>
      </c>
      <c r="X3298">
        <v>1.28</v>
      </c>
      <c r="Y3298">
        <f>D3298*X3298</f>
        <v>1920</v>
      </c>
      <c r="Z3298">
        <f t="shared" si="772"/>
        <v>2766.08</v>
      </c>
    </row>
    <row r="3299" spans="1:26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 t="b">
        <v>0</v>
      </c>
      <c r="L3299">
        <v>44</v>
      </c>
      <c r="M3299" t="b">
        <v>1</v>
      </c>
      <c r="N3299" t="s">
        <v>8271</v>
      </c>
      <c r="O3299" s="15">
        <f t="shared" si="763"/>
        <v>100.07272727272726</v>
      </c>
      <c r="P3299" s="15">
        <f t="shared" si="760"/>
        <v>125.09090909090909</v>
      </c>
      <c r="Q3299" t="s">
        <v>8328</v>
      </c>
      <c r="R3299" t="s">
        <v>8329</v>
      </c>
      <c r="S3299" s="8">
        <f t="shared" si="764"/>
        <v>42193.563148148147</v>
      </c>
      <c r="T3299" s="11">
        <f t="shared" si="765"/>
        <v>42212.749305555553</v>
      </c>
      <c r="U3299" t="str">
        <f t="shared" si="766"/>
        <v>FALSE</v>
      </c>
      <c r="V3299" s="18">
        <f t="shared" si="767"/>
        <v>2</v>
      </c>
      <c r="W3299">
        <f t="shared" si="768"/>
        <v>1</v>
      </c>
      <c r="X3299">
        <v>1.28</v>
      </c>
      <c r="Y3299">
        <f>D3299*X3299</f>
        <v>7040</v>
      </c>
      <c r="Z3299">
        <f t="shared" si="772"/>
        <v>7045.12</v>
      </c>
    </row>
    <row r="3300" spans="1:26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 t="b">
        <v>0</v>
      </c>
      <c r="L3300">
        <v>72</v>
      </c>
      <c r="M3300" t="b">
        <v>1</v>
      </c>
      <c r="N3300" t="s">
        <v>8271</v>
      </c>
      <c r="O3300" s="15">
        <f t="shared" si="763"/>
        <v>101.73</v>
      </c>
      <c r="P3300" s="15">
        <f t="shared" si="760"/>
        <v>141.29166666666666</v>
      </c>
      <c r="Q3300" t="s">
        <v>8328</v>
      </c>
      <c r="R3300" t="s">
        <v>8329</v>
      </c>
      <c r="S3300" s="8">
        <f t="shared" si="764"/>
        <v>42239.749629629623</v>
      </c>
      <c r="T3300" s="11">
        <f t="shared" si="765"/>
        <v>42259.791666666664</v>
      </c>
      <c r="U3300" t="str">
        <f t="shared" si="766"/>
        <v>FALSE</v>
      </c>
      <c r="V3300" s="18">
        <f t="shared" si="767"/>
        <v>2</v>
      </c>
      <c r="W3300">
        <f t="shared" si="768"/>
        <v>1</v>
      </c>
      <c r="X3300">
        <v>1</v>
      </c>
      <c r="Y3300">
        <f>D3300*$X3300</f>
        <v>10000</v>
      </c>
      <c r="Z3300">
        <f t="shared" si="772"/>
        <v>10173</v>
      </c>
    </row>
    <row r="3301" spans="1:26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 t="b">
        <v>0</v>
      </c>
      <c r="L3301">
        <v>63</v>
      </c>
      <c r="M3301" t="b">
        <v>1</v>
      </c>
      <c r="N3301" t="s">
        <v>8271</v>
      </c>
      <c r="O3301" s="15">
        <f t="shared" si="763"/>
        <v>116.19999999999999</v>
      </c>
      <c r="P3301" s="15">
        <f t="shared" si="760"/>
        <v>55.333333333333336</v>
      </c>
      <c r="Q3301" t="s">
        <v>8328</v>
      </c>
      <c r="R3301" t="s">
        <v>8329</v>
      </c>
      <c r="S3301" s="8">
        <f t="shared" si="764"/>
        <v>42261.709062499998</v>
      </c>
      <c r="T3301" s="11">
        <f t="shared" si="765"/>
        <v>42291.709062499998</v>
      </c>
      <c r="U3301" t="str">
        <f t="shared" si="766"/>
        <v>FALSE</v>
      </c>
      <c r="V3301" s="18">
        <f t="shared" si="767"/>
        <v>2</v>
      </c>
      <c r="W3301">
        <f t="shared" si="768"/>
        <v>1</v>
      </c>
      <c r="X3301">
        <v>1</v>
      </c>
      <c r="Y3301">
        <f>D3301*$X3301</f>
        <v>3000</v>
      </c>
      <c r="Z3301">
        <f t="shared" si="772"/>
        <v>3486</v>
      </c>
    </row>
    <row r="3302" spans="1:26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 t="b">
        <v>0</v>
      </c>
      <c r="L3302">
        <v>88</v>
      </c>
      <c r="M3302" t="b">
        <v>1</v>
      </c>
      <c r="N3302" t="s">
        <v>8271</v>
      </c>
      <c r="O3302" s="15">
        <f t="shared" si="763"/>
        <v>136.16666666666666</v>
      </c>
      <c r="P3302" s="15">
        <f t="shared" si="760"/>
        <v>46.420454545454547</v>
      </c>
      <c r="Q3302" t="s">
        <v>8328</v>
      </c>
      <c r="R3302" t="s">
        <v>8329</v>
      </c>
      <c r="S3302" s="8">
        <f t="shared" si="764"/>
        <v>42102.535439814812</v>
      </c>
      <c r="T3302" s="11">
        <f t="shared" si="765"/>
        <v>42123.535439814812</v>
      </c>
      <c r="U3302" t="str">
        <f t="shared" si="766"/>
        <v>FALSE</v>
      </c>
      <c r="V3302" s="18">
        <f t="shared" si="767"/>
        <v>2</v>
      </c>
      <c r="W3302">
        <f t="shared" si="768"/>
        <v>1</v>
      </c>
      <c r="X3302">
        <v>1</v>
      </c>
      <c r="Y3302">
        <f>D3302*$X3302</f>
        <v>3000</v>
      </c>
      <c r="Z3302">
        <f t="shared" si="772"/>
        <v>4085</v>
      </c>
    </row>
    <row r="3303" spans="1:26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 t="b">
        <v>0</v>
      </c>
      <c r="L3303">
        <v>70</v>
      </c>
      <c r="M3303" t="b">
        <v>1</v>
      </c>
      <c r="N3303" t="s">
        <v>8271</v>
      </c>
      <c r="O3303" s="15">
        <f t="shared" si="763"/>
        <v>133.46666666666667</v>
      </c>
      <c r="P3303" s="15">
        <f t="shared" si="760"/>
        <v>57.2</v>
      </c>
      <c r="Q3303" t="s">
        <v>8328</v>
      </c>
      <c r="R3303" t="s">
        <v>8329</v>
      </c>
      <c r="S3303" s="8">
        <f t="shared" si="764"/>
        <v>42538.527500000004</v>
      </c>
      <c r="T3303" s="11">
        <f t="shared" si="765"/>
        <v>42583.082638888889</v>
      </c>
      <c r="U3303" t="str">
        <f t="shared" si="766"/>
        <v>FALSE</v>
      </c>
      <c r="V3303" s="18">
        <f t="shared" si="767"/>
        <v>2</v>
      </c>
      <c r="W3303">
        <f t="shared" si="768"/>
        <v>1</v>
      </c>
      <c r="X3303">
        <v>1</v>
      </c>
      <c r="Y3303">
        <f>D3303*$X3303</f>
        <v>3000</v>
      </c>
      <c r="Z3303">
        <f t="shared" si="772"/>
        <v>4004</v>
      </c>
    </row>
    <row r="3304" spans="1:26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 t="b">
        <v>0</v>
      </c>
      <c r="L3304">
        <v>50</v>
      </c>
      <c r="M3304" t="b">
        <v>1</v>
      </c>
      <c r="N3304" t="s">
        <v>8271</v>
      </c>
      <c r="O3304" s="15">
        <f t="shared" si="763"/>
        <v>103.39285714285715</v>
      </c>
      <c r="P3304" s="15">
        <f t="shared" si="760"/>
        <v>173.7</v>
      </c>
      <c r="Q3304" t="s">
        <v>8328</v>
      </c>
      <c r="R3304" t="s">
        <v>8329</v>
      </c>
      <c r="S3304" s="8">
        <f t="shared" si="764"/>
        <v>42681.143240740734</v>
      </c>
      <c r="T3304" s="11">
        <f t="shared" si="765"/>
        <v>42711.143240740734</v>
      </c>
      <c r="U3304" t="str">
        <f t="shared" si="766"/>
        <v>FALSE</v>
      </c>
      <c r="V3304" s="18">
        <f t="shared" si="767"/>
        <v>2</v>
      </c>
      <c r="W3304">
        <f t="shared" si="768"/>
        <v>1</v>
      </c>
      <c r="X3304">
        <v>1.1299999999999999</v>
      </c>
      <c r="Y3304">
        <f>D3304*X3304</f>
        <v>9492</v>
      </c>
      <c r="Z3304">
        <f>E3304*$X3304</f>
        <v>9814.0499999999993</v>
      </c>
    </row>
    <row r="3305" spans="1:26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 t="b">
        <v>0</v>
      </c>
      <c r="L3305">
        <v>35</v>
      </c>
      <c r="M3305" t="b">
        <v>1</v>
      </c>
      <c r="N3305" t="s">
        <v>8271</v>
      </c>
      <c r="O3305" s="15">
        <f t="shared" si="763"/>
        <v>115.88888888888889</v>
      </c>
      <c r="P3305" s="15">
        <f t="shared" si="760"/>
        <v>59.6</v>
      </c>
      <c r="Q3305" t="s">
        <v>8328</v>
      </c>
      <c r="R3305" t="s">
        <v>8329</v>
      </c>
      <c r="S3305" s="8">
        <f t="shared" si="764"/>
        <v>42056.443101851844</v>
      </c>
      <c r="T3305" s="11">
        <f t="shared" si="765"/>
        <v>42091.401435185187</v>
      </c>
      <c r="U3305" t="str">
        <f t="shared" si="766"/>
        <v>FALSE</v>
      </c>
      <c r="V3305" s="18">
        <f t="shared" si="767"/>
        <v>2</v>
      </c>
      <c r="W3305">
        <f t="shared" si="768"/>
        <v>1</v>
      </c>
      <c r="X3305">
        <v>1</v>
      </c>
      <c r="Y3305">
        <f t="shared" ref="Y3305:Y3310" si="773">D3305*$X3305</f>
        <v>1800</v>
      </c>
      <c r="Z3305">
        <f t="shared" ref="Z3305:Z3310" si="774">E3305*$X3305</f>
        <v>2086</v>
      </c>
    </row>
    <row r="3306" spans="1:26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 t="b">
        <v>0</v>
      </c>
      <c r="L3306">
        <v>175</v>
      </c>
      <c r="M3306" t="b">
        <v>1</v>
      </c>
      <c r="N3306" t="s">
        <v>8271</v>
      </c>
      <c r="O3306" s="15">
        <f t="shared" si="763"/>
        <v>104.51666666666665</v>
      </c>
      <c r="P3306" s="15">
        <f t="shared" si="760"/>
        <v>89.585714285714289</v>
      </c>
      <c r="Q3306" t="s">
        <v>8328</v>
      </c>
      <c r="R3306" t="s">
        <v>8329</v>
      </c>
      <c r="S3306" s="8">
        <f t="shared" si="764"/>
        <v>42696.41611111111</v>
      </c>
      <c r="T3306" s="11">
        <f t="shared" si="765"/>
        <v>42726.41611111111</v>
      </c>
      <c r="U3306" t="str">
        <f t="shared" si="766"/>
        <v>FALSE</v>
      </c>
      <c r="V3306" s="18">
        <f t="shared" si="767"/>
        <v>2</v>
      </c>
      <c r="W3306">
        <f t="shared" si="768"/>
        <v>1</v>
      </c>
      <c r="X3306">
        <v>1</v>
      </c>
      <c r="Y3306">
        <f t="shared" si="773"/>
        <v>15000</v>
      </c>
      <c r="Z3306">
        <f t="shared" si="774"/>
        <v>15677.5</v>
      </c>
    </row>
    <row r="3307" spans="1:26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 t="b">
        <v>0</v>
      </c>
      <c r="L3307">
        <v>20</v>
      </c>
      <c r="M3307" t="b">
        <v>1</v>
      </c>
      <c r="N3307" t="s">
        <v>8271</v>
      </c>
      <c r="O3307" s="15">
        <f t="shared" si="763"/>
        <v>102.02500000000001</v>
      </c>
      <c r="P3307" s="15">
        <f t="shared" si="760"/>
        <v>204.05</v>
      </c>
      <c r="Q3307" t="s">
        <v>8328</v>
      </c>
      <c r="R3307" t="s">
        <v>8329</v>
      </c>
      <c r="S3307" s="8">
        <f t="shared" si="764"/>
        <v>42186.647546296292</v>
      </c>
      <c r="T3307" s="11">
        <f t="shared" si="765"/>
        <v>42216.647546296292</v>
      </c>
      <c r="U3307" t="str">
        <f t="shared" si="766"/>
        <v>FALSE</v>
      </c>
      <c r="V3307" s="18">
        <f t="shared" si="767"/>
        <v>2</v>
      </c>
      <c r="W3307">
        <f t="shared" si="768"/>
        <v>1</v>
      </c>
      <c r="X3307">
        <v>1</v>
      </c>
      <c r="Y3307">
        <f t="shared" si="773"/>
        <v>4000</v>
      </c>
      <c r="Z3307">
        <f t="shared" si="774"/>
        <v>4081</v>
      </c>
    </row>
    <row r="3308" spans="1:26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 t="b">
        <v>0</v>
      </c>
      <c r="L3308">
        <v>54</v>
      </c>
      <c r="M3308" t="b">
        <v>1</v>
      </c>
      <c r="N3308" t="s">
        <v>8271</v>
      </c>
      <c r="O3308" s="15">
        <f t="shared" si="763"/>
        <v>175.33333333333334</v>
      </c>
      <c r="P3308" s="15">
        <f t="shared" si="760"/>
        <v>48.703703703703702</v>
      </c>
      <c r="Q3308" t="s">
        <v>8328</v>
      </c>
      <c r="R3308" t="s">
        <v>8329</v>
      </c>
      <c r="S3308" s="8">
        <f t="shared" si="764"/>
        <v>42493.010902777773</v>
      </c>
      <c r="T3308" s="11">
        <f t="shared" si="765"/>
        <v>42530.916666666664</v>
      </c>
      <c r="U3308" t="str">
        <f t="shared" si="766"/>
        <v>FALSE</v>
      </c>
      <c r="V3308" s="18">
        <f t="shared" si="767"/>
        <v>2</v>
      </c>
      <c r="W3308">
        <f t="shared" si="768"/>
        <v>1</v>
      </c>
      <c r="X3308">
        <v>1</v>
      </c>
      <c r="Y3308">
        <f t="shared" si="773"/>
        <v>1500</v>
      </c>
      <c r="Z3308">
        <f t="shared" si="774"/>
        <v>2630</v>
      </c>
    </row>
    <row r="3309" spans="1:26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 t="b">
        <v>0</v>
      </c>
      <c r="L3309">
        <v>20</v>
      </c>
      <c r="M3309" t="b">
        <v>1</v>
      </c>
      <c r="N3309" t="s">
        <v>8271</v>
      </c>
      <c r="O3309" s="15">
        <f t="shared" si="763"/>
        <v>106.67999999999999</v>
      </c>
      <c r="P3309" s="15">
        <f t="shared" si="760"/>
        <v>53.339999999999996</v>
      </c>
      <c r="Q3309" t="s">
        <v>8328</v>
      </c>
      <c r="R3309" t="s">
        <v>8329</v>
      </c>
      <c r="S3309" s="8">
        <f t="shared" si="764"/>
        <v>42474.848831018513</v>
      </c>
      <c r="T3309" s="11">
        <f t="shared" si="765"/>
        <v>42504.848831018513</v>
      </c>
      <c r="U3309" t="str">
        <f t="shared" si="766"/>
        <v>FALSE</v>
      </c>
      <c r="V3309" s="18">
        <f t="shared" si="767"/>
        <v>2</v>
      </c>
      <c r="W3309">
        <f t="shared" si="768"/>
        <v>1</v>
      </c>
      <c r="X3309">
        <v>1</v>
      </c>
      <c r="Y3309">
        <f t="shared" si="773"/>
        <v>1000</v>
      </c>
      <c r="Z3309">
        <f t="shared" si="774"/>
        <v>1066.8</v>
      </c>
    </row>
    <row r="3310" spans="1:26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 t="b">
        <v>0</v>
      </c>
      <c r="L3310">
        <v>57</v>
      </c>
      <c r="M3310" t="b">
        <v>1</v>
      </c>
      <c r="N3310" t="s">
        <v>8271</v>
      </c>
      <c r="O3310" s="15">
        <f t="shared" si="763"/>
        <v>122.28571428571429</v>
      </c>
      <c r="P3310" s="15">
        <f t="shared" si="760"/>
        <v>75.087719298245617</v>
      </c>
      <c r="Q3310" t="s">
        <v>8328</v>
      </c>
      <c r="R3310" t="s">
        <v>8329</v>
      </c>
      <c r="S3310" s="8">
        <f t="shared" si="764"/>
        <v>42452.668576388889</v>
      </c>
      <c r="T3310" s="11">
        <f t="shared" si="765"/>
        <v>42473.668576388889</v>
      </c>
      <c r="U3310" t="str">
        <f t="shared" si="766"/>
        <v>FALSE</v>
      </c>
      <c r="V3310" s="18">
        <f t="shared" si="767"/>
        <v>2</v>
      </c>
      <c r="W3310">
        <f t="shared" si="768"/>
        <v>1</v>
      </c>
      <c r="X3310">
        <v>1</v>
      </c>
      <c r="Y3310">
        <f t="shared" si="773"/>
        <v>3500</v>
      </c>
      <c r="Z3310">
        <f t="shared" si="774"/>
        <v>4280</v>
      </c>
    </row>
    <row r="3311" spans="1:26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 t="b">
        <v>0</v>
      </c>
      <c r="L3311">
        <v>31</v>
      </c>
      <c r="M3311" t="b">
        <v>1</v>
      </c>
      <c r="N3311" t="s">
        <v>8271</v>
      </c>
      <c r="O3311" s="15">
        <f t="shared" si="763"/>
        <v>159.42857142857144</v>
      </c>
      <c r="P3311" s="15">
        <f t="shared" si="760"/>
        <v>18</v>
      </c>
      <c r="Q3311" t="s">
        <v>8328</v>
      </c>
      <c r="R3311" t="s">
        <v>8329</v>
      </c>
      <c r="S3311" s="8">
        <f t="shared" si="764"/>
        <v>42628.441874999997</v>
      </c>
      <c r="T3311" s="11">
        <f t="shared" si="765"/>
        <v>42659.441874999997</v>
      </c>
      <c r="U3311" t="str">
        <f t="shared" si="766"/>
        <v>FALSE</v>
      </c>
      <c r="V3311" s="18">
        <f t="shared" si="767"/>
        <v>2</v>
      </c>
      <c r="W3311">
        <f t="shared" si="768"/>
        <v>1</v>
      </c>
      <c r="X3311">
        <v>1.28</v>
      </c>
      <c r="Y3311">
        <f>D3311*X3311</f>
        <v>448</v>
      </c>
      <c r="Z3311">
        <f t="shared" ref="Z3311:Z3330" si="775">E3311*$X3311</f>
        <v>714.24</v>
      </c>
    </row>
    <row r="3312" spans="1:26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 t="b">
        <v>0</v>
      </c>
      <c r="L3312">
        <v>31</v>
      </c>
      <c r="M3312" t="b">
        <v>1</v>
      </c>
      <c r="N3312" t="s">
        <v>8271</v>
      </c>
      <c r="O3312" s="15">
        <f t="shared" si="763"/>
        <v>100.07692307692308</v>
      </c>
      <c r="P3312" s="15">
        <f t="shared" si="760"/>
        <v>209.83870967741936</v>
      </c>
      <c r="Q3312" t="s">
        <v>8328</v>
      </c>
      <c r="R3312" t="s">
        <v>8329</v>
      </c>
      <c r="S3312" s="8">
        <f t="shared" si="764"/>
        <v>42253.720196759255</v>
      </c>
      <c r="T3312" s="11">
        <f t="shared" si="765"/>
        <v>42283.720196759255</v>
      </c>
      <c r="U3312" t="str">
        <f t="shared" si="766"/>
        <v>FALSE</v>
      </c>
      <c r="V3312" s="18">
        <f t="shared" si="767"/>
        <v>2</v>
      </c>
      <c r="W3312">
        <f t="shared" si="768"/>
        <v>1</v>
      </c>
      <c r="X3312">
        <v>1</v>
      </c>
      <c r="Y3312">
        <f>D3312*$X3312</f>
        <v>6500</v>
      </c>
      <c r="Z3312">
        <f t="shared" si="775"/>
        <v>6505</v>
      </c>
    </row>
    <row r="3313" spans="1:26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 t="b">
        <v>0</v>
      </c>
      <c r="L3313">
        <v>45</v>
      </c>
      <c r="M3313" t="b">
        <v>1</v>
      </c>
      <c r="N3313" t="s">
        <v>8271</v>
      </c>
      <c r="O3313" s="15">
        <f t="shared" si="763"/>
        <v>109.84</v>
      </c>
      <c r="P3313" s="15">
        <f t="shared" ref="P3313:P3376" si="776">IFERROR(E3313/L3313,0)</f>
        <v>61.022222222222226</v>
      </c>
      <c r="Q3313" t="s">
        <v>8328</v>
      </c>
      <c r="R3313" t="s">
        <v>8329</v>
      </c>
      <c r="S3313" s="8">
        <f t="shared" si="764"/>
        <v>42264.083449074074</v>
      </c>
      <c r="T3313" s="11">
        <f t="shared" si="765"/>
        <v>42294.083449074074</v>
      </c>
      <c r="U3313" t="str">
        <f t="shared" si="766"/>
        <v>FALSE</v>
      </c>
      <c r="V3313" s="18">
        <f t="shared" si="767"/>
        <v>2</v>
      </c>
      <c r="W3313">
        <f t="shared" si="768"/>
        <v>1</v>
      </c>
      <c r="X3313">
        <v>1</v>
      </c>
      <c r="Y3313">
        <f>D3313*$X3313</f>
        <v>2500</v>
      </c>
      <c r="Z3313">
        <f t="shared" si="775"/>
        <v>2746</v>
      </c>
    </row>
    <row r="3314" spans="1:26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 t="b">
        <v>0</v>
      </c>
      <c r="L3314">
        <v>41</v>
      </c>
      <c r="M3314" t="b">
        <v>1</v>
      </c>
      <c r="N3314" t="s">
        <v>8271</v>
      </c>
      <c r="O3314" s="15">
        <f t="shared" si="763"/>
        <v>100.03999999999999</v>
      </c>
      <c r="P3314" s="15">
        <f t="shared" si="776"/>
        <v>61</v>
      </c>
      <c r="Q3314" t="s">
        <v>8328</v>
      </c>
      <c r="R3314" t="s">
        <v>8329</v>
      </c>
      <c r="S3314" s="8">
        <f t="shared" si="764"/>
        <v>42664.601226851846</v>
      </c>
      <c r="T3314" s="11">
        <f t="shared" si="765"/>
        <v>42685.708333333336</v>
      </c>
      <c r="U3314" t="str">
        <f t="shared" si="766"/>
        <v>FALSE</v>
      </c>
      <c r="V3314" s="18">
        <f t="shared" si="767"/>
        <v>2</v>
      </c>
      <c r="W3314">
        <f t="shared" si="768"/>
        <v>1</v>
      </c>
      <c r="X3314">
        <v>1</v>
      </c>
      <c r="Y3314">
        <f>D3314*$X3314</f>
        <v>2500</v>
      </c>
      <c r="Z3314">
        <f t="shared" si="775"/>
        <v>2501</v>
      </c>
    </row>
    <row r="3315" spans="1:26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 t="b">
        <v>0</v>
      </c>
      <c r="L3315">
        <v>29</v>
      </c>
      <c r="M3315" t="b">
        <v>1</v>
      </c>
      <c r="N3315" t="s">
        <v>8271</v>
      </c>
      <c r="O3315" s="15">
        <f t="shared" si="763"/>
        <v>116.05000000000001</v>
      </c>
      <c r="P3315" s="15">
        <f t="shared" si="776"/>
        <v>80.034482758620683</v>
      </c>
      <c r="Q3315" t="s">
        <v>8328</v>
      </c>
      <c r="R3315" t="s">
        <v>8329</v>
      </c>
      <c r="S3315" s="8">
        <f t="shared" si="764"/>
        <v>42382.036076388882</v>
      </c>
      <c r="T3315" s="11">
        <f t="shared" si="765"/>
        <v>42395.833333333336</v>
      </c>
      <c r="U3315" t="str">
        <f t="shared" si="766"/>
        <v>FALSE</v>
      </c>
      <c r="V3315" s="18">
        <f t="shared" si="767"/>
        <v>2</v>
      </c>
      <c r="W3315">
        <f t="shared" si="768"/>
        <v>1</v>
      </c>
      <c r="X3315">
        <v>1</v>
      </c>
      <c r="Y3315">
        <f>D3315*$X3315</f>
        <v>2000</v>
      </c>
      <c r="Z3315">
        <f t="shared" si="775"/>
        <v>2321</v>
      </c>
    </row>
    <row r="3316" spans="1:26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 t="b">
        <v>0</v>
      </c>
      <c r="L3316">
        <v>58</v>
      </c>
      <c r="M3316" t="b">
        <v>1</v>
      </c>
      <c r="N3316" t="s">
        <v>8271</v>
      </c>
      <c r="O3316" s="15">
        <f t="shared" si="763"/>
        <v>210.75</v>
      </c>
      <c r="P3316" s="15">
        <f t="shared" si="776"/>
        <v>29.068965517241381</v>
      </c>
      <c r="Q3316" t="s">
        <v>8328</v>
      </c>
      <c r="R3316" t="s">
        <v>8329</v>
      </c>
      <c r="S3316" s="8">
        <f t="shared" si="764"/>
        <v>42105.059155092589</v>
      </c>
      <c r="T3316" s="11">
        <f t="shared" si="765"/>
        <v>42132.628472222219</v>
      </c>
      <c r="U3316" t="str">
        <f t="shared" si="766"/>
        <v>FALSE</v>
      </c>
      <c r="V3316" s="18">
        <f t="shared" si="767"/>
        <v>2</v>
      </c>
      <c r="W3316">
        <f t="shared" si="768"/>
        <v>1</v>
      </c>
      <c r="X3316">
        <v>1.28</v>
      </c>
      <c r="Y3316">
        <f>D3316*X3316</f>
        <v>1024</v>
      </c>
      <c r="Z3316">
        <f t="shared" si="775"/>
        <v>2158.08</v>
      </c>
    </row>
    <row r="3317" spans="1:26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 t="b">
        <v>0</v>
      </c>
      <c r="L3317">
        <v>89</v>
      </c>
      <c r="M3317" t="b">
        <v>1</v>
      </c>
      <c r="N3317" t="s">
        <v>8271</v>
      </c>
      <c r="O3317" s="15">
        <f t="shared" si="763"/>
        <v>110.00000000000001</v>
      </c>
      <c r="P3317" s="15">
        <f t="shared" si="776"/>
        <v>49.438202247191015</v>
      </c>
      <c r="Q3317" t="s">
        <v>8328</v>
      </c>
      <c r="R3317" t="s">
        <v>8329</v>
      </c>
      <c r="S3317" s="8">
        <f t="shared" si="764"/>
        <v>42466.095381944448</v>
      </c>
      <c r="T3317" s="11">
        <f t="shared" si="765"/>
        <v>42496.09538194444</v>
      </c>
      <c r="U3317" t="str">
        <f t="shared" si="766"/>
        <v>FALSE</v>
      </c>
      <c r="V3317" s="18">
        <f t="shared" si="767"/>
        <v>2</v>
      </c>
      <c r="W3317">
        <f t="shared" si="768"/>
        <v>1</v>
      </c>
      <c r="X3317">
        <v>1.28</v>
      </c>
      <c r="Y3317">
        <f>D3317*X3317</f>
        <v>5120</v>
      </c>
      <c r="Z3317">
        <f t="shared" si="775"/>
        <v>5632</v>
      </c>
    </row>
    <row r="3318" spans="1:26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 t="b">
        <v>0</v>
      </c>
      <c r="L3318">
        <v>125</v>
      </c>
      <c r="M3318" t="b">
        <v>1</v>
      </c>
      <c r="N3318" t="s">
        <v>8271</v>
      </c>
      <c r="O3318" s="15">
        <f t="shared" si="763"/>
        <v>100.08673425918037</v>
      </c>
      <c r="P3318" s="15">
        <f t="shared" si="776"/>
        <v>93.977440000000001</v>
      </c>
      <c r="Q3318" t="s">
        <v>8328</v>
      </c>
      <c r="R3318" t="s">
        <v>8329</v>
      </c>
      <c r="S3318" s="8">
        <f t="shared" si="764"/>
        <v>41826.662905092591</v>
      </c>
      <c r="T3318" s="11">
        <f t="shared" si="765"/>
        <v>41859.370833333327</v>
      </c>
      <c r="U3318" t="str">
        <f t="shared" si="766"/>
        <v>FALSE</v>
      </c>
      <c r="V3318" s="18">
        <f t="shared" si="767"/>
        <v>2</v>
      </c>
      <c r="W3318">
        <f t="shared" si="768"/>
        <v>1</v>
      </c>
      <c r="X3318">
        <v>1</v>
      </c>
      <c r="Y3318">
        <f>D3318*$X3318</f>
        <v>11737</v>
      </c>
      <c r="Z3318">
        <f t="shared" si="775"/>
        <v>11747.18</v>
      </c>
    </row>
    <row r="3319" spans="1:26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 t="b">
        <v>0</v>
      </c>
      <c r="L3319">
        <v>18</v>
      </c>
      <c r="M3319" t="b">
        <v>1</v>
      </c>
      <c r="N3319" t="s">
        <v>8271</v>
      </c>
      <c r="O3319" s="15">
        <f t="shared" si="763"/>
        <v>106.19047619047619</v>
      </c>
      <c r="P3319" s="15">
        <f t="shared" si="776"/>
        <v>61.944444444444443</v>
      </c>
      <c r="Q3319" t="s">
        <v>8328</v>
      </c>
      <c r="R3319" t="s">
        <v>8329</v>
      </c>
      <c r="S3319" s="8">
        <f t="shared" si="764"/>
        <v>42498.831296296288</v>
      </c>
      <c r="T3319" s="11">
        <f t="shared" si="765"/>
        <v>42528.831296296295</v>
      </c>
      <c r="U3319" t="str">
        <f t="shared" si="766"/>
        <v>FALSE</v>
      </c>
      <c r="V3319" s="18">
        <f t="shared" si="767"/>
        <v>2</v>
      </c>
      <c r="W3319">
        <f t="shared" si="768"/>
        <v>1</v>
      </c>
      <c r="X3319">
        <v>1</v>
      </c>
      <c r="Y3319">
        <f>D3319*$X3319</f>
        <v>1050</v>
      </c>
      <c r="Z3319">
        <f t="shared" si="775"/>
        <v>1115</v>
      </c>
    </row>
    <row r="3320" spans="1:26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 t="b">
        <v>0</v>
      </c>
      <c r="L3320">
        <v>32</v>
      </c>
      <c r="M3320" t="b">
        <v>1</v>
      </c>
      <c r="N3320" t="s">
        <v>8271</v>
      </c>
      <c r="O3320" s="15">
        <f t="shared" si="763"/>
        <v>125.6</v>
      </c>
      <c r="P3320" s="15">
        <f t="shared" si="776"/>
        <v>78.5</v>
      </c>
      <c r="Q3320" t="s">
        <v>8328</v>
      </c>
      <c r="R3320" t="s">
        <v>8329</v>
      </c>
      <c r="S3320" s="8">
        <f t="shared" si="764"/>
        <v>42431.093668981477</v>
      </c>
      <c r="T3320" s="11">
        <f t="shared" si="765"/>
        <v>42470.895833333336</v>
      </c>
      <c r="U3320" t="str">
        <f t="shared" si="766"/>
        <v>FALSE</v>
      </c>
      <c r="V3320" s="18">
        <f t="shared" si="767"/>
        <v>2</v>
      </c>
      <c r="W3320">
        <f t="shared" si="768"/>
        <v>1</v>
      </c>
      <c r="X3320">
        <f>0.76</f>
        <v>0.76</v>
      </c>
      <c r="Y3320">
        <f>D3320*X3320</f>
        <v>1520</v>
      </c>
      <c r="Z3320">
        <f t="shared" si="775"/>
        <v>1909.1200000000001</v>
      </c>
    </row>
    <row r="3321" spans="1:26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 t="b">
        <v>0</v>
      </c>
      <c r="L3321">
        <v>16</v>
      </c>
      <c r="M3321" t="b">
        <v>1</v>
      </c>
      <c r="N3321" t="s">
        <v>8271</v>
      </c>
      <c r="O3321" s="15">
        <f t="shared" si="763"/>
        <v>108</v>
      </c>
      <c r="P3321" s="15">
        <f t="shared" si="776"/>
        <v>33.75</v>
      </c>
      <c r="Q3321" t="s">
        <v>8328</v>
      </c>
      <c r="R3321" t="s">
        <v>8329</v>
      </c>
      <c r="S3321" s="8">
        <f t="shared" si="764"/>
        <v>41990.377152777779</v>
      </c>
      <c r="T3321" s="11">
        <f t="shared" si="765"/>
        <v>42035.377152777779</v>
      </c>
      <c r="U3321" t="str">
        <f t="shared" si="766"/>
        <v>FALSE</v>
      </c>
      <c r="V3321" s="18">
        <f t="shared" si="767"/>
        <v>2</v>
      </c>
      <c r="W3321">
        <f t="shared" si="768"/>
        <v>1</v>
      </c>
      <c r="X3321">
        <v>1.28</v>
      </c>
      <c r="Y3321">
        <f>D3321*X3321</f>
        <v>640</v>
      </c>
      <c r="Z3321">
        <f t="shared" si="775"/>
        <v>691.2</v>
      </c>
    </row>
    <row r="3322" spans="1:26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 t="b">
        <v>0</v>
      </c>
      <c r="L3322">
        <v>38</v>
      </c>
      <c r="M3322" t="b">
        <v>1</v>
      </c>
      <c r="N3322" t="s">
        <v>8271</v>
      </c>
      <c r="O3322" s="15">
        <f t="shared" si="763"/>
        <v>101</v>
      </c>
      <c r="P3322" s="15">
        <f t="shared" si="776"/>
        <v>66.44736842105263</v>
      </c>
      <c r="Q3322" t="s">
        <v>8328</v>
      </c>
      <c r="R3322" t="s">
        <v>8329</v>
      </c>
      <c r="S3322" s="8">
        <f t="shared" si="764"/>
        <v>42512.837465277778</v>
      </c>
      <c r="T3322" s="11">
        <f t="shared" si="765"/>
        <v>42542.837465277778</v>
      </c>
      <c r="U3322" t="str">
        <f t="shared" si="766"/>
        <v>FALSE</v>
      </c>
      <c r="V3322" s="18">
        <f t="shared" si="767"/>
        <v>2</v>
      </c>
      <c r="W3322">
        <f t="shared" si="768"/>
        <v>1</v>
      </c>
      <c r="X3322">
        <v>1</v>
      </c>
      <c r="Y3322">
        <f>D3322*$X3322</f>
        <v>2500</v>
      </c>
      <c r="Z3322">
        <f t="shared" si="775"/>
        <v>2525</v>
      </c>
    </row>
    <row r="3323" spans="1:26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 t="b">
        <v>0</v>
      </c>
      <c r="L3323">
        <v>15</v>
      </c>
      <c r="M3323" t="b">
        <v>1</v>
      </c>
      <c r="N3323" t="s">
        <v>8271</v>
      </c>
      <c r="O3323" s="15">
        <f t="shared" si="763"/>
        <v>107.4</v>
      </c>
      <c r="P3323" s="15">
        <f t="shared" si="776"/>
        <v>35.799999999999997</v>
      </c>
      <c r="Q3323" t="s">
        <v>8328</v>
      </c>
      <c r="R3323" t="s">
        <v>8329</v>
      </c>
      <c r="S3323" s="8">
        <f t="shared" si="764"/>
        <v>41913.891956018517</v>
      </c>
      <c r="T3323" s="11">
        <f t="shared" si="765"/>
        <v>41927.957638888889</v>
      </c>
      <c r="U3323" t="str">
        <f t="shared" si="766"/>
        <v>FALSE</v>
      </c>
      <c r="V3323" s="18">
        <f t="shared" si="767"/>
        <v>2</v>
      </c>
      <c r="W3323">
        <f t="shared" si="768"/>
        <v>1</v>
      </c>
      <c r="X3323">
        <v>1</v>
      </c>
      <c r="Y3323">
        <f>D3323*$X3323</f>
        <v>500</v>
      </c>
      <c r="Z3323">
        <f t="shared" si="775"/>
        <v>537</v>
      </c>
    </row>
    <row r="3324" spans="1:26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 t="b">
        <v>0</v>
      </c>
      <c r="L3324">
        <v>23</v>
      </c>
      <c r="M3324" t="b">
        <v>1</v>
      </c>
      <c r="N3324" t="s">
        <v>8271</v>
      </c>
      <c r="O3324" s="15">
        <f t="shared" si="763"/>
        <v>101.51515151515152</v>
      </c>
      <c r="P3324" s="15">
        <f t="shared" si="776"/>
        <v>145.65217391304347</v>
      </c>
      <c r="Q3324" t="s">
        <v>8328</v>
      </c>
      <c r="R3324" t="s">
        <v>8329</v>
      </c>
      <c r="S3324" s="8">
        <f t="shared" si="764"/>
        <v>42520.802037037036</v>
      </c>
      <c r="T3324" s="11">
        <f t="shared" si="765"/>
        <v>42542.954861111109</v>
      </c>
      <c r="U3324" t="str">
        <f t="shared" si="766"/>
        <v>FALSE</v>
      </c>
      <c r="V3324" s="18">
        <f t="shared" si="767"/>
        <v>2</v>
      </c>
      <c r="W3324">
        <f t="shared" si="768"/>
        <v>1</v>
      </c>
      <c r="X3324">
        <v>1</v>
      </c>
      <c r="Y3324">
        <f>D3324*$X3324</f>
        <v>3300</v>
      </c>
      <c r="Z3324">
        <f t="shared" si="775"/>
        <v>3350</v>
      </c>
    </row>
    <row r="3325" spans="1:26" ht="115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 t="b">
        <v>0</v>
      </c>
      <c r="L3325">
        <v>49</v>
      </c>
      <c r="M3325" t="b">
        <v>1</v>
      </c>
      <c r="N3325" t="s">
        <v>8271</v>
      </c>
      <c r="O3325" s="15">
        <f t="shared" si="763"/>
        <v>125.89999999999999</v>
      </c>
      <c r="P3325" s="15">
        <f t="shared" si="776"/>
        <v>25.693877551020407</v>
      </c>
      <c r="Q3325" t="s">
        <v>8328</v>
      </c>
      <c r="R3325" t="s">
        <v>8329</v>
      </c>
      <c r="S3325" s="8">
        <f t="shared" si="764"/>
        <v>42608.157499999994</v>
      </c>
      <c r="T3325" s="11">
        <f t="shared" si="765"/>
        <v>42638.157499999994</v>
      </c>
      <c r="U3325" t="str">
        <f t="shared" si="766"/>
        <v>FALSE</v>
      </c>
      <c r="V3325" s="18">
        <f t="shared" si="767"/>
        <v>2</v>
      </c>
      <c r="W3325">
        <f t="shared" si="768"/>
        <v>1</v>
      </c>
      <c r="X3325">
        <v>1.28</v>
      </c>
      <c r="Y3325">
        <f>D3325*X3325</f>
        <v>1280</v>
      </c>
      <c r="Z3325">
        <f t="shared" si="775"/>
        <v>1611.52</v>
      </c>
    </row>
    <row r="3326" spans="1:26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 t="b">
        <v>0</v>
      </c>
      <c r="L3326">
        <v>10</v>
      </c>
      <c r="M3326" t="b">
        <v>1</v>
      </c>
      <c r="N3326" t="s">
        <v>8271</v>
      </c>
      <c r="O3326" s="15">
        <f t="shared" si="763"/>
        <v>101.66666666666666</v>
      </c>
      <c r="P3326" s="15">
        <f t="shared" si="776"/>
        <v>152.5</v>
      </c>
      <c r="Q3326" t="s">
        <v>8328</v>
      </c>
      <c r="R3326" t="s">
        <v>8329</v>
      </c>
      <c r="S3326" s="8">
        <f t="shared" si="764"/>
        <v>42512.374884259254</v>
      </c>
      <c r="T3326" s="11">
        <f t="shared" si="765"/>
        <v>42526.374884259254</v>
      </c>
      <c r="U3326" t="str">
        <f t="shared" si="766"/>
        <v>FALSE</v>
      </c>
      <c r="V3326" s="18">
        <f t="shared" si="767"/>
        <v>2</v>
      </c>
      <c r="W3326">
        <f t="shared" si="768"/>
        <v>1</v>
      </c>
      <c r="X3326">
        <v>1.1299999999999999</v>
      </c>
      <c r="Y3326">
        <f>D3326*X3326</f>
        <v>1694.9999999999998</v>
      </c>
      <c r="Z3326">
        <f t="shared" si="775"/>
        <v>1723.2499999999998</v>
      </c>
    </row>
    <row r="3327" spans="1:26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 t="b">
        <v>0</v>
      </c>
      <c r="L3327">
        <v>15</v>
      </c>
      <c r="M3327" t="b">
        <v>1</v>
      </c>
      <c r="N3327" t="s">
        <v>8271</v>
      </c>
      <c r="O3327" s="15">
        <f t="shared" si="763"/>
        <v>112.5</v>
      </c>
      <c r="P3327" s="15">
        <f t="shared" si="776"/>
        <v>30</v>
      </c>
      <c r="Q3327" t="s">
        <v>8328</v>
      </c>
      <c r="R3327" t="s">
        <v>8329</v>
      </c>
      <c r="S3327" s="8">
        <f t="shared" si="764"/>
        <v>42064.577280092592</v>
      </c>
      <c r="T3327" s="11">
        <f t="shared" si="765"/>
        <v>42099.535613425927</v>
      </c>
      <c r="U3327" t="str">
        <f t="shared" si="766"/>
        <v>FALSE</v>
      </c>
      <c r="V3327" s="18">
        <f t="shared" si="767"/>
        <v>2</v>
      </c>
      <c r="W3327">
        <f t="shared" si="768"/>
        <v>1</v>
      </c>
      <c r="X3327">
        <v>1.28</v>
      </c>
      <c r="Y3327">
        <f>D3327*X3327</f>
        <v>512</v>
      </c>
      <c r="Z3327">
        <f t="shared" si="775"/>
        <v>576</v>
      </c>
    </row>
    <row r="3328" spans="1:26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 t="b">
        <v>0</v>
      </c>
      <c r="L3328">
        <v>57</v>
      </c>
      <c r="M3328" t="b">
        <v>1</v>
      </c>
      <c r="N3328" t="s">
        <v>8271</v>
      </c>
      <c r="O3328" s="15">
        <f t="shared" si="763"/>
        <v>101.375</v>
      </c>
      <c r="P3328" s="15">
        <f t="shared" si="776"/>
        <v>142.28070175438597</v>
      </c>
      <c r="Q3328" t="s">
        <v>8328</v>
      </c>
      <c r="R3328" t="s">
        <v>8329</v>
      </c>
      <c r="S3328" s="8">
        <f t="shared" si="764"/>
        <v>42041.505844907406</v>
      </c>
      <c r="T3328" s="11">
        <f t="shared" si="765"/>
        <v>42071.464178240734</v>
      </c>
      <c r="U3328" t="str">
        <f t="shared" si="766"/>
        <v>FALSE</v>
      </c>
      <c r="V3328" s="18">
        <f t="shared" si="767"/>
        <v>2</v>
      </c>
      <c r="W3328">
        <f t="shared" si="768"/>
        <v>1</v>
      </c>
      <c r="X3328">
        <v>1</v>
      </c>
      <c r="Y3328">
        <f>D3328*$X3328</f>
        <v>8000</v>
      </c>
      <c r="Z3328">
        <f t="shared" si="775"/>
        <v>8110</v>
      </c>
    </row>
    <row r="3329" spans="1:26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 t="b">
        <v>0</v>
      </c>
      <c r="L3329">
        <v>33</v>
      </c>
      <c r="M3329" t="b">
        <v>1</v>
      </c>
      <c r="N3329" t="s">
        <v>8271</v>
      </c>
      <c r="O3329" s="15">
        <f t="shared" si="763"/>
        <v>101.25</v>
      </c>
      <c r="P3329" s="15">
        <f t="shared" si="776"/>
        <v>24.545454545454547</v>
      </c>
      <c r="Q3329" t="s">
        <v>8328</v>
      </c>
      <c r="R3329" t="s">
        <v>8329</v>
      </c>
      <c r="S3329" s="8">
        <f t="shared" si="764"/>
        <v>42468.166273148141</v>
      </c>
      <c r="T3329" s="11">
        <f t="shared" si="765"/>
        <v>42498.166273148141</v>
      </c>
      <c r="U3329" t="str">
        <f t="shared" si="766"/>
        <v>FALSE</v>
      </c>
      <c r="V3329" s="18">
        <f t="shared" si="767"/>
        <v>2</v>
      </c>
      <c r="W3329">
        <f t="shared" si="768"/>
        <v>1</v>
      </c>
      <c r="X3329">
        <v>1.28</v>
      </c>
      <c r="Y3329">
        <f>D3329*X3329</f>
        <v>1024</v>
      </c>
      <c r="Z3329">
        <f t="shared" si="775"/>
        <v>1036.8</v>
      </c>
    </row>
    <row r="3330" spans="1:26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 t="b">
        <v>0</v>
      </c>
      <c r="L3330">
        <v>9</v>
      </c>
      <c r="M3330" t="b">
        <v>1</v>
      </c>
      <c r="N3330" t="s">
        <v>8271</v>
      </c>
      <c r="O3330" s="15">
        <f t="shared" si="763"/>
        <v>146.38888888888889</v>
      </c>
      <c r="P3330" s="15">
        <f t="shared" si="776"/>
        <v>292.77777777777777</v>
      </c>
      <c r="Q3330" t="s">
        <v>8328</v>
      </c>
      <c r="R3330" t="s">
        <v>8329</v>
      </c>
      <c r="S3330" s="8">
        <f t="shared" si="764"/>
        <v>41822.366701388884</v>
      </c>
      <c r="T3330" s="11">
        <f t="shared" si="765"/>
        <v>41824.833333333328</v>
      </c>
      <c r="U3330" t="str">
        <f t="shared" si="766"/>
        <v>FALSE</v>
      </c>
      <c r="V3330" s="18">
        <f t="shared" si="767"/>
        <v>2</v>
      </c>
      <c r="W3330">
        <f t="shared" si="768"/>
        <v>1</v>
      </c>
      <c r="X3330">
        <v>1</v>
      </c>
      <c r="Y3330">
        <f>D3330*$X3330</f>
        <v>1800</v>
      </c>
      <c r="Z3330">
        <f t="shared" si="775"/>
        <v>2635</v>
      </c>
    </row>
    <row r="3331" spans="1:26" ht="86.4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 t="b">
        <v>0</v>
      </c>
      <c r="L3331">
        <v>26</v>
      </c>
      <c r="M3331" t="b">
        <v>1</v>
      </c>
      <c r="N3331" t="s">
        <v>8271</v>
      </c>
      <c r="O3331" s="15">
        <f t="shared" ref="O3331:O3394" si="777">(E3331/D3331)*100</f>
        <v>116.8</v>
      </c>
      <c r="P3331" s="15">
        <f t="shared" si="776"/>
        <v>44.92307692307692</v>
      </c>
      <c r="Q3331" t="s">
        <v>8328</v>
      </c>
      <c r="R3331" t="s">
        <v>8329</v>
      </c>
      <c r="S3331" s="8">
        <f t="shared" ref="S3331:S3394" si="778">(((J3331/60)/60)/24)+DATE(1970,1,1)+(-5/24)</f>
        <v>41837.114675925921</v>
      </c>
      <c r="T3331" s="11">
        <f t="shared" ref="T3331:T3394" si="779">(I3331/86400)+25569+(-5/24)</f>
        <v>41847.75</v>
      </c>
      <c r="U3331" t="str">
        <f t="shared" ref="U3331:U3394" si="780">TRIM(K3331)</f>
        <v>FALSE</v>
      </c>
      <c r="V3331" s="18">
        <f t="shared" ref="V3331:V3394" si="781">IF(U3331="TRUE", 1, 2)</f>
        <v>2</v>
      </c>
      <c r="W3331">
        <f t="shared" ref="W3331:W3394" si="782">IF(F3331="successful", 1,  IF(F3331= "failed", 2, IF(F3331="canceled", 3, 4)))</f>
        <v>1</v>
      </c>
      <c r="X3331">
        <v>1.28</v>
      </c>
      <c r="Y3331">
        <f>D3331*X3331</f>
        <v>1280</v>
      </c>
      <c r="Z3331">
        <f t="shared" ref="Z3331:Z3336" si="783">E3331*$X3331</f>
        <v>1495.04</v>
      </c>
    </row>
    <row r="3332" spans="1:26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 t="b">
        <v>0</v>
      </c>
      <c r="L3332">
        <v>69</v>
      </c>
      <c r="M3332" t="b">
        <v>1</v>
      </c>
      <c r="N3332" t="s">
        <v>8271</v>
      </c>
      <c r="O3332" s="15">
        <f t="shared" si="777"/>
        <v>106.26666666666667</v>
      </c>
      <c r="P3332" s="15">
        <f t="shared" si="776"/>
        <v>23.10144927536232</v>
      </c>
      <c r="Q3332" t="s">
        <v>8328</v>
      </c>
      <c r="R3332" t="s">
        <v>8329</v>
      </c>
      <c r="S3332" s="8">
        <f t="shared" si="778"/>
        <v>42065.679027777776</v>
      </c>
      <c r="T3332" s="11">
        <f t="shared" si="779"/>
        <v>42095.637361111112</v>
      </c>
      <c r="U3332" t="str">
        <f t="shared" si="780"/>
        <v>FALSE</v>
      </c>
      <c r="V3332" s="18">
        <f t="shared" si="781"/>
        <v>2</v>
      </c>
      <c r="W3332">
        <f t="shared" si="782"/>
        <v>1</v>
      </c>
      <c r="X3332">
        <v>1.28</v>
      </c>
      <c r="Y3332">
        <f>D3332*X3332</f>
        <v>1920</v>
      </c>
      <c r="Z3332">
        <f t="shared" si="783"/>
        <v>2040.32</v>
      </c>
    </row>
    <row r="3333" spans="1:26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 t="b">
        <v>0</v>
      </c>
      <c r="L3333">
        <v>65</v>
      </c>
      <c r="M3333" t="b">
        <v>1</v>
      </c>
      <c r="N3333" t="s">
        <v>8271</v>
      </c>
      <c r="O3333" s="15">
        <f t="shared" si="777"/>
        <v>104.52</v>
      </c>
      <c r="P3333" s="15">
        <f t="shared" si="776"/>
        <v>80.400000000000006</v>
      </c>
      <c r="Q3333" t="s">
        <v>8328</v>
      </c>
      <c r="R3333" t="s">
        <v>8329</v>
      </c>
      <c r="S3333" s="8">
        <f t="shared" si="778"/>
        <v>42248.48942129629</v>
      </c>
      <c r="T3333" s="11">
        <f t="shared" si="779"/>
        <v>42283.48942129629</v>
      </c>
      <c r="U3333" t="str">
        <f t="shared" si="780"/>
        <v>FALSE</v>
      </c>
      <c r="V3333" s="18">
        <f t="shared" si="781"/>
        <v>2</v>
      </c>
      <c r="W3333">
        <f t="shared" si="782"/>
        <v>1</v>
      </c>
      <c r="X3333">
        <v>1</v>
      </c>
      <c r="Y3333">
        <f>D3333*$X3333</f>
        <v>5000</v>
      </c>
      <c r="Z3333">
        <f t="shared" si="783"/>
        <v>5226</v>
      </c>
    </row>
    <row r="3334" spans="1:26" ht="100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 t="b">
        <v>0</v>
      </c>
      <c r="L3334">
        <v>83</v>
      </c>
      <c r="M3334" t="b">
        <v>1</v>
      </c>
      <c r="N3334" t="s">
        <v>8271</v>
      </c>
      <c r="O3334" s="15">
        <f t="shared" si="777"/>
        <v>100</v>
      </c>
      <c r="P3334" s="15">
        <f t="shared" si="776"/>
        <v>72.289156626506028</v>
      </c>
      <c r="Q3334" t="s">
        <v>8328</v>
      </c>
      <c r="R3334" t="s">
        <v>8329</v>
      </c>
      <c r="S3334" s="8">
        <f t="shared" si="778"/>
        <v>41809.651967592588</v>
      </c>
      <c r="T3334" s="11">
        <f t="shared" si="779"/>
        <v>41839.651967592588</v>
      </c>
      <c r="U3334" t="str">
        <f t="shared" si="780"/>
        <v>FALSE</v>
      </c>
      <c r="V3334" s="18">
        <f t="shared" si="781"/>
        <v>2</v>
      </c>
      <c r="W3334">
        <f t="shared" si="782"/>
        <v>1</v>
      </c>
      <c r="X3334">
        <v>1</v>
      </c>
      <c r="Y3334">
        <f>D3334*$X3334</f>
        <v>6000</v>
      </c>
      <c r="Z3334">
        <f t="shared" si="783"/>
        <v>6000</v>
      </c>
    </row>
    <row r="3335" spans="1:26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 t="b">
        <v>0</v>
      </c>
      <c r="L3335">
        <v>111</v>
      </c>
      <c r="M3335" t="b">
        <v>1</v>
      </c>
      <c r="N3335" t="s">
        <v>8271</v>
      </c>
      <c r="O3335" s="15">
        <f t="shared" si="777"/>
        <v>104.57142857142858</v>
      </c>
      <c r="P3335" s="15">
        <f t="shared" si="776"/>
        <v>32.972972972972975</v>
      </c>
      <c r="Q3335" t="s">
        <v>8328</v>
      </c>
      <c r="R3335" t="s">
        <v>8329</v>
      </c>
      <c r="S3335" s="8">
        <f t="shared" si="778"/>
        <v>42148.468518518515</v>
      </c>
      <c r="T3335" s="11">
        <f t="shared" si="779"/>
        <v>42170.468518518515</v>
      </c>
      <c r="U3335" t="str">
        <f t="shared" si="780"/>
        <v>FALSE</v>
      </c>
      <c r="V3335" s="18">
        <f t="shared" si="781"/>
        <v>2</v>
      </c>
      <c r="W3335">
        <f t="shared" si="782"/>
        <v>1</v>
      </c>
      <c r="X3335">
        <v>1</v>
      </c>
      <c r="Y3335">
        <f>D3335*$X3335</f>
        <v>3500</v>
      </c>
      <c r="Z3335">
        <f t="shared" si="783"/>
        <v>3660</v>
      </c>
    </row>
    <row r="3336" spans="1:26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 t="b">
        <v>0</v>
      </c>
      <c r="L3336">
        <v>46</v>
      </c>
      <c r="M3336" t="b">
        <v>1</v>
      </c>
      <c r="N3336" t="s">
        <v>8271</v>
      </c>
      <c r="O3336" s="15">
        <f t="shared" si="777"/>
        <v>138.62051149573753</v>
      </c>
      <c r="P3336" s="15">
        <f t="shared" si="776"/>
        <v>116.65217391304348</v>
      </c>
      <c r="Q3336" t="s">
        <v>8328</v>
      </c>
      <c r="R3336" t="s">
        <v>8329</v>
      </c>
      <c r="S3336" s="8">
        <f t="shared" si="778"/>
        <v>42185.312754629624</v>
      </c>
      <c r="T3336" s="11">
        <f t="shared" si="779"/>
        <v>42215.312754629624</v>
      </c>
      <c r="U3336" t="str">
        <f t="shared" si="780"/>
        <v>FALSE</v>
      </c>
      <c r="V3336" s="18">
        <f t="shared" si="781"/>
        <v>2</v>
      </c>
      <c r="W3336">
        <f t="shared" si="782"/>
        <v>1</v>
      </c>
      <c r="X3336">
        <v>1</v>
      </c>
      <c r="Y3336">
        <f>D3336*$X3336</f>
        <v>3871</v>
      </c>
      <c r="Z3336">
        <f t="shared" si="783"/>
        <v>5366</v>
      </c>
    </row>
    <row r="3337" spans="1:26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 t="b">
        <v>0</v>
      </c>
      <c r="L3337">
        <v>63</v>
      </c>
      <c r="M3337" t="b">
        <v>1</v>
      </c>
      <c r="N3337" t="s">
        <v>8271</v>
      </c>
      <c r="O3337" s="15">
        <f t="shared" si="777"/>
        <v>100.32000000000001</v>
      </c>
      <c r="P3337" s="15">
        <f t="shared" si="776"/>
        <v>79.61904761904762</v>
      </c>
      <c r="Q3337" t="s">
        <v>8328</v>
      </c>
      <c r="R3337" t="s">
        <v>8329</v>
      </c>
      <c r="S3337" s="8">
        <f t="shared" si="778"/>
        <v>41827.465810185182</v>
      </c>
      <c r="T3337" s="11">
        <f t="shared" si="779"/>
        <v>41854.75</v>
      </c>
      <c r="U3337" t="str">
        <f t="shared" si="780"/>
        <v>FALSE</v>
      </c>
      <c r="V3337" s="18">
        <f t="shared" si="781"/>
        <v>2</v>
      </c>
      <c r="W3337">
        <f t="shared" si="782"/>
        <v>1</v>
      </c>
      <c r="X3337">
        <v>1.28</v>
      </c>
      <c r="Y3337">
        <f>D3337*X3337</f>
        <v>6400</v>
      </c>
      <c r="Z3337">
        <f t="shared" ref="Z3337:Z3342" si="784">E3337*$X3337</f>
        <v>6420.4800000000005</v>
      </c>
    </row>
    <row r="3338" spans="1:26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 t="b">
        <v>0</v>
      </c>
      <c r="L3338">
        <v>9</v>
      </c>
      <c r="M3338" t="b">
        <v>1</v>
      </c>
      <c r="N3338" t="s">
        <v>8271</v>
      </c>
      <c r="O3338" s="15">
        <f t="shared" si="777"/>
        <v>100</v>
      </c>
      <c r="P3338" s="15">
        <f t="shared" si="776"/>
        <v>27.777777777777779</v>
      </c>
      <c r="Q3338" t="s">
        <v>8328</v>
      </c>
      <c r="R3338" t="s">
        <v>8329</v>
      </c>
      <c r="S3338" s="8">
        <f t="shared" si="778"/>
        <v>42437.190347222226</v>
      </c>
      <c r="T3338" s="11">
        <f t="shared" si="779"/>
        <v>42465.148680555554</v>
      </c>
      <c r="U3338" t="str">
        <f t="shared" si="780"/>
        <v>FALSE</v>
      </c>
      <c r="V3338" s="18">
        <f t="shared" si="781"/>
        <v>2</v>
      </c>
      <c r="W3338">
        <f t="shared" si="782"/>
        <v>1</v>
      </c>
      <c r="X3338">
        <v>1.28</v>
      </c>
      <c r="Y3338">
        <f>D3338*X3338</f>
        <v>320</v>
      </c>
      <c r="Z3338">
        <f t="shared" si="784"/>
        <v>320</v>
      </c>
    </row>
    <row r="3339" spans="1:26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 t="b">
        <v>0</v>
      </c>
      <c r="L3339">
        <v>34</v>
      </c>
      <c r="M3339" t="b">
        <v>1</v>
      </c>
      <c r="N3339" t="s">
        <v>8271</v>
      </c>
      <c r="O3339" s="15">
        <f t="shared" si="777"/>
        <v>110.2</v>
      </c>
      <c r="P3339" s="15">
        <f t="shared" si="776"/>
        <v>81.029411764705884</v>
      </c>
      <c r="Q3339" t="s">
        <v>8328</v>
      </c>
      <c r="R3339" t="s">
        <v>8329</v>
      </c>
      <c r="S3339" s="8">
        <f t="shared" si="778"/>
        <v>41901.073692129627</v>
      </c>
      <c r="T3339" s="11">
        <f t="shared" si="779"/>
        <v>41922.666666666664</v>
      </c>
      <c r="U3339" t="str">
        <f t="shared" si="780"/>
        <v>FALSE</v>
      </c>
      <c r="V3339" s="18">
        <f t="shared" si="781"/>
        <v>2</v>
      </c>
      <c r="W3339">
        <f t="shared" si="782"/>
        <v>1</v>
      </c>
      <c r="X3339">
        <v>1.28</v>
      </c>
      <c r="Y3339">
        <f>D3339*X3339</f>
        <v>3200</v>
      </c>
      <c r="Z3339">
        <f t="shared" si="784"/>
        <v>3526.4</v>
      </c>
    </row>
    <row r="3340" spans="1:26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 t="b">
        <v>0</v>
      </c>
      <c r="L3340">
        <v>112</v>
      </c>
      <c r="M3340" t="b">
        <v>1</v>
      </c>
      <c r="N3340" t="s">
        <v>8271</v>
      </c>
      <c r="O3340" s="15">
        <f t="shared" si="777"/>
        <v>102.18</v>
      </c>
      <c r="P3340" s="15">
        <f t="shared" si="776"/>
        <v>136.84821428571428</v>
      </c>
      <c r="Q3340" t="s">
        <v>8328</v>
      </c>
      <c r="R3340" t="s">
        <v>8329</v>
      </c>
      <c r="S3340" s="8">
        <f t="shared" si="778"/>
        <v>42769.366666666661</v>
      </c>
      <c r="T3340" s="11">
        <f t="shared" si="779"/>
        <v>42790.366666666661</v>
      </c>
      <c r="U3340" t="str">
        <f t="shared" si="780"/>
        <v>FALSE</v>
      </c>
      <c r="V3340" s="18">
        <f t="shared" si="781"/>
        <v>2</v>
      </c>
      <c r="W3340">
        <f t="shared" si="782"/>
        <v>1</v>
      </c>
      <c r="X3340">
        <v>1</v>
      </c>
      <c r="Y3340">
        <f>D3340*$X3340</f>
        <v>15000</v>
      </c>
      <c r="Z3340">
        <f t="shared" si="784"/>
        <v>15327</v>
      </c>
    </row>
    <row r="3341" spans="1:26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 t="b">
        <v>0</v>
      </c>
      <c r="L3341">
        <v>47</v>
      </c>
      <c r="M3341" t="b">
        <v>1</v>
      </c>
      <c r="N3341" t="s">
        <v>8271</v>
      </c>
      <c r="O3341" s="15">
        <f t="shared" si="777"/>
        <v>104.35000000000001</v>
      </c>
      <c r="P3341" s="15">
        <f t="shared" si="776"/>
        <v>177.61702127659575</v>
      </c>
      <c r="Q3341" t="s">
        <v>8328</v>
      </c>
      <c r="R3341" t="s">
        <v>8329</v>
      </c>
      <c r="S3341" s="8">
        <f t="shared" si="778"/>
        <v>42549.457384259258</v>
      </c>
      <c r="T3341" s="11">
        <f t="shared" si="779"/>
        <v>42579.457384259258</v>
      </c>
      <c r="U3341" t="str">
        <f t="shared" si="780"/>
        <v>FALSE</v>
      </c>
      <c r="V3341" s="18">
        <f t="shared" si="781"/>
        <v>2</v>
      </c>
      <c r="W3341">
        <f t="shared" si="782"/>
        <v>1</v>
      </c>
      <c r="X3341">
        <v>1</v>
      </c>
      <c r="Y3341">
        <f>D3341*$X3341</f>
        <v>8000</v>
      </c>
      <c r="Z3341">
        <f t="shared" si="784"/>
        <v>8348</v>
      </c>
    </row>
    <row r="3342" spans="1:26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 t="b">
        <v>0</v>
      </c>
      <c r="L3342">
        <v>38</v>
      </c>
      <c r="M3342" t="b">
        <v>1</v>
      </c>
      <c r="N3342" t="s">
        <v>8271</v>
      </c>
      <c r="O3342" s="15">
        <f t="shared" si="777"/>
        <v>138.16666666666666</v>
      </c>
      <c r="P3342" s="15">
        <f t="shared" si="776"/>
        <v>109.07894736842105</v>
      </c>
      <c r="Q3342" t="s">
        <v>8328</v>
      </c>
      <c r="R3342" t="s">
        <v>8329</v>
      </c>
      <c r="S3342" s="8">
        <f t="shared" si="778"/>
        <v>42685.765671296293</v>
      </c>
      <c r="T3342" s="11">
        <f t="shared" si="779"/>
        <v>42710.765671296293</v>
      </c>
      <c r="U3342" t="str">
        <f t="shared" si="780"/>
        <v>FALSE</v>
      </c>
      <c r="V3342" s="18">
        <f t="shared" si="781"/>
        <v>2</v>
      </c>
      <c r="W3342">
        <f t="shared" si="782"/>
        <v>1</v>
      </c>
      <c r="X3342">
        <v>1</v>
      </c>
      <c r="Y3342">
        <f>D3342*$X3342</f>
        <v>3000</v>
      </c>
      <c r="Z3342">
        <f t="shared" si="784"/>
        <v>4145</v>
      </c>
    </row>
    <row r="3343" spans="1:26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 t="b">
        <v>0</v>
      </c>
      <c r="L3343">
        <v>28</v>
      </c>
      <c r="M3343" t="b">
        <v>1</v>
      </c>
      <c r="N3343" t="s">
        <v>8271</v>
      </c>
      <c r="O3343" s="15">
        <f t="shared" si="777"/>
        <v>100</v>
      </c>
      <c r="P3343" s="15">
        <f t="shared" si="776"/>
        <v>119.64285714285714</v>
      </c>
      <c r="Q3343" t="s">
        <v>8328</v>
      </c>
      <c r="R3343" t="s">
        <v>8329</v>
      </c>
      <c r="S3343" s="8">
        <f t="shared" si="778"/>
        <v>42510.590520833335</v>
      </c>
      <c r="T3343" s="11">
        <f t="shared" si="779"/>
        <v>42533.499999999993</v>
      </c>
      <c r="U3343" t="str">
        <f t="shared" si="780"/>
        <v>FALSE</v>
      </c>
      <c r="V3343" s="18">
        <f t="shared" si="781"/>
        <v>2</v>
      </c>
      <c r="W3343">
        <f t="shared" si="782"/>
        <v>1</v>
      </c>
      <c r="X3343">
        <v>1.28</v>
      </c>
      <c r="Y3343">
        <f>D3343*X3343</f>
        <v>4288</v>
      </c>
      <c r="Z3343">
        <f t="shared" ref="Z3343:Z3374" si="785">E3343*$X3343</f>
        <v>4288</v>
      </c>
    </row>
    <row r="3344" spans="1:26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 t="b">
        <v>0</v>
      </c>
      <c r="L3344">
        <v>78</v>
      </c>
      <c r="M3344" t="b">
        <v>1</v>
      </c>
      <c r="N3344" t="s">
        <v>8271</v>
      </c>
      <c r="O3344" s="15">
        <f t="shared" si="777"/>
        <v>101.66666666666666</v>
      </c>
      <c r="P3344" s="15">
        <f t="shared" si="776"/>
        <v>78.205128205128204</v>
      </c>
      <c r="Q3344" t="s">
        <v>8328</v>
      </c>
      <c r="R3344" t="s">
        <v>8329</v>
      </c>
      <c r="S3344" s="8">
        <f t="shared" si="778"/>
        <v>42062.088078703695</v>
      </c>
      <c r="T3344" s="11">
        <f t="shared" si="779"/>
        <v>42094.999305555553</v>
      </c>
      <c r="U3344" t="str">
        <f t="shared" si="780"/>
        <v>FALSE</v>
      </c>
      <c r="V3344" s="18">
        <f t="shared" si="781"/>
        <v>2</v>
      </c>
      <c r="W3344">
        <f t="shared" si="782"/>
        <v>1</v>
      </c>
      <c r="X3344">
        <v>1</v>
      </c>
      <c r="Y3344">
        <f>D3344*$X3344</f>
        <v>6000</v>
      </c>
      <c r="Z3344">
        <f t="shared" si="785"/>
        <v>6100</v>
      </c>
    </row>
    <row r="3345" spans="1:26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 t="b">
        <v>0</v>
      </c>
      <c r="L3345">
        <v>23</v>
      </c>
      <c r="M3345" t="b">
        <v>1</v>
      </c>
      <c r="N3345" t="s">
        <v>8271</v>
      </c>
      <c r="O3345" s="15">
        <f t="shared" si="777"/>
        <v>171.42857142857142</v>
      </c>
      <c r="P3345" s="15">
        <f t="shared" si="776"/>
        <v>52.173913043478258</v>
      </c>
      <c r="Q3345" t="s">
        <v>8328</v>
      </c>
      <c r="R3345" t="s">
        <v>8329</v>
      </c>
      <c r="S3345" s="8">
        <f t="shared" si="778"/>
        <v>42452.708148148151</v>
      </c>
      <c r="T3345" s="11">
        <f t="shared" si="779"/>
        <v>42473.345833333333</v>
      </c>
      <c r="U3345" t="str">
        <f t="shared" si="780"/>
        <v>FALSE</v>
      </c>
      <c r="V3345" s="18">
        <f t="shared" si="781"/>
        <v>2</v>
      </c>
      <c r="W3345">
        <f t="shared" si="782"/>
        <v>1</v>
      </c>
      <c r="X3345">
        <v>1.28</v>
      </c>
      <c r="Y3345">
        <f>D3345*X3345</f>
        <v>896</v>
      </c>
      <c r="Z3345">
        <f t="shared" si="785"/>
        <v>1536</v>
      </c>
    </row>
    <row r="3346" spans="1:26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 t="b">
        <v>0</v>
      </c>
      <c r="L3346">
        <v>40</v>
      </c>
      <c r="M3346" t="b">
        <v>1</v>
      </c>
      <c r="N3346" t="s">
        <v>8271</v>
      </c>
      <c r="O3346" s="15">
        <f t="shared" si="777"/>
        <v>101.44444444444444</v>
      </c>
      <c r="P3346" s="15">
        <f t="shared" si="776"/>
        <v>114.125</v>
      </c>
      <c r="Q3346" t="s">
        <v>8328</v>
      </c>
      <c r="R3346" t="s">
        <v>8329</v>
      </c>
      <c r="S3346" s="8">
        <f t="shared" si="778"/>
        <v>41850.991817129623</v>
      </c>
      <c r="T3346" s="11">
        <f t="shared" si="779"/>
        <v>41880.991817129623</v>
      </c>
      <c r="U3346" t="str">
        <f t="shared" si="780"/>
        <v>FALSE</v>
      </c>
      <c r="V3346" s="18">
        <f t="shared" si="781"/>
        <v>2</v>
      </c>
      <c r="W3346">
        <f t="shared" si="782"/>
        <v>1</v>
      </c>
      <c r="X3346">
        <v>1</v>
      </c>
      <c r="Y3346">
        <f>D3346*$X3346</f>
        <v>4500</v>
      </c>
      <c r="Z3346">
        <f t="shared" si="785"/>
        <v>4565</v>
      </c>
    </row>
    <row r="3347" spans="1:26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 t="b">
        <v>0</v>
      </c>
      <c r="L3347">
        <v>13</v>
      </c>
      <c r="M3347" t="b">
        <v>1</v>
      </c>
      <c r="N3347" t="s">
        <v>8271</v>
      </c>
      <c r="O3347" s="15">
        <f t="shared" si="777"/>
        <v>130</v>
      </c>
      <c r="P3347" s="15">
        <f t="shared" si="776"/>
        <v>50</v>
      </c>
      <c r="Q3347" t="s">
        <v>8328</v>
      </c>
      <c r="R3347" t="s">
        <v>8329</v>
      </c>
      <c r="S3347" s="8">
        <f t="shared" si="778"/>
        <v>42052.897777777776</v>
      </c>
      <c r="T3347" s="11">
        <f t="shared" si="779"/>
        <v>42111.817361111105</v>
      </c>
      <c r="U3347" t="str">
        <f t="shared" si="780"/>
        <v>FALSE</v>
      </c>
      <c r="V3347" s="18">
        <f t="shared" si="781"/>
        <v>2</v>
      </c>
      <c r="W3347">
        <f t="shared" si="782"/>
        <v>1</v>
      </c>
      <c r="X3347">
        <v>1</v>
      </c>
      <c r="Y3347">
        <f>D3347*$X3347</f>
        <v>500</v>
      </c>
      <c r="Z3347">
        <f t="shared" si="785"/>
        <v>650</v>
      </c>
    </row>
    <row r="3348" spans="1:26" ht="100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 t="b">
        <v>0</v>
      </c>
      <c r="L3348">
        <v>18</v>
      </c>
      <c r="M3348" t="b">
        <v>1</v>
      </c>
      <c r="N3348" t="s">
        <v>8271</v>
      </c>
      <c r="O3348" s="15">
        <f t="shared" si="777"/>
        <v>110.00000000000001</v>
      </c>
      <c r="P3348" s="15">
        <f t="shared" si="776"/>
        <v>91.666666666666671</v>
      </c>
      <c r="Q3348" t="s">
        <v>8328</v>
      </c>
      <c r="R3348" t="s">
        <v>8329</v>
      </c>
      <c r="S3348" s="8">
        <f t="shared" si="778"/>
        <v>42053.816087962965</v>
      </c>
      <c r="T3348" s="11">
        <f t="shared" si="779"/>
        <v>42060.816087962965</v>
      </c>
      <c r="U3348" t="str">
        <f t="shared" si="780"/>
        <v>FALSE</v>
      </c>
      <c r="V3348" s="18">
        <f t="shared" si="781"/>
        <v>2</v>
      </c>
      <c r="W3348">
        <f t="shared" si="782"/>
        <v>1</v>
      </c>
      <c r="X3348">
        <v>1</v>
      </c>
      <c r="Y3348">
        <f>D3348*$X3348</f>
        <v>1500</v>
      </c>
      <c r="Z3348">
        <f t="shared" si="785"/>
        <v>1650</v>
      </c>
    </row>
    <row r="3349" spans="1:26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 t="b">
        <v>0</v>
      </c>
      <c r="L3349">
        <v>22</v>
      </c>
      <c r="M3349" t="b">
        <v>1</v>
      </c>
      <c r="N3349" t="s">
        <v>8271</v>
      </c>
      <c r="O3349" s="15">
        <f t="shared" si="777"/>
        <v>119.44999999999999</v>
      </c>
      <c r="P3349" s="15">
        <f t="shared" si="776"/>
        <v>108.59090909090909</v>
      </c>
      <c r="Q3349" t="s">
        <v>8328</v>
      </c>
      <c r="R3349" t="s">
        <v>8329</v>
      </c>
      <c r="S3349" s="8">
        <f t="shared" si="778"/>
        <v>42484.343217592592</v>
      </c>
      <c r="T3349" s="11">
        <f t="shared" si="779"/>
        <v>42498.666666666664</v>
      </c>
      <c r="U3349" t="str">
        <f t="shared" si="780"/>
        <v>FALSE</v>
      </c>
      <c r="V3349" s="18">
        <f t="shared" si="781"/>
        <v>2</v>
      </c>
      <c r="W3349">
        <f t="shared" si="782"/>
        <v>1</v>
      </c>
      <c r="X3349">
        <v>1.28</v>
      </c>
      <c r="Y3349">
        <f>D3349*X3349</f>
        <v>2560</v>
      </c>
      <c r="Z3349">
        <f t="shared" si="785"/>
        <v>3057.92</v>
      </c>
    </row>
    <row r="3350" spans="1:26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 t="b">
        <v>0</v>
      </c>
      <c r="L3350">
        <v>79</v>
      </c>
      <c r="M3350" t="b">
        <v>1</v>
      </c>
      <c r="N3350" t="s">
        <v>8271</v>
      </c>
      <c r="O3350" s="15">
        <f t="shared" si="777"/>
        <v>100.2909090909091</v>
      </c>
      <c r="P3350" s="15">
        <f t="shared" si="776"/>
        <v>69.822784810126578</v>
      </c>
      <c r="Q3350" t="s">
        <v>8328</v>
      </c>
      <c r="R3350" t="s">
        <v>8329</v>
      </c>
      <c r="S3350" s="8">
        <f t="shared" si="778"/>
        <v>42466.350462962961</v>
      </c>
      <c r="T3350" s="11">
        <f t="shared" si="779"/>
        <v>42489.957638888889</v>
      </c>
      <c r="U3350" t="str">
        <f t="shared" si="780"/>
        <v>FALSE</v>
      </c>
      <c r="V3350" s="18">
        <f t="shared" si="781"/>
        <v>2</v>
      </c>
      <c r="W3350">
        <f t="shared" si="782"/>
        <v>1</v>
      </c>
      <c r="X3350">
        <v>1</v>
      </c>
      <c r="Y3350">
        <f>D3350*$X3350</f>
        <v>5500</v>
      </c>
      <c r="Z3350">
        <f t="shared" si="785"/>
        <v>5516</v>
      </c>
    </row>
    <row r="3351" spans="1:26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 t="b">
        <v>0</v>
      </c>
      <c r="L3351">
        <v>14</v>
      </c>
      <c r="M3351" t="b">
        <v>1</v>
      </c>
      <c r="N3351" t="s">
        <v>8271</v>
      </c>
      <c r="O3351" s="15">
        <f t="shared" si="777"/>
        <v>153.4</v>
      </c>
      <c r="P3351" s="15">
        <f t="shared" si="776"/>
        <v>109.57142857142857</v>
      </c>
      <c r="Q3351" t="s">
        <v>8328</v>
      </c>
      <c r="R3351" t="s">
        <v>8329</v>
      </c>
      <c r="S3351" s="8">
        <f t="shared" si="778"/>
        <v>42512.902453703697</v>
      </c>
      <c r="T3351" s="11">
        <f t="shared" si="779"/>
        <v>42534.499999999993</v>
      </c>
      <c r="U3351" t="str">
        <f t="shared" si="780"/>
        <v>FALSE</v>
      </c>
      <c r="V3351" s="18">
        <f t="shared" si="781"/>
        <v>2</v>
      </c>
      <c r="W3351">
        <f t="shared" si="782"/>
        <v>1</v>
      </c>
      <c r="X3351">
        <v>1</v>
      </c>
      <c r="Y3351">
        <f>D3351*$X3351</f>
        <v>1000</v>
      </c>
      <c r="Z3351">
        <f t="shared" si="785"/>
        <v>1534</v>
      </c>
    </row>
    <row r="3352" spans="1:26" ht="115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 t="b">
        <v>0</v>
      </c>
      <c r="L3352">
        <v>51</v>
      </c>
      <c r="M3352" t="b">
        <v>1</v>
      </c>
      <c r="N3352" t="s">
        <v>8271</v>
      </c>
      <c r="O3352" s="15">
        <f t="shared" si="777"/>
        <v>104.42857142857143</v>
      </c>
      <c r="P3352" s="15">
        <f t="shared" si="776"/>
        <v>71.666666666666671</v>
      </c>
      <c r="Q3352" t="s">
        <v>8328</v>
      </c>
      <c r="R3352" t="s">
        <v>8329</v>
      </c>
      <c r="S3352" s="8">
        <f t="shared" si="778"/>
        <v>42302.493182870363</v>
      </c>
      <c r="T3352" s="11">
        <f t="shared" si="779"/>
        <v>42337.749999999993</v>
      </c>
      <c r="U3352" t="str">
        <f t="shared" si="780"/>
        <v>FALSE</v>
      </c>
      <c r="V3352" s="18">
        <f t="shared" si="781"/>
        <v>2</v>
      </c>
      <c r="W3352">
        <f t="shared" si="782"/>
        <v>1</v>
      </c>
      <c r="X3352">
        <v>1.1299999999999999</v>
      </c>
      <c r="Y3352">
        <f>D3352*X3352</f>
        <v>3954.9999999999995</v>
      </c>
      <c r="Z3352">
        <f t="shared" si="785"/>
        <v>4130.1499999999996</v>
      </c>
    </row>
    <row r="3353" spans="1:26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 t="b">
        <v>0</v>
      </c>
      <c r="L3353">
        <v>54</v>
      </c>
      <c r="M3353" t="b">
        <v>1</v>
      </c>
      <c r="N3353" t="s">
        <v>8271</v>
      </c>
      <c r="O3353" s="15">
        <f t="shared" si="777"/>
        <v>101.1</v>
      </c>
      <c r="P3353" s="15">
        <f t="shared" si="776"/>
        <v>93.611111111111114</v>
      </c>
      <c r="Q3353" t="s">
        <v>8328</v>
      </c>
      <c r="R3353" t="s">
        <v>8329</v>
      </c>
      <c r="S3353" s="8">
        <f t="shared" si="778"/>
        <v>41806.187094907407</v>
      </c>
      <c r="T3353" s="11">
        <f t="shared" si="779"/>
        <v>41843.25</v>
      </c>
      <c r="U3353" t="str">
        <f t="shared" si="780"/>
        <v>FALSE</v>
      </c>
      <c r="V3353" s="18">
        <f t="shared" si="781"/>
        <v>2</v>
      </c>
      <c r="W3353">
        <f t="shared" si="782"/>
        <v>1</v>
      </c>
      <c r="X3353">
        <v>1.28</v>
      </c>
      <c r="Y3353">
        <f>D3353*X3353</f>
        <v>6400</v>
      </c>
      <c r="Z3353">
        <f t="shared" si="785"/>
        <v>6470.4000000000005</v>
      </c>
    </row>
    <row r="3354" spans="1:26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 t="b">
        <v>0</v>
      </c>
      <c r="L3354">
        <v>70</v>
      </c>
      <c r="M3354" t="b">
        <v>1</v>
      </c>
      <c r="N3354" t="s">
        <v>8271</v>
      </c>
      <c r="O3354" s="15">
        <f t="shared" si="777"/>
        <v>107.52</v>
      </c>
      <c r="P3354" s="15">
        <f t="shared" si="776"/>
        <v>76.8</v>
      </c>
      <c r="Q3354" t="s">
        <v>8328</v>
      </c>
      <c r="R3354" t="s">
        <v>8329</v>
      </c>
      <c r="S3354" s="8">
        <f t="shared" si="778"/>
        <v>42495.784467592595</v>
      </c>
      <c r="T3354" s="11">
        <f t="shared" si="779"/>
        <v>42552.749999999993</v>
      </c>
      <c r="U3354" t="str">
        <f t="shared" si="780"/>
        <v>FALSE</v>
      </c>
      <c r="V3354" s="18">
        <f t="shared" si="781"/>
        <v>2</v>
      </c>
      <c r="W3354">
        <f t="shared" si="782"/>
        <v>1</v>
      </c>
      <c r="X3354">
        <v>1.28</v>
      </c>
      <c r="Y3354">
        <f>D3354*X3354</f>
        <v>6400</v>
      </c>
      <c r="Z3354">
        <f t="shared" si="785"/>
        <v>6881.28</v>
      </c>
    </row>
    <row r="3355" spans="1:26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 t="b">
        <v>0</v>
      </c>
      <c r="L3355">
        <v>44</v>
      </c>
      <c r="M3355" t="b">
        <v>1</v>
      </c>
      <c r="N3355" t="s">
        <v>8271</v>
      </c>
      <c r="O3355" s="15">
        <f t="shared" si="777"/>
        <v>315</v>
      </c>
      <c r="P3355" s="15">
        <f t="shared" si="776"/>
        <v>35.795454545454547</v>
      </c>
      <c r="Q3355" t="s">
        <v>8328</v>
      </c>
      <c r="R3355" t="s">
        <v>8329</v>
      </c>
      <c r="S3355" s="8">
        <f t="shared" si="778"/>
        <v>42479.223958333336</v>
      </c>
      <c r="T3355" s="11">
        <f t="shared" si="779"/>
        <v>42492.749999999993</v>
      </c>
      <c r="U3355" t="str">
        <f t="shared" si="780"/>
        <v>FALSE</v>
      </c>
      <c r="V3355" s="18">
        <f t="shared" si="781"/>
        <v>2</v>
      </c>
      <c r="W3355">
        <f t="shared" si="782"/>
        <v>1</v>
      </c>
      <c r="X3355">
        <v>1.28</v>
      </c>
      <c r="Y3355">
        <f>D3355*X3355</f>
        <v>640</v>
      </c>
      <c r="Z3355">
        <f t="shared" si="785"/>
        <v>2016</v>
      </c>
    </row>
    <row r="3356" spans="1:26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 t="b">
        <v>0</v>
      </c>
      <c r="L3356">
        <v>55</v>
      </c>
      <c r="M3356" t="b">
        <v>1</v>
      </c>
      <c r="N3356" t="s">
        <v>8271</v>
      </c>
      <c r="O3356" s="15">
        <f t="shared" si="777"/>
        <v>101.93333333333334</v>
      </c>
      <c r="P3356" s="15">
        <f t="shared" si="776"/>
        <v>55.6</v>
      </c>
      <c r="Q3356" t="s">
        <v>8328</v>
      </c>
      <c r="R3356" t="s">
        <v>8329</v>
      </c>
      <c r="S3356" s="8">
        <f t="shared" si="778"/>
        <v>42270.518587962964</v>
      </c>
      <c r="T3356" s="11">
        <f t="shared" si="779"/>
        <v>42305.959027777775</v>
      </c>
      <c r="U3356" t="str">
        <f t="shared" si="780"/>
        <v>FALSE</v>
      </c>
      <c r="V3356" s="18">
        <f t="shared" si="781"/>
        <v>2</v>
      </c>
      <c r="W3356">
        <f t="shared" si="782"/>
        <v>1</v>
      </c>
      <c r="X3356">
        <v>1</v>
      </c>
      <c r="Y3356">
        <f>D3356*$X3356</f>
        <v>3000</v>
      </c>
      <c r="Z3356">
        <f t="shared" si="785"/>
        <v>3058</v>
      </c>
    </row>
    <row r="3357" spans="1:26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 t="b">
        <v>0</v>
      </c>
      <c r="L3357">
        <v>15</v>
      </c>
      <c r="M3357" t="b">
        <v>1</v>
      </c>
      <c r="N3357" t="s">
        <v>8271</v>
      </c>
      <c r="O3357" s="15">
        <f t="shared" si="777"/>
        <v>126.28571428571429</v>
      </c>
      <c r="P3357" s="15">
        <f t="shared" si="776"/>
        <v>147.33333333333334</v>
      </c>
      <c r="Q3357" t="s">
        <v>8328</v>
      </c>
      <c r="R3357" t="s">
        <v>8329</v>
      </c>
      <c r="S3357" s="8">
        <f t="shared" si="778"/>
        <v>42489.411192129628</v>
      </c>
      <c r="T3357" s="11">
        <f t="shared" si="779"/>
        <v>42500.261805555558</v>
      </c>
      <c r="U3357" t="str">
        <f t="shared" si="780"/>
        <v>FALSE</v>
      </c>
      <c r="V3357" s="18">
        <f t="shared" si="781"/>
        <v>2</v>
      </c>
      <c r="W3357">
        <f t="shared" si="782"/>
        <v>1</v>
      </c>
      <c r="X3357">
        <v>1.28</v>
      </c>
      <c r="Y3357">
        <f>D3357*X3357</f>
        <v>2240</v>
      </c>
      <c r="Z3357">
        <f t="shared" si="785"/>
        <v>2828.8</v>
      </c>
    </row>
    <row r="3358" spans="1:26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 t="b">
        <v>0</v>
      </c>
      <c r="L3358">
        <v>27</v>
      </c>
      <c r="M3358" t="b">
        <v>1</v>
      </c>
      <c r="N3358" t="s">
        <v>8271</v>
      </c>
      <c r="O3358" s="15">
        <f t="shared" si="777"/>
        <v>101.4</v>
      </c>
      <c r="P3358" s="15">
        <f t="shared" si="776"/>
        <v>56.333333333333336</v>
      </c>
      <c r="Q3358" t="s">
        <v>8328</v>
      </c>
      <c r="R3358" t="s">
        <v>8329</v>
      </c>
      <c r="S3358" s="8">
        <f t="shared" si="778"/>
        <v>42536.607314814813</v>
      </c>
      <c r="T3358" s="11">
        <f t="shared" si="779"/>
        <v>42566.607314814813</v>
      </c>
      <c r="U3358" t="str">
        <f t="shared" si="780"/>
        <v>FALSE</v>
      </c>
      <c r="V3358" s="18">
        <f t="shared" si="781"/>
        <v>2</v>
      </c>
      <c r="W3358">
        <f t="shared" si="782"/>
        <v>1</v>
      </c>
      <c r="X3358">
        <v>1.28</v>
      </c>
      <c r="Y3358">
        <f>D3358*X3358</f>
        <v>1920</v>
      </c>
      <c r="Z3358">
        <f t="shared" si="785"/>
        <v>1946.88</v>
      </c>
    </row>
    <row r="3359" spans="1:26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 t="b">
        <v>0</v>
      </c>
      <c r="L3359">
        <v>21</v>
      </c>
      <c r="M3359" t="b">
        <v>1</v>
      </c>
      <c r="N3359" t="s">
        <v>8271</v>
      </c>
      <c r="O3359" s="15">
        <f t="shared" si="777"/>
        <v>101</v>
      </c>
      <c r="P3359" s="15">
        <f t="shared" si="776"/>
        <v>96.19047619047619</v>
      </c>
      <c r="Q3359" t="s">
        <v>8328</v>
      </c>
      <c r="R3359" t="s">
        <v>8329</v>
      </c>
      <c r="S3359" s="8">
        <f t="shared" si="778"/>
        <v>41822.209606481476</v>
      </c>
      <c r="T3359" s="11">
        <f t="shared" si="779"/>
        <v>41852.209606481476</v>
      </c>
      <c r="U3359" t="str">
        <f t="shared" si="780"/>
        <v>FALSE</v>
      </c>
      <c r="V3359" s="18">
        <f t="shared" si="781"/>
        <v>2</v>
      </c>
      <c r="W3359">
        <f t="shared" si="782"/>
        <v>1</v>
      </c>
      <c r="X3359">
        <v>1.28</v>
      </c>
      <c r="Y3359">
        <f>D3359*X3359</f>
        <v>2560</v>
      </c>
      <c r="Z3359">
        <f t="shared" si="785"/>
        <v>2585.6</v>
      </c>
    </row>
    <row r="3360" spans="1:26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 t="b">
        <v>0</v>
      </c>
      <c r="L3360">
        <v>162</v>
      </c>
      <c r="M3360" t="b">
        <v>1</v>
      </c>
      <c r="N3360" t="s">
        <v>8271</v>
      </c>
      <c r="O3360" s="15">
        <f t="shared" si="777"/>
        <v>102.99000000000001</v>
      </c>
      <c r="P3360" s="15">
        <f t="shared" si="776"/>
        <v>63.574074074074076</v>
      </c>
      <c r="Q3360" t="s">
        <v>8328</v>
      </c>
      <c r="R3360" t="s">
        <v>8329</v>
      </c>
      <c r="S3360" s="8">
        <f t="shared" si="778"/>
        <v>41932.102766203701</v>
      </c>
      <c r="T3360" s="11">
        <f t="shared" si="779"/>
        <v>41962.144432870373</v>
      </c>
      <c r="U3360" t="str">
        <f t="shared" si="780"/>
        <v>FALSE</v>
      </c>
      <c r="V3360" s="18">
        <f t="shared" si="781"/>
        <v>2</v>
      </c>
      <c r="W3360">
        <f t="shared" si="782"/>
        <v>1</v>
      </c>
      <c r="X3360">
        <v>1</v>
      </c>
      <c r="Y3360">
        <f t="shared" ref="Y3360:Y3365" si="786">D3360*$X3360</f>
        <v>10000</v>
      </c>
      <c r="Z3360">
        <f t="shared" si="785"/>
        <v>10299</v>
      </c>
    </row>
    <row r="3361" spans="1:26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 t="b">
        <v>0</v>
      </c>
      <c r="L3361">
        <v>23</v>
      </c>
      <c r="M3361" t="b">
        <v>1</v>
      </c>
      <c r="N3361" t="s">
        <v>8271</v>
      </c>
      <c r="O3361" s="15">
        <f t="shared" si="777"/>
        <v>106.25</v>
      </c>
      <c r="P3361" s="15">
        <f t="shared" si="776"/>
        <v>184.78260869565219</v>
      </c>
      <c r="Q3361" t="s">
        <v>8328</v>
      </c>
      <c r="R3361" t="s">
        <v>8329</v>
      </c>
      <c r="S3361" s="8">
        <f t="shared" si="778"/>
        <v>42745.848773148151</v>
      </c>
      <c r="T3361" s="11">
        <f t="shared" si="779"/>
        <v>42790.848773148151</v>
      </c>
      <c r="U3361" t="str">
        <f t="shared" si="780"/>
        <v>FALSE</v>
      </c>
      <c r="V3361" s="18">
        <f t="shared" si="781"/>
        <v>2</v>
      </c>
      <c r="W3361">
        <f t="shared" si="782"/>
        <v>1</v>
      </c>
      <c r="X3361">
        <v>1</v>
      </c>
      <c r="Y3361">
        <f t="shared" si="786"/>
        <v>4000</v>
      </c>
      <c r="Z3361">
        <f t="shared" si="785"/>
        <v>4250</v>
      </c>
    </row>
    <row r="3362" spans="1:26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 t="b">
        <v>0</v>
      </c>
      <c r="L3362">
        <v>72</v>
      </c>
      <c r="M3362" t="b">
        <v>1</v>
      </c>
      <c r="N3362" t="s">
        <v>8271</v>
      </c>
      <c r="O3362" s="15">
        <f t="shared" si="777"/>
        <v>101.37777777777779</v>
      </c>
      <c r="P3362" s="15">
        <f t="shared" si="776"/>
        <v>126.72222222222223</v>
      </c>
      <c r="Q3362" t="s">
        <v>8328</v>
      </c>
      <c r="R3362" t="s">
        <v>8329</v>
      </c>
      <c r="S3362" s="8">
        <f t="shared" si="778"/>
        <v>42696.874340277776</v>
      </c>
      <c r="T3362" s="11">
        <f t="shared" si="779"/>
        <v>42718.457638888889</v>
      </c>
      <c r="U3362" t="str">
        <f t="shared" si="780"/>
        <v>FALSE</v>
      </c>
      <c r="V3362" s="18">
        <f t="shared" si="781"/>
        <v>2</v>
      </c>
      <c r="W3362">
        <f t="shared" si="782"/>
        <v>1</v>
      </c>
      <c r="X3362">
        <v>0.73</v>
      </c>
      <c r="Y3362">
        <f t="shared" si="786"/>
        <v>6570</v>
      </c>
      <c r="Z3362">
        <f t="shared" si="785"/>
        <v>6660.5199999999995</v>
      </c>
    </row>
    <row r="3363" spans="1:26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 t="b">
        <v>0</v>
      </c>
      <c r="L3363">
        <v>68</v>
      </c>
      <c r="M3363" t="b">
        <v>1</v>
      </c>
      <c r="N3363" t="s">
        <v>8271</v>
      </c>
      <c r="O3363" s="15">
        <f t="shared" si="777"/>
        <v>113.46000000000001</v>
      </c>
      <c r="P3363" s="15">
        <f t="shared" si="776"/>
        <v>83.42647058823529</v>
      </c>
      <c r="Q3363" t="s">
        <v>8328</v>
      </c>
      <c r="R3363" t="s">
        <v>8329</v>
      </c>
      <c r="S3363" s="8">
        <f t="shared" si="778"/>
        <v>41865.817013888889</v>
      </c>
      <c r="T3363" s="11">
        <f t="shared" si="779"/>
        <v>41883.457638888889</v>
      </c>
      <c r="U3363" t="str">
        <f t="shared" si="780"/>
        <v>FALSE</v>
      </c>
      <c r="V3363" s="18">
        <f t="shared" si="781"/>
        <v>2</v>
      </c>
      <c r="W3363">
        <f t="shared" si="782"/>
        <v>1</v>
      </c>
      <c r="X3363">
        <v>1</v>
      </c>
      <c r="Y3363">
        <f t="shared" si="786"/>
        <v>5000</v>
      </c>
      <c r="Z3363">
        <f t="shared" si="785"/>
        <v>5673</v>
      </c>
    </row>
    <row r="3364" spans="1:26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 t="b">
        <v>0</v>
      </c>
      <c r="L3364">
        <v>20</v>
      </c>
      <c r="M3364" t="b">
        <v>1</v>
      </c>
      <c r="N3364" t="s">
        <v>8271</v>
      </c>
      <c r="O3364" s="15">
        <f t="shared" si="777"/>
        <v>218.00000000000003</v>
      </c>
      <c r="P3364" s="15">
        <f t="shared" si="776"/>
        <v>54.5</v>
      </c>
      <c r="Q3364" t="s">
        <v>8328</v>
      </c>
      <c r="R3364" t="s">
        <v>8329</v>
      </c>
      <c r="S3364" s="8">
        <f t="shared" si="778"/>
        <v>42055.883298611108</v>
      </c>
      <c r="T3364" s="11">
        <f t="shared" si="779"/>
        <v>42069.996527777774</v>
      </c>
      <c r="U3364" t="str">
        <f t="shared" si="780"/>
        <v>FALSE</v>
      </c>
      <c r="V3364" s="18">
        <f t="shared" si="781"/>
        <v>2</v>
      </c>
      <c r="W3364">
        <f t="shared" si="782"/>
        <v>1</v>
      </c>
      <c r="X3364">
        <v>1</v>
      </c>
      <c r="Y3364">
        <f t="shared" si="786"/>
        <v>500</v>
      </c>
      <c r="Z3364">
        <f t="shared" si="785"/>
        <v>1090</v>
      </c>
    </row>
    <row r="3365" spans="1:26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 t="b">
        <v>0</v>
      </c>
      <c r="L3365">
        <v>26</v>
      </c>
      <c r="M3365" t="b">
        <v>1</v>
      </c>
      <c r="N3365" t="s">
        <v>8271</v>
      </c>
      <c r="O3365" s="15">
        <f t="shared" si="777"/>
        <v>101.41935483870968</v>
      </c>
      <c r="P3365" s="15">
        <f t="shared" si="776"/>
        <v>302.30769230769232</v>
      </c>
      <c r="Q3365" t="s">
        <v>8328</v>
      </c>
      <c r="R3365" t="s">
        <v>8329</v>
      </c>
      <c r="S3365" s="8">
        <f t="shared" si="778"/>
        <v>41851.563020833331</v>
      </c>
      <c r="T3365" s="11">
        <f t="shared" si="779"/>
        <v>41870.458333333328</v>
      </c>
      <c r="U3365" t="str">
        <f t="shared" si="780"/>
        <v>FALSE</v>
      </c>
      <c r="V3365" s="18">
        <f t="shared" si="781"/>
        <v>2</v>
      </c>
      <c r="W3365">
        <f t="shared" si="782"/>
        <v>1</v>
      </c>
      <c r="X3365">
        <v>1</v>
      </c>
      <c r="Y3365">
        <f t="shared" si="786"/>
        <v>7750</v>
      </c>
      <c r="Z3365">
        <f t="shared" si="785"/>
        <v>7860</v>
      </c>
    </row>
    <row r="3366" spans="1:26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 t="b">
        <v>0</v>
      </c>
      <c r="L3366">
        <v>72</v>
      </c>
      <c r="M3366" t="b">
        <v>1</v>
      </c>
      <c r="N3366" t="s">
        <v>8271</v>
      </c>
      <c r="O3366" s="15">
        <f t="shared" si="777"/>
        <v>105.93333333333332</v>
      </c>
      <c r="P3366" s="15">
        <f t="shared" si="776"/>
        <v>44.138888888888886</v>
      </c>
      <c r="Q3366" t="s">
        <v>8328</v>
      </c>
      <c r="R3366" t="s">
        <v>8329</v>
      </c>
      <c r="S3366" s="8">
        <f t="shared" si="778"/>
        <v>42422.769085648142</v>
      </c>
      <c r="T3366" s="11">
        <f t="shared" si="779"/>
        <v>42444.666666666664</v>
      </c>
      <c r="U3366" t="str">
        <f t="shared" si="780"/>
        <v>FALSE</v>
      </c>
      <c r="V3366" s="18">
        <f t="shared" si="781"/>
        <v>2</v>
      </c>
      <c r="W3366">
        <f t="shared" si="782"/>
        <v>1</v>
      </c>
      <c r="X3366">
        <v>1.28</v>
      </c>
      <c r="Y3366">
        <f>D3366*X3366</f>
        <v>3840</v>
      </c>
      <c r="Z3366">
        <f t="shared" si="785"/>
        <v>4067.84</v>
      </c>
    </row>
    <row r="3367" spans="1:26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 t="b">
        <v>0</v>
      </c>
      <c r="L3367">
        <v>3</v>
      </c>
      <c r="M3367" t="b">
        <v>1</v>
      </c>
      <c r="N3367" t="s">
        <v>8271</v>
      </c>
      <c r="O3367" s="15">
        <f t="shared" si="777"/>
        <v>104</v>
      </c>
      <c r="P3367" s="15">
        <f t="shared" si="776"/>
        <v>866.66666666666663</v>
      </c>
      <c r="Q3367" t="s">
        <v>8328</v>
      </c>
      <c r="R3367" t="s">
        <v>8329</v>
      </c>
      <c r="S3367" s="8">
        <f t="shared" si="778"/>
        <v>42320.893425925926</v>
      </c>
      <c r="T3367" s="11">
        <f t="shared" si="779"/>
        <v>42350.893425925919</v>
      </c>
      <c r="U3367" t="str">
        <f t="shared" si="780"/>
        <v>FALSE</v>
      </c>
      <c r="V3367" s="18">
        <f t="shared" si="781"/>
        <v>2</v>
      </c>
      <c r="W3367">
        <f t="shared" si="782"/>
        <v>1</v>
      </c>
      <c r="X3367">
        <v>1</v>
      </c>
      <c r="Y3367">
        <f>D3367*$X3367</f>
        <v>2500</v>
      </c>
      <c r="Z3367">
        <f t="shared" si="785"/>
        <v>2600</v>
      </c>
    </row>
    <row r="3368" spans="1:26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 t="b">
        <v>0</v>
      </c>
      <c r="L3368">
        <v>18</v>
      </c>
      <c r="M3368" t="b">
        <v>1</v>
      </c>
      <c r="N3368" t="s">
        <v>8271</v>
      </c>
      <c r="O3368" s="15">
        <f t="shared" si="777"/>
        <v>221</v>
      </c>
      <c r="P3368" s="15">
        <f t="shared" si="776"/>
        <v>61.388888888888886</v>
      </c>
      <c r="Q3368" t="s">
        <v>8328</v>
      </c>
      <c r="R3368" t="s">
        <v>8329</v>
      </c>
      <c r="S3368" s="8">
        <f t="shared" si="778"/>
        <v>42106.859224537031</v>
      </c>
      <c r="T3368" s="11">
        <f t="shared" si="779"/>
        <v>42136.859224537031</v>
      </c>
      <c r="U3368" t="str">
        <f t="shared" si="780"/>
        <v>FALSE</v>
      </c>
      <c r="V3368" s="18">
        <f t="shared" si="781"/>
        <v>2</v>
      </c>
      <c r="W3368">
        <f t="shared" si="782"/>
        <v>1</v>
      </c>
      <c r="X3368">
        <v>1</v>
      </c>
      <c r="Y3368">
        <f>D3368*$X3368</f>
        <v>500</v>
      </c>
      <c r="Z3368">
        <f t="shared" si="785"/>
        <v>1105</v>
      </c>
    </row>
    <row r="3369" spans="1:26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 t="b">
        <v>0</v>
      </c>
      <c r="L3369">
        <v>30</v>
      </c>
      <c r="M3369" t="b">
        <v>1</v>
      </c>
      <c r="N3369" t="s">
        <v>8271</v>
      </c>
      <c r="O3369" s="15">
        <f t="shared" si="777"/>
        <v>118.66666666666667</v>
      </c>
      <c r="P3369" s="15">
        <f t="shared" si="776"/>
        <v>29.666666666666668</v>
      </c>
      <c r="Q3369" t="s">
        <v>8328</v>
      </c>
      <c r="R3369" t="s">
        <v>8329</v>
      </c>
      <c r="S3369" s="8">
        <f t="shared" si="778"/>
        <v>42192.725624999999</v>
      </c>
      <c r="T3369" s="11">
        <f t="shared" si="779"/>
        <v>42217.725624999999</v>
      </c>
      <c r="U3369" t="str">
        <f t="shared" si="780"/>
        <v>FALSE</v>
      </c>
      <c r="V3369" s="18">
        <f t="shared" si="781"/>
        <v>2</v>
      </c>
      <c r="W3369">
        <f t="shared" si="782"/>
        <v>1</v>
      </c>
      <c r="X3369">
        <v>1.28</v>
      </c>
      <c r="Y3369">
        <f>D3369*X3369</f>
        <v>960</v>
      </c>
      <c r="Z3369">
        <f t="shared" si="785"/>
        <v>1139.2</v>
      </c>
    </row>
    <row r="3370" spans="1:26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 t="b">
        <v>0</v>
      </c>
      <c r="L3370">
        <v>23</v>
      </c>
      <c r="M3370" t="b">
        <v>1</v>
      </c>
      <c r="N3370" t="s">
        <v>8271</v>
      </c>
      <c r="O3370" s="15">
        <f t="shared" si="777"/>
        <v>104.60000000000001</v>
      </c>
      <c r="P3370" s="15">
        <f t="shared" si="776"/>
        <v>45.478260869565219</v>
      </c>
      <c r="Q3370" t="s">
        <v>8328</v>
      </c>
      <c r="R3370" t="s">
        <v>8329</v>
      </c>
      <c r="S3370" s="8">
        <f t="shared" si="778"/>
        <v>41968.991423611107</v>
      </c>
      <c r="T3370" s="11">
        <f t="shared" si="779"/>
        <v>42004.999999999993</v>
      </c>
      <c r="U3370" t="str">
        <f t="shared" si="780"/>
        <v>FALSE</v>
      </c>
      <c r="V3370" s="18">
        <f t="shared" si="781"/>
        <v>2</v>
      </c>
      <c r="W3370">
        <f t="shared" si="782"/>
        <v>1</v>
      </c>
      <c r="X3370">
        <v>1</v>
      </c>
      <c r="Y3370">
        <f>D3370*$X3370</f>
        <v>1000</v>
      </c>
      <c r="Z3370">
        <f t="shared" si="785"/>
        <v>1046</v>
      </c>
    </row>
    <row r="3371" spans="1:26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 t="b">
        <v>0</v>
      </c>
      <c r="L3371">
        <v>54</v>
      </c>
      <c r="M3371" t="b">
        <v>1</v>
      </c>
      <c r="N3371" t="s">
        <v>8271</v>
      </c>
      <c r="O3371" s="15">
        <f t="shared" si="777"/>
        <v>103.89999999999999</v>
      </c>
      <c r="P3371" s="15">
        <f t="shared" si="776"/>
        <v>96.203703703703709</v>
      </c>
      <c r="Q3371" t="s">
        <v>8328</v>
      </c>
      <c r="R3371" t="s">
        <v>8329</v>
      </c>
      <c r="S3371" s="8">
        <f t="shared" si="778"/>
        <v>42689.833101851851</v>
      </c>
      <c r="T3371" s="11">
        <f t="shared" si="779"/>
        <v>42749.833101851851</v>
      </c>
      <c r="U3371" t="str">
        <f t="shared" si="780"/>
        <v>FALSE</v>
      </c>
      <c r="V3371" s="18">
        <f t="shared" si="781"/>
        <v>2</v>
      </c>
      <c r="W3371">
        <f t="shared" si="782"/>
        <v>1</v>
      </c>
      <c r="X3371">
        <v>1.1299999999999999</v>
      </c>
      <c r="Y3371">
        <f>D3371*X3371</f>
        <v>5649.9999999999991</v>
      </c>
      <c r="Z3371">
        <f t="shared" si="785"/>
        <v>5870.3499999999995</v>
      </c>
    </row>
    <row r="3372" spans="1:26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 t="b">
        <v>0</v>
      </c>
      <c r="L3372">
        <v>26</v>
      </c>
      <c r="M3372" t="b">
        <v>1</v>
      </c>
      <c r="N3372" t="s">
        <v>8271</v>
      </c>
      <c r="O3372" s="15">
        <f t="shared" si="777"/>
        <v>117.73333333333333</v>
      </c>
      <c r="P3372" s="15">
        <f t="shared" si="776"/>
        <v>67.92307692307692</v>
      </c>
      <c r="Q3372" t="s">
        <v>8328</v>
      </c>
      <c r="R3372" t="s">
        <v>8329</v>
      </c>
      <c r="S3372" s="8">
        <f t="shared" si="778"/>
        <v>42690.125983796293</v>
      </c>
      <c r="T3372" s="11">
        <f t="shared" si="779"/>
        <v>42721.124999999993</v>
      </c>
      <c r="U3372" t="str">
        <f t="shared" si="780"/>
        <v>FALSE</v>
      </c>
      <c r="V3372" s="18">
        <f t="shared" si="781"/>
        <v>2</v>
      </c>
      <c r="W3372">
        <f t="shared" si="782"/>
        <v>1</v>
      </c>
      <c r="X3372">
        <v>1</v>
      </c>
      <c r="Y3372">
        <f>D3372*$X3372</f>
        <v>1500</v>
      </c>
      <c r="Z3372">
        <f t="shared" si="785"/>
        <v>1766</v>
      </c>
    </row>
    <row r="3373" spans="1:26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 t="b">
        <v>0</v>
      </c>
      <c r="L3373">
        <v>9</v>
      </c>
      <c r="M3373" t="b">
        <v>1</v>
      </c>
      <c r="N3373" t="s">
        <v>8271</v>
      </c>
      <c r="O3373" s="15">
        <f t="shared" si="777"/>
        <v>138.5</v>
      </c>
      <c r="P3373" s="15">
        <f t="shared" si="776"/>
        <v>30.777777777777779</v>
      </c>
      <c r="Q3373" t="s">
        <v>8328</v>
      </c>
      <c r="R3373" t="s">
        <v>8329</v>
      </c>
      <c r="S3373" s="8">
        <f t="shared" si="778"/>
        <v>42312.666261574072</v>
      </c>
      <c r="T3373" s="11">
        <f t="shared" si="779"/>
        <v>42340.666261574072</v>
      </c>
      <c r="U3373" t="str">
        <f t="shared" si="780"/>
        <v>FALSE</v>
      </c>
      <c r="V3373" s="18">
        <f t="shared" si="781"/>
        <v>2</v>
      </c>
      <c r="W3373">
        <f t="shared" si="782"/>
        <v>1</v>
      </c>
      <c r="X3373">
        <v>1</v>
      </c>
      <c r="Y3373">
        <f>D3373*$X3373</f>
        <v>200</v>
      </c>
      <c r="Z3373">
        <f t="shared" si="785"/>
        <v>277</v>
      </c>
    </row>
    <row r="3374" spans="1:26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 t="b">
        <v>0</v>
      </c>
      <c r="L3374">
        <v>27</v>
      </c>
      <c r="M3374" t="b">
        <v>1</v>
      </c>
      <c r="N3374" t="s">
        <v>8271</v>
      </c>
      <c r="O3374" s="15">
        <f t="shared" si="777"/>
        <v>103.49999999999999</v>
      </c>
      <c r="P3374" s="15">
        <f t="shared" si="776"/>
        <v>38.333333333333336</v>
      </c>
      <c r="Q3374" t="s">
        <v>8328</v>
      </c>
      <c r="R3374" t="s">
        <v>8329</v>
      </c>
      <c r="S3374" s="8">
        <f t="shared" si="778"/>
        <v>41855.339768518512</v>
      </c>
      <c r="T3374" s="11">
        <f t="shared" si="779"/>
        <v>41875.999305555553</v>
      </c>
      <c r="U3374" t="str">
        <f t="shared" si="780"/>
        <v>FALSE</v>
      </c>
      <c r="V3374" s="18">
        <f t="shared" si="781"/>
        <v>2</v>
      </c>
      <c r="W3374">
        <f t="shared" si="782"/>
        <v>1</v>
      </c>
      <c r="X3374">
        <v>1</v>
      </c>
      <c r="Y3374">
        <f>D3374*$X3374</f>
        <v>1000</v>
      </c>
      <c r="Z3374">
        <f t="shared" si="785"/>
        <v>1035</v>
      </c>
    </row>
    <row r="3375" spans="1:26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 t="b">
        <v>0</v>
      </c>
      <c r="L3375">
        <v>30</v>
      </c>
      <c r="M3375" t="b">
        <v>1</v>
      </c>
      <c r="N3375" t="s">
        <v>8271</v>
      </c>
      <c r="O3375" s="15">
        <f t="shared" si="777"/>
        <v>100.25</v>
      </c>
      <c r="P3375" s="15">
        <f t="shared" si="776"/>
        <v>66.833333333333329</v>
      </c>
      <c r="Q3375" t="s">
        <v>8328</v>
      </c>
      <c r="R3375" t="s">
        <v>8329</v>
      </c>
      <c r="S3375" s="8">
        <f t="shared" si="778"/>
        <v>42179.646296296291</v>
      </c>
      <c r="T3375" s="11">
        <f t="shared" si="779"/>
        <v>42203.458333333336</v>
      </c>
      <c r="U3375" t="str">
        <f t="shared" si="780"/>
        <v>FALSE</v>
      </c>
      <c r="V3375" s="18">
        <f t="shared" si="781"/>
        <v>2</v>
      </c>
      <c r="W3375">
        <f t="shared" si="782"/>
        <v>1</v>
      </c>
      <c r="X3375">
        <v>1.28</v>
      </c>
      <c r="Y3375">
        <f>D3375*X3375</f>
        <v>2560</v>
      </c>
      <c r="Z3375">
        <f t="shared" ref="Z3375:Z3406" si="787">E3375*$X3375</f>
        <v>2566.4</v>
      </c>
    </row>
    <row r="3376" spans="1:26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 t="b">
        <v>0</v>
      </c>
      <c r="L3376">
        <v>52</v>
      </c>
      <c r="M3376" t="b">
        <v>1</v>
      </c>
      <c r="N3376" t="s">
        <v>8271</v>
      </c>
      <c r="O3376" s="15">
        <f t="shared" si="777"/>
        <v>106.57142857142856</v>
      </c>
      <c r="P3376" s="15">
        <f t="shared" si="776"/>
        <v>71.730769230769226</v>
      </c>
      <c r="Q3376" t="s">
        <v>8328</v>
      </c>
      <c r="R3376" t="s">
        <v>8329</v>
      </c>
      <c r="S3376" s="8">
        <f t="shared" si="778"/>
        <v>42275.523333333331</v>
      </c>
      <c r="T3376" s="11">
        <f t="shared" si="779"/>
        <v>42305.523333333331</v>
      </c>
      <c r="U3376" t="str">
        <f t="shared" si="780"/>
        <v>FALSE</v>
      </c>
      <c r="V3376" s="18">
        <f t="shared" si="781"/>
        <v>2</v>
      </c>
      <c r="W3376">
        <f t="shared" si="782"/>
        <v>1</v>
      </c>
      <c r="X3376">
        <f>0.76</f>
        <v>0.76</v>
      </c>
      <c r="Y3376">
        <f>D3376*X3376</f>
        <v>2660</v>
      </c>
      <c r="Z3376">
        <f t="shared" si="787"/>
        <v>2834.8</v>
      </c>
    </row>
    <row r="3377" spans="1:26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 t="b">
        <v>0</v>
      </c>
      <c r="L3377">
        <v>17</v>
      </c>
      <c r="M3377" t="b">
        <v>1</v>
      </c>
      <c r="N3377" t="s">
        <v>8271</v>
      </c>
      <c r="O3377" s="15">
        <f t="shared" si="777"/>
        <v>100</v>
      </c>
      <c r="P3377" s="15">
        <f t="shared" ref="P3377:P3440" si="788">IFERROR(E3377/L3377,0)</f>
        <v>176.47058823529412</v>
      </c>
      <c r="Q3377" t="s">
        <v>8328</v>
      </c>
      <c r="R3377" t="s">
        <v>8329</v>
      </c>
      <c r="S3377" s="8">
        <f t="shared" si="778"/>
        <v>41765.402465277773</v>
      </c>
      <c r="T3377" s="11">
        <f t="shared" si="779"/>
        <v>41777.402465277773</v>
      </c>
      <c r="U3377" t="str">
        <f t="shared" si="780"/>
        <v>FALSE</v>
      </c>
      <c r="V3377" s="18">
        <f t="shared" si="781"/>
        <v>2</v>
      </c>
      <c r="W3377">
        <f t="shared" si="782"/>
        <v>1</v>
      </c>
      <c r="X3377">
        <v>1.28</v>
      </c>
      <c r="Y3377">
        <f>D3377*X3377</f>
        <v>3840</v>
      </c>
      <c r="Z3377">
        <f t="shared" si="787"/>
        <v>3840</v>
      </c>
    </row>
    <row r="3378" spans="1:26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 t="b">
        <v>0</v>
      </c>
      <c r="L3378">
        <v>19</v>
      </c>
      <c r="M3378" t="b">
        <v>1</v>
      </c>
      <c r="N3378" t="s">
        <v>8271</v>
      </c>
      <c r="O3378" s="15">
        <f t="shared" si="777"/>
        <v>100.01249999999999</v>
      </c>
      <c r="P3378" s="15">
        <f t="shared" si="788"/>
        <v>421.10526315789474</v>
      </c>
      <c r="Q3378" t="s">
        <v>8328</v>
      </c>
      <c r="R3378" t="s">
        <v>8329</v>
      </c>
      <c r="S3378" s="8">
        <f t="shared" si="778"/>
        <v>42059.492986111109</v>
      </c>
      <c r="T3378" s="11">
        <f t="shared" si="779"/>
        <v>42119.451319444437</v>
      </c>
      <c r="U3378" t="str">
        <f t="shared" si="780"/>
        <v>FALSE</v>
      </c>
      <c r="V3378" s="18">
        <f t="shared" si="781"/>
        <v>2</v>
      </c>
      <c r="W3378">
        <f t="shared" si="782"/>
        <v>1</v>
      </c>
      <c r="X3378">
        <v>1</v>
      </c>
      <c r="Y3378">
        <f>D3378*$X3378</f>
        <v>8000</v>
      </c>
      <c r="Z3378">
        <f t="shared" si="787"/>
        <v>8001</v>
      </c>
    </row>
    <row r="3379" spans="1:26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 t="b">
        <v>0</v>
      </c>
      <c r="L3379">
        <v>77</v>
      </c>
      <c r="M3379" t="b">
        <v>1</v>
      </c>
      <c r="N3379" t="s">
        <v>8271</v>
      </c>
      <c r="O3379" s="15">
        <f t="shared" si="777"/>
        <v>101.05</v>
      </c>
      <c r="P3379" s="15">
        <f t="shared" si="788"/>
        <v>104.98701298701299</v>
      </c>
      <c r="Q3379" t="s">
        <v>8328</v>
      </c>
      <c r="R3379" t="s">
        <v>8329</v>
      </c>
      <c r="S3379" s="8">
        <f t="shared" si="778"/>
        <v>42053.524293981485</v>
      </c>
      <c r="T3379" s="11">
        <f t="shared" si="779"/>
        <v>42083.49722222222</v>
      </c>
      <c r="U3379" t="str">
        <f t="shared" si="780"/>
        <v>FALSE</v>
      </c>
      <c r="V3379" s="18">
        <f t="shared" si="781"/>
        <v>2</v>
      </c>
      <c r="W3379">
        <f t="shared" si="782"/>
        <v>1</v>
      </c>
      <c r="X3379">
        <v>1.28</v>
      </c>
      <c r="Y3379">
        <f>D3379*X3379</f>
        <v>10240</v>
      </c>
      <c r="Z3379">
        <f t="shared" si="787"/>
        <v>10347.52</v>
      </c>
    </row>
    <row r="3380" spans="1:26" ht="115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 t="b">
        <v>0</v>
      </c>
      <c r="L3380">
        <v>21</v>
      </c>
      <c r="M3380" t="b">
        <v>1</v>
      </c>
      <c r="N3380" t="s">
        <v>8271</v>
      </c>
      <c r="O3380" s="15">
        <f t="shared" si="777"/>
        <v>107.63636363636364</v>
      </c>
      <c r="P3380" s="15">
        <f t="shared" si="788"/>
        <v>28.19047619047619</v>
      </c>
      <c r="Q3380" t="s">
        <v>8328</v>
      </c>
      <c r="R3380" t="s">
        <v>8329</v>
      </c>
      <c r="S3380" s="8">
        <f t="shared" si="778"/>
        <v>41858.147060185183</v>
      </c>
      <c r="T3380" s="11">
        <f t="shared" si="779"/>
        <v>41882.338888888888</v>
      </c>
      <c r="U3380" t="str">
        <f t="shared" si="780"/>
        <v>FALSE</v>
      </c>
      <c r="V3380" s="18">
        <f t="shared" si="781"/>
        <v>2</v>
      </c>
      <c r="W3380">
        <f t="shared" si="782"/>
        <v>1</v>
      </c>
      <c r="X3380">
        <v>1.28</v>
      </c>
      <c r="Y3380">
        <f>D3380*X3380</f>
        <v>704</v>
      </c>
      <c r="Z3380">
        <f t="shared" si="787"/>
        <v>757.76</v>
      </c>
    </row>
    <row r="3381" spans="1:26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 t="b">
        <v>0</v>
      </c>
      <c r="L3381">
        <v>38</v>
      </c>
      <c r="M3381" t="b">
        <v>1</v>
      </c>
      <c r="N3381" t="s">
        <v>8271</v>
      </c>
      <c r="O3381" s="15">
        <f t="shared" si="777"/>
        <v>103.64999999999999</v>
      </c>
      <c r="P3381" s="15">
        <f t="shared" si="788"/>
        <v>54.55263157894737</v>
      </c>
      <c r="Q3381" t="s">
        <v>8328</v>
      </c>
      <c r="R3381" t="s">
        <v>8329</v>
      </c>
      <c r="S3381" s="8">
        <f t="shared" si="778"/>
        <v>42225.305555555555</v>
      </c>
      <c r="T3381" s="11">
        <f t="shared" si="779"/>
        <v>42242.749999999993</v>
      </c>
      <c r="U3381" t="str">
        <f t="shared" si="780"/>
        <v>FALSE</v>
      </c>
      <c r="V3381" s="18">
        <f t="shared" si="781"/>
        <v>2</v>
      </c>
      <c r="W3381">
        <f t="shared" si="782"/>
        <v>1</v>
      </c>
      <c r="X3381">
        <v>1.28</v>
      </c>
      <c r="Y3381">
        <f>D3381*X3381</f>
        <v>2560</v>
      </c>
      <c r="Z3381">
        <f t="shared" si="787"/>
        <v>2653.44</v>
      </c>
    </row>
    <row r="3382" spans="1:26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 t="b">
        <v>0</v>
      </c>
      <c r="L3382">
        <v>28</v>
      </c>
      <c r="M3382" t="b">
        <v>1</v>
      </c>
      <c r="N3382" t="s">
        <v>8271</v>
      </c>
      <c r="O3382" s="15">
        <f t="shared" si="777"/>
        <v>104.43333333333334</v>
      </c>
      <c r="P3382" s="15">
        <f t="shared" si="788"/>
        <v>111.89285714285714</v>
      </c>
      <c r="Q3382" t="s">
        <v>8328</v>
      </c>
      <c r="R3382" t="s">
        <v>8329</v>
      </c>
      <c r="S3382" s="8">
        <f t="shared" si="778"/>
        <v>41937.745115740734</v>
      </c>
      <c r="T3382" s="11">
        <f t="shared" si="779"/>
        <v>41972.786782407406</v>
      </c>
      <c r="U3382" t="str">
        <f t="shared" si="780"/>
        <v>FALSE</v>
      </c>
      <c r="V3382" s="18">
        <f t="shared" si="781"/>
        <v>2</v>
      </c>
      <c r="W3382">
        <f t="shared" si="782"/>
        <v>1</v>
      </c>
      <c r="X3382">
        <v>1</v>
      </c>
      <c r="Y3382">
        <f>D3382*$X3382</f>
        <v>3000</v>
      </c>
      <c r="Z3382">
        <f t="shared" si="787"/>
        <v>3133</v>
      </c>
    </row>
    <row r="3383" spans="1:26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 t="b">
        <v>0</v>
      </c>
      <c r="L3383">
        <v>48</v>
      </c>
      <c r="M3383" t="b">
        <v>1</v>
      </c>
      <c r="N3383" t="s">
        <v>8271</v>
      </c>
      <c r="O3383" s="15">
        <f t="shared" si="777"/>
        <v>102.25</v>
      </c>
      <c r="P3383" s="15">
        <f t="shared" si="788"/>
        <v>85.208333333333329</v>
      </c>
      <c r="Q3383" t="s">
        <v>8328</v>
      </c>
      <c r="R3383" t="s">
        <v>8329</v>
      </c>
      <c r="S3383" s="8">
        <f t="shared" si="778"/>
        <v>42043.976655092592</v>
      </c>
      <c r="T3383" s="11">
        <f t="shared" si="779"/>
        <v>42073.934988425921</v>
      </c>
      <c r="U3383" t="str">
        <f t="shared" si="780"/>
        <v>FALSE</v>
      </c>
      <c r="V3383" s="18">
        <f t="shared" si="781"/>
        <v>2</v>
      </c>
      <c r="W3383">
        <f t="shared" si="782"/>
        <v>1</v>
      </c>
      <c r="X3383">
        <v>1</v>
      </c>
      <c r="Y3383">
        <f>D3383*$X3383</f>
        <v>4000</v>
      </c>
      <c r="Z3383">
        <f t="shared" si="787"/>
        <v>4090</v>
      </c>
    </row>
    <row r="3384" spans="1:26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 t="b">
        <v>0</v>
      </c>
      <c r="L3384">
        <v>46</v>
      </c>
      <c r="M3384" t="b">
        <v>1</v>
      </c>
      <c r="N3384" t="s">
        <v>8271</v>
      </c>
      <c r="O3384" s="15">
        <f t="shared" si="777"/>
        <v>100.74285714285713</v>
      </c>
      <c r="P3384" s="15">
        <f t="shared" si="788"/>
        <v>76.652173913043484</v>
      </c>
      <c r="Q3384" t="s">
        <v>8328</v>
      </c>
      <c r="R3384" t="s">
        <v>8329</v>
      </c>
      <c r="S3384" s="8">
        <f t="shared" si="778"/>
        <v>42559.222870370366</v>
      </c>
      <c r="T3384" s="11">
        <f t="shared" si="779"/>
        <v>42583.749305555553</v>
      </c>
      <c r="U3384" t="str">
        <f t="shared" si="780"/>
        <v>FALSE</v>
      </c>
      <c r="V3384" s="18">
        <f t="shared" si="781"/>
        <v>2</v>
      </c>
      <c r="W3384">
        <f t="shared" si="782"/>
        <v>1</v>
      </c>
      <c r="X3384">
        <v>1.28</v>
      </c>
      <c r="Y3384">
        <f>D3384*X3384</f>
        <v>4480</v>
      </c>
      <c r="Z3384">
        <f t="shared" si="787"/>
        <v>4513.28</v>
      </c>
    </row>
    <row r="3385" spans="1:26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 t="b">
        <v>0</v>
      </c>
      <c r="L3385">
        <v>30</v>
      </c>
      <c r="M3385" t="b">
        <v>1</v>
      </c>
      <c r="N3385" t="s">
        <v>8271</v>
      </c>
      <c r="O3385" s="15">
        <f t="shared" si="777"/>
        <v>111.71428571428572</v>
      </c>
      <c r="P3385" s="15">
        <f t="shared" si="788"/>
        <v>65.166666666666671</v>
      </c>
      <c r="Q3385" t="s">
        <v>8328</v>
      </c>
      <c r="R3385" t="s">
        <v>8329</v>
      </c>
      <c r="S3385" s="8">
        <f t="shared" si="778"/>
        <v>42524.574305555558</v>
      </c>
      <c r="T3385" s="11">
        <f t="shared" si="779"/>
        <v>42544.574305555558</v>
      </c>
      <c r="U3385" t="str">
        <f t="shared" si="780"/>
        <v>FALSE</v>
      </c>
      <c r="V3385" s="18">
        <f t="shared" si="781"/>
        <v>2</v>
      </c>
      <c r="W3385">
        <f t="shared" si="782"/>
        <v>1</v>
      </c>
      <c r="X3385">
        <v>1</v>
      </c>
      <c r="Y3385">
        <f>D3385*$X3385</f>
        <v>1750</v>
      </c>
      <c r="Z3385">
        <f t="shared" si="787"/>
        <v>1955</v>
      </c>
    </row>
    <row r="3386" spans="1:26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 t="b">
        <v>0</v>
      </c>
      <c r="L3386">
        <v>64</v>
      </c>
      <c r="M3386" t="b">
        <v>1</v>
      </c>
      <c r="N3386" t="s">
        <v>8271</v>
      </c>
      <c r="O3386" s="15">
        <f t="shared" si="777"/>
        <v>100.01100000000001</v>
      </c>
      <c r="P3386" s="15">
        <f t="shared" si="788"/>
        <v>93.760312499999998</v>
      </c>
      <c r="Q3386" t="s">
        <v>8328</v>
      </c>
      <c r="R3386" t="s">
        <v>8329</v>
      </c>
      <c r="S3386" s="8">
        <f t="shared" si="778"/>
        <v>42291.879259259258</v>
      </c>
      <c r="T3386" s="11">
        <f t="shared" si="779"/>
        <v>42328.916666666664</v>
      </c>
      <c r="U3386" t="str">
        <f t="shared" si="780"/>
        <v>FALSE</v>
      </c>
      <c r="V3386" s="18">
        <f t="shared" si="781"/>
        <v>2</v>
      </c>
      <c r="W3386">
        <f t="shared" si="782"/>
        <v>1</v>
      </c>
      <c r="X3386">
        <v>1</v>
      </c>
      <c r="Y3386">
        <f>D3386*$X3386</f>
        <v>6000</v>
      </c>
      <c r="Z3386">
        <f t="shared" si="787"/>
        <v>6000.66</v>
      </c>
    </row>
    <row r="3387" spans="1:26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 t="b">
        <v>0</v>
      </c>
      <c r="L3387">
        <v>15</v>
      </c>
      <c r="M3387" t="b">
        <v>1</v>
      </c>
      <c r="N3387" t="s">
        <v>8271</v>
      </c>
      <c r="O3387" s="15">
        <f t="shared" si="777"/>
        <v>100</v>
      </c>
      <c r="P3387" s="15">
        <f t="shared" si="788"/>
        <v>133.33333333333334</v>
      </c>
      <c r="Q3387" t="s">
        <v>8328</v>
      </c>
      <c r="R3387" t="s">
        <v>8329</v>
      </c>
      <c r="S3387" s="8">
        <f t="shared" si="778"/>
        <v>41953.659166666665</v>
      </c>
      <c r="T3387" s="11">
        <f t="shared" si="779"/>
        <v>41983.659166666665</v>
      </c>
      <c r="U3387" t="str">
        <f t="shared" si="780"/>
        <v>FALSE</v>
      </c>
      <c r="V3387" s="18">
        <f t="shared" si="781"/>
        <v>2</v>
      </c>
      <c r="W3387">
        <f t="shared" si="782"/>
        <v>1</v>
      </c>
      <c r="X3387">
        <v>1</v>
      </c>
      <c r="Y3387">
        <f>D3387*$X3387</f>
        <v>2000</v>
      </c>
      <c r="Z3387">
        <f t="shared" si="787"/>
        <v>2000</v>
      </c>
    </row>
    <row r="3388" spans="1:26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 t="b">
        <v>0</v>
      </c>
      <c r="L3388">
        <v>41</v>
      </c>
      <c r="M3388" t="b">
        <v>1</v>
      </c>
      <c r="N3388" t="s">
        <v>8271</v>
      </c>
      <c r="O3388" s="15">
        <f t="shared" si="777"/>
        <v>105</v>
      </c>
      <c r="P3388" s="15">
        <f t="shared" si="788"/>
        <v>51.219512195121951</v>
      </c>
      <c r="Q3388" t="s">
        <v>8328</v>
      </c>
      <c r="R3388" t="s">
        <v>8329</v>
      </c>
      <c r="S3388" s="8">
        <f t="shared" si="778"/>
        <v>41946.436412037037</v>
      </c>
      <c r="T3388" s="11">
        <f t="shared" si="779"/>
        <v>41976.436412037037</v>
      </c>
      <c r="U3388" t="str">
        <f t="shared" si="780"/>
        <v>FALSE</v>
      </c>
      <c r="V3388" s="18">
        <f t="shared" si="781"/>
        <v>2</v>
      </c>
      <c r="W3388">
        <f t="shared" si="782"/>
        <v>1</v>
      </c>
      <c r="X3388">
        <v>1</v>
      </c>
      <c r="Y3388">
        <f>D3388*$X3388</f>
        <v>2000</v>
      </c>
      <c r="Z3388">
        <f t="shared" si="787"/>
        <v>2100</v>
      </c>
    </row>
    <row r="3389" spans="1:26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 t="b">
        <v>0</v>
      </c>
      <c r="L3389">
        <v>35</v>
      </c>
      <c r="M3389" t="b">
        <v>1</v>
      </c>
      <c r="N3389" t="s">
        <v>8271</v>
      </c>
      <c r="O3389" s="15">
        <f t="shared" si="777"/>
        <v>116.86666666666667</v>
      </c>
      <c r="P3389" s="15">
        <f t="shared" si="788"/>
        <v>100.17142857142858</v>
      </c>
      <c r="Q3389" t="s">
        <v>8328</v>
      </c>
      <c r="R3389" t="s">
        <v>8329</v>
      </c>
      <c r="S3389" s="8">
        <f t="shared" si="778"/>
        <v>41947.554259259254</v>
      </c>
      <c r="T3389" s="11">
        <f t="shared" si="779"/>
        <v>41987.554259259261</v>
      </c>
      <c r="U3389" t="str">
        <f t="shared" si="780"/>
        <v>FALSE</v>
      </c>
      <c r="V3389" s="18">
        <f t="shared" si="781"/>
        <v>2</v>
      </c>
      <c r="W3389">
        <f t="shared" si="782"/>
        <v>1</v>
      </c>
      <c r="X3389">
        <v>1</v>
      </c>
      <c r="Y3389">
        <f>D3389*$X3389</f>
        <v>3000</v>
      </c>
      <c r="Z3389">
        <f t="shared" si="787"/>
        <v>3506</v>
      </c>
    </row>
    <row r="3390" spans="1:26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 t="b">
        <v>0</v>
      </c>
      <c r="L3390">
        <v>45</v>
      </c>
      <c r="M3390" t="b">
        <v>1</v>
      </c>
      <c r="N3390" t="s">
        <v>8271</v>
      </c>
      <c r="O3390" s="15">
        <f t="shared" si="777"/>
        <v>103.8</v>
      </c>
      <c r="P3390" s="15">
        <f t="shared" si="788"/>
        <v>34.6</v>
      </c>
      <c r="Q3390" t="s">
        <v>8328</v>
      </c>
      <c r="R3390" t="s">
        <v>8329</v>
      </c>
      <c r="S3390" s="8">
        <f t="shared" si="778"/>
        <v>42143.252789351849</v>
      </c>
      <c r="T3390" s="11">
        <f t="shared" si="779"/>
        <v>42173.252789351849</v>
      </c>
      <c r="U3390" t="str">
        <f t="shared" si="780"/>
        <v>FALSE</v>
      </c>
      <c r="V3390" s="18">
        <f t="shared" si="781"/>
        <v>2</v>
      </c>
      <c r="W3390">
        <f t="shared" si="782"/>
        <v>1</v>
      </c>
      <c r="X3390">
        <v>1.28</v>
      </c>
      <c r="Y3390">
        <f>D3390*X3390</f>
        <v>1920</v>
      </c>
      <c r="Z3390">
        <f t="shared" si="787"/>
        <v>1992.96</v>
      </c>
    </row>
    <row r="3391" spans="1:26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 t="b">
        <v>0</v>
      </c>
      <c r="L3391">
        <v>62</v>
      </c>
      <c r="M3391" t="b">
        <v>1</v>
      </c>
      <c r="N3391" t="s">
        <v>8271</v>
      </c>
      <c r="O3391" s="15">
        <f t="shared" si="777"/>
        <v>114.5</v>
      </c>
      <c r="P3391" s="15">
        <f t="shared" si="788"/>
        <v>184.67741935483872</v>
      </c>
      <c r="Q3391" t="s">
        <v>8328</v>
      </c>
      <c r="R3391" t="s">
        <v>8329</v>
      </c>
      <c r="S3391" s="8">
        <f t="shared" si="778"/>
        <v>42494.355115740742</v>
      </c>
      <c r="T3391" s="11">
        <f t="shared" si="779"/>
        <v>42524.355115740742</v>
      </c>
      <c r="U3391" t="str">
        <f t="shared" si="780"/>
        <v>FALSE</v>
      </c>
      <c r="V3391" s="18">
        <f t="shared" si="781"/>
        <v>2</v>
      </c>
      <c r="W3391">
        <f t="shared" si="782"/>
        <v>1</v>
      </c>
      <c r="X3391">
        <v>1</v>
      </c>
      <c r="Y3391">
        <f>D3391*$X3391</f>
        <v>10000</v>
      </c>
      <c r="Z3391">
        <f t="shared" si="787"/>
        <v>11450</v>
      </c>
    </row>
    <row r="3392" spans="1:26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 t="b">
        <v>0</v>
      </c>
      <c r="L3392">
        <v>22</v>
      </c>
      <c r="M3392" t="b">
        <v>1</v>
      </c>
      <c r="N3392" t="s">
        <v>8271</v>
      </c>
      <c r="O3392" s="15">
        <f t="shared" si="777"/>
        <v>102.4</v>
      </c>
      <c r="P3392" s="15">
        <f t="shared" si="788"/>
        <v>69.818181818181813</v>
      </c>
      <c r="Q3392" t="s">
        <v>8328</v>
      </c>
      <c r="R3392" t="s">
        <v>8329</v>
      </c>
      <c r="S3392" s="8">
        <f t="shared" si="778"/>
        <v>41815.56649305555</v>
      </c>
      <c r="T3392" s="11">
        <f t="shared" si="779"/>
        <v>41830.566493055558</v>
      </c>
      <c r="U3392" t="str">
        <f t="shared" si="780"/>
        <v>FALSE</v>
      </c>
      <c r="V3392" s="18">
        <f t="shared" si="781"/>
        <v>2</v>
      </c>
      <c r="W3392">
        <f t="shared" si="782"/>
        <v>1</v>
      </c>
      <c r="X3392">
        <v>1</v>
      </c>
      <c r="Y3392">
        <f>D3392*$X3392</f>
        <v>1500</v>
      </c>
      <c r="Z3392">
        <f t="shared" si="787"/>
        <v>1536</v>
      </c>
    </row>
    <row r="3393" spans="1:26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 t="b">
        <v>0</v>
      </c>
      <c r="L3393">
        <v>18</v>
      </c>
      <c r="M3393" t="b">
        <v>1</v>
      </c>
      <c r="N3393" t="s">
        <v>8271</v>
      </c>
      <c r="O3393" s="15">
        <f t="shared" si="777"/>
        <v>223</v>
      </c>
      <c r="P3393" s="15">
        <f t="shared" si="788"/>
        <v>61.944444444444443</v>
      </c>
      <c r="Q3393" t="s">
        <v>8328</v>
      </c>
      <c r="R3393" t="s">
        <v>8329</v>
      </c>
      <c r="S3393" s="8">
        <f t="shared" si="778"/>
        <v>41830.337361111109</v>
      </c>
      <c r="T3393" s="11">
        <f t="shared" si="779"/>
        <v>41859.727777777771</v>
      </c>
      <c r="U3393" t="str">
        <f t="shared" si="780"/>
        <v>FALSE</v>
      </c>
      <c r="V3393" s="18">
        <f t="shared" si="781"/>
        <v>2</v>
      </c>
      <c r="W3393">
        <f t="shared" si="782"/>
        <v>1</v>
      </c>
      <c r="X3393">
        <v>1</v>
      </c>
      <c r="Y3393">
        <f>D3393*$X3393</f>
        <v>500</v>
      </c>
      <c r="Z3393">
        <f t="shared" si="787"/>
        <v>1115</v>
      </c>
    </row>
    <row r="3394" spans="1:26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 t="b">
        <v>0</v>
      </c>
      <c r="L3394">
        <v>12</v>
      </c>
      <c r="M3394" t="b">
        <v>1</v>
      </c>
      <c r="N3394" t="s">
        <v>8271</v>
      </c>
      <c r="O3394" s="15">
        <f t="shared" si="777"/>
        <v>100</v>
      </c>
      <c r="P3394" s="15">
        <f t="shared" si="788"/>
        <v>41.666666666666664</v>
      </c>
      <c r="Q3394" t="s">
        <v>8328</v>
      </c>
      <c r="R3394" t="s">
        <v>8329</v>
      </c>
      <c r="S3394" s="8">
        <f t="shared" si="778"/>
        <v>42446.63721064815</v>
      </c>
      <c r="T3394" s="11">
        <f t="shared" si="779"/>
        <v>42496.63721064815</v>
      </c>
      <c r="U3394" t="str">
        <f t="shared" si="780"/>
        <v>FALSE</v>
      </c>
      <c r="V3394" s="18">
        <f t="shared" si="781"/>
        <v>2</v>
      </c>
      <c r="W3394">
        <f t="shared" si="782"/>
        <v>1</v>
      </c>
      <c r="X3394">
        <v>1.28</v>
      </c>
      <c r="Y3394">
        <f>D3394*X3394</f>
        <v>640</v>
      </c>
      <c r="Z3394">
        <f t="shared" si="787"/>
        <v>640</v>
      </c>
    </row>
    <row r="3395" spans="1:26" ht="100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 t="b">
        <v>0</v>
      </c>
      <c r="L3395">
        <v>44</v>
      </c>
      <c r="M3395" t="b">
        <v>1</v>
      </c>
      <c r="N3395" t="s">
        <v>8271</v>
      </c>
      <c r="O3395" s="15">
        <f t="shared" ref="O3395:O3458" si="789">(E3395/D3395)*100</f>
        <v>105.80000000000001</v>
      </c>
      <c r="P3395" s="15">
        <f t="shared" si="788"/>
        <v>36.06818181818182</v>
      </c>
      <c r="Q3395" t="s">
        <v>8328</v>
      </c>
      <c r="R3395" t="s">
        <v>8329</v>
      </c>
      <c r="S3395" s="8">
        <f t="shared" ref="S3395:S3458" si="790">(((J3395/60)/60)/24)+DATE(1970,1,1)+(-5/24)</f>
        <v>41923.713310185187</v>
      </c>
      <c r="T3395" s="11">
        <f t="shared" ref="T3395:T3458" si="791">(I3395/86400)+25569+(-5/24)</f>
        <v>41948.823611111111</v>
      </c>
      <c r="U3395" t="str">
        <f t="shared" ref="U3395:U3458" si="792">TRIM(K3395)</f>
        <v>FALSE</v>
      </c>
      <c r="V3395" s="18">
        <f t="shared" ref="V3395:V3458" si="793">IF(U3395="TRUE", 1, 2)</f>
        <v>2</v>
      </c>
      <c r="W3395">
        <f t="shared" ref="W3395:W3458" si="794">IF(F3395="successful", 1,  IF(F3395= "failed", 2, IF(F3395="canceled", 3, 4)))</f>
        <v>1</v>
      </c>
      <c r="X3395">
        <v>1</v>
      </c>
      <c r="Y3395">
        <f>D3395*$X3395</f>
        <v>1500</v>
      </c>
      <c r="Z3395">
        <f t="shared" si="787"/>
        <v>1587</v>
      </c>
    </row>
    <row r="3396" spans="1:26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 t="b">
        <v>0</v>
      </c>
      <c r="L3396">
        <v>27</v>
      </c>
      <c r="M3396" t="b">
        <v>1</v>
      </c>
      <c r="N3396" t="s">
        <v>8271</v>
      </c>
      <c r="O3396" s="15">
        <f t="shared" si="789"/>
        <v>142.36363636363635</v>
      </c>
      <c r="P3396" s="15">
        <f t="shared" si="788"/>
        <v>29</v>
      </c>
      <c r="Q3396" t="s">
        <v>8328</v>
      </c>
      <c r="R3396" t="s">
        <v>8329</v>
      </c>
      <c r="S3396" s="8">
        <f t="shared" si="790"/>
        <v>41817.387094907404</v>
      </c>
      <c r="T3396" s="11">
        <f t="shared" si="791"/>
        <v>41847.387094907404</v>
      </c>
      <c r="U3396" t="str">
        <f t="shared" si="792"/>
        <v>FALSE</v>
      </c>
      <c r="V3396" s="18">
        <f t="shared" si="793"/>
        <v>2</v>
      </c>
      <c r="W3396">
        <f t="shared" si="794"/>
        <v>1</v>
      </c>
      <c r="X3396">
        <v>1.28</v>
      </c>
      <c r="Y3396">
        <f>D3396*X3396</f>
        <v>704</v>
      </c>
      <c r="Z3396">
        <f t="shared" si="787"/>
        <v>1002.24</v>
      </c>
    </row>
    <row r="3397" spans="1:26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 t="b">
        <v>0</v>
      </c>
      <c r="L3397">
        <v>38</v>
      </c>
      <c r="M3397" t="b">
        <v>1</v>
      </c>
      <c r="N3397" t="s">
        <v>8271</v>
      </c>
      <c r="O3397" s="15">
        <f t="shared" si="789"/>
        <v>184</v>
      </c>
      <c r="P3397" s="15">
        <f t="shared" si="788"/>
        <v>24.210526315789473</v>
      </c>
      <c r="Q3397" t="s">
        <v>8328</v>
      </c>
      <c r="R3397" t="s">
        <v>8329</v>
      </c>
      <c r="S3397" s="8">
        <f t="shared" si="790"/>
        <v>42140.503981481481</v>
      </c>
      <c r="T3397" s="11">
        <f t="shared" si="791"/>
        <v>42154.548611111109</v>
      </c>
      <c r="U3397" t="str">
        <f t="shared" si="792"/>
        <v>FALSE</v>
      </c>
      <c r="V3397" s="18">
        <f t="shared" si="793"/>
        <v>2</v>
      </c>
      <c r="W3397">
        <f t="shared" si="794"/>
        <v>1</v>
      </c>
      <c r="X3397">
        <v>1.28</v>
      </c>
      <c r="Y3397">
        <f>D3397*X3397</f>
        <v>640</v>
      </c>
      <c r="Z3397">
        <f t="shared" si="787"/>
        <v>1177.6000000000001</v>
      </c>
    </row>
    <row r="3398" spans="1:26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 t="b">
        <v>0</v>
      </c>
      <c r="L3398">
        <v>28</v>
      </c>
      <c r="M3398" t="b">
        <v>1</v>
      </c>
      <c r="N3398" t="s">
        <v>8271</v>
      </c>
      <c r="O3398" s="15">
        <f t="shared" si="789"/>
        <v>104.33333333333333</v>
      </c>
      <c r="P3398" s="15">
        <f t="shared" si="788"/>
        <v>55.892857142857146</v>
      </c>
      <c r="Q3398" t="s">
        <v>8328</v>
      </c>
      <c r="R3398" t="s">
        <v>8329</v>
      </c>
      <c r="S3398" s="8">
        <f t="shared" si="790"/>
        <v>41764.238298611104</v>
      </c>
      <c r="T3398" s="11">
        <f t="shared" si="791"/>
        <v>41790.957638888889</v>
      </c>
      <c r="U3398" t="str">
        <f t="shared" si="792"/>
        <v>FALSE</v>
      </c>
      <c r="V3398" s="18">
        <f t="shared" si="793"/>
        <v>2</v>
      </c>
      <c r="W3398">
        <f t="shared" si="794"/>
        <v>1</v>
      </c>
      <c r="X3398">
        <v>1</v>
      </c>
      <c r="Y3398">
        <f>D3398*$X3398</f>
        <v>1500</v>
      </c>
      <c r="Z3398">
        <f t="shared" si="787"/>
        <v>1565</v>
      </c>
    </row>
    <row r="3399" spans="1:26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 t="b">
        <v>0</v>
      </c>
      <c r="L3399">
        <v>24</v>
      </c>
      <c r="M3399" t="b">
        <v>1</v>
      </c>
      <c r="N3399" t="s">
        <v>8271</v>
      </c>
      <c r="O3399" s="15">
        <f t="shared" si="789"/>
        <v>112.00000000000001</v>
      </c>
      <c r="P3399" s="15">
        <f t="shared" si="788"/>
        <v>11.666666666666666</v>
      </c>
      <c r="Q3399" t="s">
        <v>8328</v>
      </c>
      <c r="R3399" t="s">
        <v>8329</v>
      </c>
      <c r="S3399" s="8">
        <f t="shared" si="790"/>
        <v>42378.270011574066</v>
      </c>
      <c r="T3399" s="11">
        <f t="shared" si="791"/>
        <v>42418.708333333336</v>
      </c>
      <c r="U3399" t="str">
        <f t="shared" si="792"/>
        <v>FALSE</v>
      </c>
      <c r="V3399" s="18">
        <f t="shared" si="793"/>
        <v>2</v>
      </c>
      <c r="W3399">
        <f t="shared" si="794"/>
        <v>1</v>
      </c>
      <c r="X3399">
        <v>1.28</v>
      </c>
      <c r="Y3399">
        <f>D3399*X3399</f>
        <v>320</v>
      </c>
      <c r="Z3399">
        <f t="shared" si="787"/>
        <v>358.40000000000003</v>
      </c>
    </row>
    <row r="3400" spans="1:26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 t="b">
        <v>0</v>
      </c>
      <c r="L3400">
        <v>65</v>
      </c>
      <c r="M3400" t="b">
        <v>1</v>
      </c>
      <c r="N3400" t="s">
        <v>8271</v>
      </c>
      <c r="O3400" s="15">
        <f t="shared" si="789"/>
        <v>111.07499999999999</v>
      </c>
      <c r="P3400" s="15">
        <f t="shared" si="788"/>
        <v>68.353846153846149</v>
      </c>
      <c r="Q3400" t="s">
        <v>8328</v>
      </c>
      <c r="R3400" t="s">
        <v>8329</v>
      </c>
      <c r="S3400" s="8">
        <f t="shared" si="790"/>
        <v>41941.543703703705</v>
      </c>
      <c r="T3400" s="11">
        <f t="shared" si="791"/>
        <v>41964.499999999993</v>
      </c>
      <c r="U3400" t="str">
        <f t="shared" si="792"/>
        <v>FALSE</v>
      </c>
      <c r="V3400" s="18">
        <f t="shared" si="793"/>
        <v>2</v>
      </c>
      <c r="W3400">
        <f t="shared" si="794"/>
        <v>1</v>
      </c>
      <c r="X3400">
        <v>1</v>
      </c>
      <c r="Y3400">
        <f>D3400*$X3400</f>
        <v>4000</v>
      </c>
      <c r="Z3400">
        <f t="shared" si="787"/>
        <v>4443</v>
      </c>
    </row>
    <row r="3401" spans="1:26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 t="b">
        <v>0</v>
      </c>
      <c r="L3401">
        <v>46</v>
      </c>
      <c r="M3401" t="b">
        <v>1</v>
      </c>
      <c r="N3401" t="s">
        <v>8271</v>
      </c>
      <c r="O3401" s="15">
        <f t="shared" si="789"/>
        <v>103.75000000000001</v>
      </c>
      <c r="P3401" s="15">
        <f t="shared" si="788"/>
        <v>27.065217391304348</v>
      </c>
      <c r="Q3401" t="s">
        <v>8328</v>
      </c>
      <c r="R3401" t="s">
        <v>8329</v>
      </c>
      <c r="S3401" s="8">
        <f t="shared" si="790"/>
        <v>42026.712094907409</v>
      </c>
      <c r="T3401" s="11">
        <f t="shared" si="791"/>
        <v>42056.712094907409</v>
      </c>
      <c r="U3401" t="str">
        <f t="shared" si="792"/>
        <v>FALSE</v>
      </c>
      <c r="V3401" s="18">
        <f t="shared" si="793"/>
        <v>2</v>
      </c>
      <c r="W3401">
        <f t="shared" si="794"/>
        <v>1</v>
      </c>
      <c r="X3401">
        <v>1.28</v>
      </c>
      <c r="Y3401">
        <f>D3401*X3401</f>
        <v>1536</v>
      </c>
      <c r="Z3401">
        <f t="shared" si="787"/>
        <v>1593.6000000000001</v>
      </c>
    </row>
    <row r="3402" spans="1:26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 t="b">
        <v>0</v>
      </c>
      <c r="L3402">
        <v>85</v>
      </c>
      <c r="M3402" t="b">
        <v>1</v>
      </c>
      <c r="N3402" t="s">
        <v>8271</v>
      </c>
      <c r="O3402" s="15">
        <f t="shared" si="789"/>
        <v>100.41</v>
      </c>
      <c r="P3402" s="15">
        <f t="shared" si="788"/>
        <v>118.12941176470588</v>
      </c>
      <c r="Q3402" t="s">
        <v>8328</v>
      </c>
      <c r="R3402" t="s">
        <v>8329</v>
      </c>
      <c r="S3402" s="8">
        <f t="shared" si="790"/>
        <v>41834.745532407404</v>
      </c>
      <c r="T3402" s="11">
        <f t="shared" si="791"/>
        <v>41879.745532407404</v>
      </c>
      <c r="U3402" t="str">
        <f t="shared" si="792"/>
        <v>FALSE</v>
      </c>
      <c r="V3402" s="18">
        <f t="shared" si="793"/>
        <v>2</v>
      </c>
      <c r="W3402">
        <f t="shared" si="794"/>
        <v>1</v>
      </c>
      <c r="X3402">
        <v>1</v>
      </c>
      <c r="Y3402">
        <f>D3402*$X3402</f>
        <v>10000</v>
      </c>
      <c r="Z3402">
        <f t="shared" si="787"/>
        <v>10041</v>
      </c>
    </row>
    <row r="3403" spans="1:26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 t="b">
        <v>0</v>
      </c>
      <c r="L3403">
        <v>66</v>
      </c>
      <c r="M3403" t="b">
        <v>1</v>
      </c>
      <c r="N3403" t="s">
        <v>8271</v>
      </c>
      <c r="O3403" s="15">
        <f t="shared" si="789"/>
        <v>101.86206896551724</v>
      </c>
      <c r="P3403" s="15">
        <f t="shared" si="788"/>
        <v>44.757575757575758</v>
      </c>
      <c r="Q3403" t="s">
        <v>8328</v>
      </c>
      <c r="R3403" t="s">
        <v>8329</v>
      </c>
      <c r="S3403" s="8">
        <f t="shared" si="790"/>
        <v>42193.5155787037</v>
      </c>
      <c r="T3403" s="11">
        <f t="shared" si="791"/>
        <v>42223.5155787037</v>
      </c>
      <c r="U3403" t="str">
        <f t="shared" si="792"/>
        <v>FALSE</v>
      </c>
      <c r="V3403" s="18">
        <f t="shared" si="793"/>
        <v>2</v>
      </c>
      <c r="W3403">
        <f t="shared" si="794"/>
        <v>1</v>
      </c>
      <c r="X3403">
        <v>1.28</v>
      </c>
      <c r="Y3403">
        <f>D3403*X3403</f>
        <v>3712</v>
      </c>
      <c r="Z3403">
        <f t="shared" si="787"/>
        <v>3781.12</v>
      </c>
    </row>
    <row r="3404" spans="1:26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 t="b">
        <v>0</v>
      </c>
      <c r="L3404">
        <v>165</v>
      </c>
      <c r="M3404" t="b">
        <v>1</v>
      </c>
      <c r="N3404" t="s">
        <v>8271</v>
      </c>
      <c r="O3404" s="15">
        <f t="shared" si="789"/>
        <v>109.76666666666665</v>
      </c>
      <c r="P3404" s="15">
        <f t="shared" si="788"/>
        <v>99.787878787878782</v>
      </c>
      <c r="Q3404" t="s">
        <v>8328</v>
      </c>
      <c r="R3404" t="s">
        <v>8329</v>
      </c>
      <c r="S3404" s="8">
        <f t="shared" si="790"/>
        <v>42290.410219907404</v>
      </c>
      <c r="T3404" s="11">
        <f t="shared" si="791"/>
        <v>42319.896527777775</v>
      </c>
      <c r="U3404" t="str">
        <f t="shared" si="792"/>
        <v>FALSE</v>
      </c>
      <c r="V3404" s="18">
        <f t="shared" si="793"/>
        <v>2</v>
      </c>
      <c r="W3404">
        <f t="shared" si="794"/>
        <v>1</v>
      </c>
      <c r="X3404">
        <v>1</v>
      </c>
      <c r="Y3404">
        <f>D3404*$X3404</f>
        <v>15000</v>
      </c>
      <c r="Z3404">
        <f t="shared" si="787"/>
        <v>16465</v>
      </c>
    </row>
    <row r="3405" spans="1:26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 t="b">
        <v>0</v>
      </c>
      <c r="L3405">
        <v>17</v>
      </c>
      <c r="M3405" t="b">
        <v>1</v>
      </c>
      <c r="N3405" t="s">
        <v>8271</v>
      </c>
      <c r="O3405" s="15">
        <f t="shared" si="789"/>
        <v>100</v>
      </c>
      <c r="P3405" s="15">
        <f t="shared" si="788"/>
        <v>117.64705882352941</v>
      </c>
      <c r="Q3405" t="s">
        <v>8328</v>
      </c>
      <c r="R3405" t="s">
        <v>8329</v>
      </c>
      <c r="S3405" s="8">
        <f t="shared" si="790"/>
        <v>42150.253749999996</v>
      </c>
      <c r="T3405" s="11">
        <f t="shared" si="791"/>
        <v>42180.253749999996</v>
      </c>
      <c r="U3405" t="str">
        <f t="shared" si="792"/>
        <v>FALSE</v>
      </c>
      <c r="V3405" s="18">
        <f t="shared" si="793"/>
        <v>2</v>
      </c>
      <c r="W3405">
        <f t="shared" si="794"/>
        <v>1</v>
      </c>
      <c r="X3405">
        <v>1.28</v>
      </c>
      <c r="Y3405">
        <f>D3405*X3405</f>
        <v>2560</v>
      </c>
      <c r="Z3405">
        <f t="shared" si="787"/>
        <v>2560</v>
      </c>
    </row>
    <row r="3406" spans="1:26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 t="b">
        <v>0</v>
      </c>
      <c r="L3406">
        <v>3</v>
      </c>
      <c r="M3406" t="b">
        <v>1</v>
      </c>
      <c r="N3406" t="s">
        <v>8271</v>
      </c>
      <c r="O3406" s="15">
        <f t="shared" si="789"/>
        <v>122</v>
      </c>
      <c r="P3406" s="15">
        <f t="shared" si="788"/>
        <v>203.33333333333334</v>
      </c>
      <c r="Q3406" t="s">
        <v>8328</v>
      </c>
      <c r="R3406" t="s">
        <v>8329</v>
      </c>
      <c r="S3406" s="8">
        <f t="shared" si="790"/>
        <v>42152.295162037037</v>
      </c>
      <c r="T3406" s="11">
        <f t="shared" si="791"/>
        <v>42172.295162037037</v>
      </c>
      <c r="U3406" t="str">
        <f t="shared" si="792"/>
        <v>FALSE</v>
      </c>
      <c r="V3406" s="18">
        <f t="shared" si="793"/>
        <v>2</v>
      </c>
      <c r="W3406">
        <f t="shared" si="794"/>
        <v>1</v>
      </c>
      <c r="X3406">
        <v>1</v>
      </c>
      <c r="Y3406">
        <f>D3406*$X3406</f>
        <v>500</v>
      </c>
      <c r="Z3406">
        <f t="shared" si="787"/>
        <v>610</v>
      </c>
    </row>
    <row r="3407" spans="1:26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 t="b">
        <v>0</v>
      </c>
      <c r="L3407">
        <v>17</v>
      </c>
      <c r="M3407" t="b">
        <v>1</v>
      </c>
      <c r="N3407" t="s">
        <v>8271</v>
      </c>
      <c r="O3407" s="15">
        <f t="shared" si="789"/>
        <v>137.57142857142856</v>
      </c>
      <c r="P3407" s="15">
        <f t="shared" si="788"/>
        <v>28.323529411764707</v>
      </c>
      <c r="Q3407" t="s">
        <v>8328</v>
      </c>
      <c r="R3407" t="s">
        <v>8329</v>
      </c>
      <c r="S3407" s="8">
        <f t="shared" si="790"/>
        <v>42409.808865740742</v>
      </c>
      <c r="T3407" s="11">
        <f t="shared" si="791"/>
        <v>42430.790972222218</v>
      </c>
      <c r="U3407" t="str">
        <f t="shared" si="792"/>
        <v>FALSE</v>
      </c>
      <c r="V3407" s="18">
        <f t="shared" si="793"/>
        <v>2</v>
      </c>
      <c r="W3407">
        <f t="shared" si="794"/>
        <v>1</v>
      </c>
      <c r="X3407">
        <v>1.28</v>
      </c>
      <c r="Y3407">
        <f>D3407*X3407</f>
        <v>448</v>
      </c>
      <c r="Z3407">
        <f t="shared" ref="Z3407:Z3428" si="795">E3407*$X3407</f>
        <v>616.32000000000005</v>
      </c>
    </row>
    <row r="3408" spans="1:26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 t="b">
        <v>0</v>
      </c>
      <c r="L3408">
        <v>91</v>
      </c>
      <c r="M3408" t="b">
        <v>1</v>
      </c>
      <c r="N3408" t="s">
        <v>8271</v>
      </c>
      <c r="O3408" s="15">
        <f t="shared" si="789"/>
        <v>100.31000000000002</v>
      </c>
      <c r="P3408" s="15">
        <f t="shared" si="788"/>
        <v>110.23076923076923</v>
      </c>
      <c r="Q3408" t="s">
        <v>8328</v>
      </c>
      <c r="R3408" t="s">
        <v>8329</v>
      </c>
      <c r="S3408" s="8">
        <f t="shared" si="790"/>
        <v>41791.284444444442</v>
      </c>
      <c r="T3408" s="11">
        <f t="shared" si="791"/>
        <v>41836.284444444442</v>
      </c>
      <c r="U3408" t="str">
        <f t="shared" si="792"/>
        <v>FALSE</v>
      </c>
      <c r="V3408" s="18">
        <f t="shared" si="793"/>
        <v>2</v>
      </c>
      <c r="W3408">
        <f t="shared" si="794"/>
        <v>1</v>
      </c>
      <c r="X3408">
        <v>1</v>
      </c>
      <c r="Y3408">
        <f>D3408*$X3408</f>
        <v>10000</v>
      </c>
      <c r="Z3408">
        <f t="shared" si="795"/>
        <v>10031</v>
      </c>
    </row>
    <row r="3409" spans="1:26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 t="b">
        <v>0</v>
      </c>
      <c r="L3409">
        <v>67</v>
      </c>
      <c r="M3409" t="b">
        <v>1</v>
      </c>
      <c r="N3409" t="s">
        <v>8271</v>
      </c>
      <c r="O3409" s="15">
        <f t="shared" si="789"/>
        <v>107.1</v>
      </c>
      <c r="P3409" s="15">
        <f t="shared" si="788"/>
        <v>31.970149253731343</v>
      </c>
      <c r="Q3409" t="s">
        <v>8328</v>
      </c>
      <c r="R3409" t="s">
        <v>8329</v>
      </c>
      <c r="S3409" s="8">
        <f t="shared" si="790"/>
        <v>41796.21399305555</v>
      </c>
      <c r="T3409" s="11">
        <f t="shared" si="791"/>
        <v>41826.21399305555</v>
      </c>
      <c r="U3409" t="str">
        <f t="shared" si="792"/>
        <v>FALSE</v>
      </c>
      <c r="V3409" s="18">
        <f t="shared" si="793"/>
        <v>2</v>
      </c>
      <c r="W3409">
        <f t="shared" si="794"/>
        <v>1</v>
      </c>
      <c r="X3409">
        <v>1.28</v>
      </c>
      <c r="Y3409">
        <f>D3409*X3409</f>
        <v>2560</v>
      </c>
      <c r="Z3409">
        <f t="shared" si="795"/>
        <v>2741.76</v>
      </c>
    </row>
    <row r="3410" spans="1:26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 t="b">
        <v>0</v>
      </c>
      <c r="L3410">
        <v>18</v>
      </c>
      <c r="M3410" t="b">
        <v>1</v>
      </c>
      <c r="N3410" t="s">
        <v>8271</v>
      </c>
      <c r="O3410" s="15">
        <f t="shared" si="789"/>
        <v>211</v>
      </c>
      <c r="P3410" s="15">
        <f t="shared" si="788"/>
        <v>58.611111111111114</v>
      </c>
      <c r="Q3410" t="s">
        <v>8328</v>
      </c>
      <c r="R3410" t="s">
        <v>8329</v>
      </c>
      <c r="S3410" s="8">
        <f t="shared" si="790"/>
        <v>41808.78361111111</v>
      </c>
      <c r="T3410" s="11">
        <f t="shared" si="791"/>
        <v>41838.78361111111</v>
      </c>
      <c r="U3410" t="str">
        <f t="shared" si="792"/>
        <v>FALSE</v>
      </c>
      <c r="V3410" s="18">
        <f t="shared" si="793"/>
        <v>2</v>
      </c>
      <c r="W3410">
        <f t="shared" si="794"/>
        <v>1</v>
      </c>
      <c r="X3410">
        <v>1</v>
      </c>
      <c r="Y3410">
        <f>D3410*$X3410</f>
        <v>500</v>
      </c>
      <c r="Z3410">
        <f t="shared" si="795"/>
        <v>1055</v>
      </c>
    </row>
    <row r="3411" spans="1:26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 t="b">
        <v>0</v>
      </c>
      <c r="L3411">
        <v>21</v>
      </c>
      <c r="M3411" t="b">
        <v>1</v>
      </c>
      <c r="N3411" t="s">
        <v>8271</v>
      </c>
      <c r="O3411" s="15">
        <f t="shared" si="789"/>
        <v>123.6</v>
      </c>
      <c r="P3411" s="15">
        <f t="shared" si="788"/>
        <v>29.428571428571427</v>
      </c>
      <c r="Q3411" t="s">
        <v>8328</v>
      </c>
      <c r="R3411" t="s">
        <v>8329</v>
      </c>
      <c r="S3411" s="8">
        <f t="shared" si="790"/>
        <v>42544.605995370373</v>
      </c>
      <c r="T3411" s="11">
        <f t="shared" si="791"/>
        <v>42582.665277777771</v>
      </c>
      <c r="U3411" t="str">
        <f t="shared" si="792"/>
        <v>FALSE</v>
      </c>
      <c r="V3411" s="18">
        <f t="shared" si="793"/>
        <v>2</v>
      </c>
      <c r="W3411">
        <f t="shared" si="794"/>
        <v>1</v>
      </c>
      <c r="X3411">
        <v>1.28</v>
      </c>
      <c r="Y3411">
        <f>D3411*X3411</f>
        <v>640</v>
      </c>
      <c r="Z3411">
        <f t="shared" si="795"/>
        <v>791.04</v>
      </c>
    </row>
    <row r="3412" spans="1:26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 t="b">
        <v>0</v>
      </c>
      <c r="L3412">
        <v>40</v>
      </c>
      <c r="M3412" t="b">
        <v>1</v>
      </c>
      <c r="N3412" t="s">
        <v>8271</v>
      </c>
      <c r="O3412" s="15">
        <f t="shared" si="789"/>
        <v>108.5</v>
      </c>
      <c r="P3412" s="15">
        <f t="shared" si="788"/>
        <v>81.375</v>
      </c>
      <c r="Q3412" t="s">
        <v>8328</v>
      </c>
      <c r="R3412" t="s">
        <v>8329</v>
      </c>
      <c r="S3412" s="8">
        <f t="shared" si="790"/>
        <v>42499.83321759259</v>
      </c>
      <c r="T3412" s="11">
        <f t="shared" si="791"/>
        <v>42527.083333333336</v>
      </c>
      <c r="U3412" t="str">
        <f t="shared" si="792"/>
        <v>FALSE</v>
      </c>
      <c r="V3412" s="18">
        <f t="shared" si="793"/>
        <v>2</v>
      </c>
      <c r="W3412">
        <f t="shared" si="794"/>
        <v>1</v>
      </c>
      <c r="X3412">
        <v>1</v>
      </c>
      <c r="Y3412">
        <f>D3412*$X3412</f>
        <v>3000</v>
      </c>
      <c r="Z3412">
        <f t="shared" si="795"/>
        <v>3255</v>
      </c>
    </row>
    <row r="3413" spans="1:26" ht="115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 t="b">
        <v>0</v>
      </c>
      <c r="L3413">
        <v>78</v>
      </c>
      <c r="M3413" t="b">
        <v>1</v>
      </c>
      <c r="N3413" t="s">
        <v>8271</v>
      </c>
      <c r="O3413" s="15">
        <f t="shared" si="789"/>
        <v>103.56666666666668</v>
      </c>
      <c r="P3413" s="15">
        <f t="shared" si="788"/>
        <v>199.16666666666666</v>
      </c>
      <c r="Q3413" t="s">
        <v>8328</v>
      </c>
      <c r="R3413" t="s">
        <v>8329</v>
      </c>
      <c r="S3413" s="8">
        <f t="shared" si="790"/>
        <v>42264.814490740733</v>
      </c>
      <c r="T3413" s="11">
        <f t="shared" si="791"/>
        <v>42284.814490740733</v>
      </c>
      <c r="U3413" t="str">
        <f t="shared" si="792"/>
        <v>FALSE</v>
      </c>
      <c r="V3413" s="18">
        <f t="shared" si="793"/>
        <v>2</v>
      </c>
      <c r="W3413">
        <f t="shared" si="794"/>
        <v>1</v>
      </c>
      <c r="X3413">
        <v>1</v>
      </c>
      <c r="Y3413">
        <f>D3413*$X3413</f>
        <v>15000</v>
      </c>
      <c r="Z3413">
        <f t="shared" si="795"/>
        <v>15535</v>
      </c>
    </row>
    <row r="3414" spans="1:26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 t="b">
        <v>0</v>
      </c>
      <c r="L3414">
        <v>26</v>
      </c>
      <c r="M3414" t="b">
        <v>1</v>
      </c>
      <c r="N3414" t="s">
        <v>8271</v>
      </c>
      <c r="O3414" s="15">
        <f t="shared" si="789"/>
        <v>100</v>
      </c>
      <c r="P3414" s="15">
        <f t="shared" si="788"/>
        <v>115.38461538461539</v>
      </c>
      <c r="Q3414" t="s">
        <v>8328</v>
      </c>
      <c r="R3414" t="s">
        <v>8329</v>
      </c>
      <c r="S3414" s="8">
        <f t="shared" si="790"/>
        <v>41879.750717592593</v>
      </c>
      <c r="T3414" s="11">
        <f t="shared" si="791"/>
        <v>41909.750717592593</v>
      </c>
      <c r="U3414" t="str">
        <f t="shared" si="792"/>
        <v>FALSE</v>
      </c>
      <c r="V3414" s="18">
        <f t="shared" si="793"/>
        <v>2</v>
      </c>
      <c r="W3414">
        <f t="shared" si="794"/>
        <v>1</v>
      </c>
      <c r="X3414">
        <v>1.28</v>
      </c>
      <c r="Y3414">
        <f>D3414*X3414</f>
        <v>3840</v>
      </c>
      <c r="Z3414">
        <f t="shared" si="795"/>
        <v>3840</v>
      </c>
    </row>
    <row r="3415" spans="1:26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 t="b">
        <v>0</v>
      </c>
      <c r="L3415">
        <v>14</v>
      </c>
      <c r="M3415" t="b">
        <v>1</v>
      </c>
      <c r="N3415" t="s">
        <v>8271</v>
      </c>
      <c r="O3415" s="15">
        <f t="shared" si="789"/>
        <v>130</v>
      </c>
      <c r="P3415" s="15">
        <f t="shared" si="788"/>
        <v>46.428571428571431</v>
      </c>
      <c r="Q3415" t="s">
        <v>8328</v>
      </c>
      <c r="R3415" t="s">
        <v>8329</v>
      </c>
      <c r="S3415" s="8">
        <f t="shared" si="790"/>
        <v>42053.524745370371</v>
      </c>
      <c r="T3415" s="11">
        <f t="shared" si="791"/>
        <v>42062.999305555553</v>
      </c>
      <c r="U3415" t="str">
        <f t="shared" si="792"/>
        <v>FALSE</v>
      </c>
      <c r="V3415" s="18">
        <f t="shared" si="793"/>
        <v>2</v>
      </c>
      <c r="W3415">
        <f t="shared" si="794"/>
        <v>1</v>
      </c>
      <c r="X3415">
        <v>1</v>
      </c>
      <c r="Y3415">
        <f>D3415*$X3415</f>
        <v>500</v>
      </c>
      <c r="Z3415">
        <f t="shared" si="795"/>
        <v>650</v>
      </c>
    </row>
    <row r="3416" spans="1:26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 t="b">
        <v>0</v>
      </c>
      <c r="L3416">
        <v>44</v>
      </c>
      <c r="M3416" t="b">
        <v>1</v>
      </c>
      <c r="N3416" t="s">
        <v>8271</v>
      </c>
      <c r="O3416" s="15">
        <f t="shared" si="789"/>
        <v>103.49999999999999</v>
      </c>
      <c r="P3416" s="15">
        <f t="shared" si="788"/>
        <v>70.568181818181813</v>
      </c>
      <c r="Q3416" t="s">
        <v>8328</v>
      </c>
      <c r="R3416" t="s">
        <v>8329</v>
      </c>
      <c r="S3416" s="8">
        <f t="shared" si="790"/>
        <v>42675.624131944445</v>
      </c>
      <c r="T3416" s="11">
        <f t="shared" si="791"/>
        <v>42705.124305555553</v>
      </c>
      <c r="U3416" t="str">
        <f t="shared" si="792"/>
        <v>FALSE</v>
      </c>
      <c r="V3416" s="18">
        <f t="shared" si="793"/>
        <v>2</v>
      </c>
      <c r="W3416">
        <f t="shared" si="794"/>
        <v>1</v>
      </c>
      <c r="X3416">
        <v>1</v>
      </c>
      <c r="Y3416">
        <f>D3416*$X3416</f>
        <v>3000</v>
      </c>
      <c r="Z3416">
        <f t="shared" si="795"/>
        <v>3105</v>
      </c>
    </row>
    <row r="3417" spans="1:26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 t="b">
        <v>0</v>
      </c>
      <c r="L3417">
        <v>9</v>
      </c>
      <c r="M3417" t="b">
        <v>1</v>
      </c>
      <c r="N3417" t="s">
        <v>8271</v>
      </c>
      <c r="O3417" s="15">
        <f t="shared" si="789"/>
        <v>100</v>
      </c>
      <c r="P3417" s="15">
        <f t="shared" si="788"/>
        <v>22.222222222222221</v>
      </c>
      <c r="Q3417" t="s">
        <v>8328</v>
      </c>
      <c r="R3417" t="s">
        <v>8329</v>
      </c>
      <c r="S3417" s="8">
        <f t="shared" si="790"/>
        <v>42466.935833333329</v>
      </c>
      <c r="T3417" s="11">
        <f t="shared" si="791"/>
        <v>42477.770833333336</v>
      </c>
      <c r="U3417" t="str">
        <f t="shared" si="792"/>
        <v>FALSE</v>
      </c>
      <c r="V3417" s="18">
        <f t="shared" si="793"/>
        <v>2</v>
      </c>
      <c r="W3417">
        <f t="shared" si="794"/>
        <v>1</v>
      </c>
      <c r="X3417">
        <v>1</v>
      </c>
      <c r="Y3417">
        <f>D3417*$X3417</f>
        <v>200</v>
      </c>
      <c r="Z3417">
        <f t="shared" si="795"/>
        <v>200</v>
      </c>
    </row>
    <row r="3418" spans="1:26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 t="b">
        <v>0</v>
      </c>
      <c r="L3418">
        <v>30</v>
      </c>
      <c r="M3418" t="b">
        <v>1</v>
      </c>
      <c r="N3418" t="s">
        <v>8271</v>
      </c>
      <c r="O3418" s="15">
        <f t="shared" si="789"/>
        <v>119.6</v>
      </c>
      <c r="P3418" s="15">
        <f t="shared" si="788"/>
        <v>159.46666666666667</v>
      </c>
      <c r="Q3418" t="s">
        <v>8328</v>
      </c>
      <c r="R3418" t="s">
        <v>8329</v>
      </c>
      <c r="S3418" s="8">
        <f t="shared" si="790"/>
        <v>42089.204224537032</v>
      </c>
      <c r="T3418" s="11">
        <f t="shared" si="791"/>
        <v>42117.562499999993</v>
      </c>
      <c r="U3418" t="str">
        <f t="shared" si="792"/>
        <v>FALSE</v>
      </c>
      <c r="V3418" s="18">
        <f t="shared" si="793"/>
        <v>2</v>
      </c>
      <c r="W3418">
        <f t="shared" si="794"/>
        <v>1</v>
      </c>
      <c r="X3418">
        <v>1.28</v>
      </c>
      <c r="Y3418">
        <f>D3418*X3418</f>
        <v>5120</v>
      </c>
      <c r="Z3418">
        <f t="shared" si="795"/>
        <v>6123.52</v>
      </c>
    </row>
    <row r="3419" spans="1:26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 t="b">
        <v>0</v>
      </c>
      <c r="L3419">
        <v>45</v>
      </c>
      <c r="M3419" t="b">
        <v>1</v>
      </c>
      <c r="N3419" t="s">
        <v>8271</v>
      </c>
      <c r="O3419" s="15">
        <f t="shared" si="789"/>
        <v>100.00058823529412</v>
      </c>
      <c r="P3419" s="15">
        <f t="shared" si="788"/>
        <v>37.777999999999999</v>
      </c>
      <c r="Q3419" t="s">
        <v>8328</v>
      </c>
      <c r="R3419" t="s">
        <v>8329</v>
      </c>
      <c r="S3419" s="8">
        <f t="shared" si="790"/>
        <v>41894.705416666664</v>
      </c>
      <c r="T3419" s="11">
        <f t="shared" si="791"/>
        <v>41937.821527777771</v>
      </c>
      <c r="U3419" t="str">
        <f t="shared" si="792"/>
        <v>FALSE</v>
      </c>
      <c r="V3419" s="18">
        <f t="shared" si="793"/>
        <v>2</v>
      </c>
      <c r="W3419">
        <f t="shared" si="794"/>
        <v>1</v>
      </c>
      <c r="X3419">
        <v>1</v>
      </c>
      <c r="Y3419">
        <f>D3419*$X3419</f>
        <v>1700</v>
      </c>
      <c r="Z3419">
        <f t="shared" si="795"/>
        <v>1700.01</v>
      </c>
    </row>
    <row r="3420" spans="1:26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 t="b">
        <v>0</v>
      </c>
      <c r="L3420">
        <v>56</v>
      </c>
      <c r="M3420" t="b">
        <v>1</v>
      </c>
      <c r="N3420" t="s">
        <v>8271</v>
      </c>
      <c r="O3420" s="15">
        <f t="shared" si="789"/>
        <v>100.875</v>
      </c>
      <c r="P3420" s="15">
        <f t="shared" si="788"/>
        <v>72.053571428571431</v>
      </c>
      <c r="Q3420" t="s">
        <v>8328</v>
      </c>
      <c r="R3420" t="s">
        <v>8329</v>
      </c>
      <c r="S3420" s="8">
        <f t="shared" si="790"/>
        <v>41752.626238425924</v>
      </c>
      <c r="T3420" s="11">
        <f t="shared" si="791"/>
        <v>41782.626238425924</v>
      </c>
      <c r="U3420" t="str">
        <f t="shared" si="792"/>
        <v>FALSE</v>
      </c>
      <c r="V3420" s="18">
        <f t="shared" si="793"/>
        <v>2</v>
      </c>
      <c r="W3420">
        <f t="shared" si="794"/>
        <v>1</v>
      </c>
      <c r="X3420">
        <v>1</v>
      </c>
      <c r="Y3420">
        <f>D3420*$X3420</f>
        <v>4000</v>
      </c>
      <c r="Z3420">
        <f t="shared" si="795"/>
        <v>4035</v>
      </c>
    </row>
    <row r="3421" spans="1:26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 t="b">
        <v>0</v>
      </c>
      <c r="L3421">
        <v>46</v>
      </c>
      <c r="M3421" t="b">
        <v>1</v>
      </c>
      <c r="N3421" t="s">
        <v>8271</v>
      </c>
      <c r="O3421" s="15">
        <f t="shared" si="789"/>
        <v>106.54545454545455</v>
      </c>
      <c r="P3421" s="15">
        <f t="shared" si="788"/>
        <v>63.695652173913047</v>
      </c>
      <c r="Q3421" t="s">
        <v>8328</v>
      </c>
      <c r="R3421" t="s">
        <v>8329</v>
      </c>
      <c r="S3421" s="8">
        <f t="shared" si="790"/>
        <v>42448.613252314812</v>
      </c>
      <c r="T3421" s="11">
        <f t="shared" si="791"/>
        <v>42466.687499999993</v>
      </c>
      <c r="U3421" t="str">
        <f t="shared" si="792"/>
        <v>FALSE</v>
      </c>
      <c r="V3421" s="18">
        <f t="shared" si="793"/>
        <v>2</v>
      </c>
      <c r="W3421">
        <f t="shared" si="794"/>
        <v>1</v>
      </c>
      <c r="X3421">
        <v>1.1299999999999999</v>
      </c>
      <c r="Y3421">
        <f>D3421*X3421</f>
        <v>3107.4999999999995</v>
      </c>
      <c r="Z3421">
        <f t="shared" si="795"/>
        <v>3310.8999999999996</v>
      </c>
    </row>
    <row r="3422" spans="1:26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 t="b">
        <v>0</v>
      </c>
      <c r="L3422">
        <v>34</v>
      </c>
      <c r="M3422" t="b">
        <v>1</v>
      </c>
      <c r="N3422" t="s">
        <v>8271</v>
      </c>
      <c r="O3422" s="15">
        <f t="shared" si="789"/>
        <v>138</v>
      </c>
      <c r="P3422" s="15">
        <f t="shared" si="788"/>
        <v>28.411764705882351</v>
      </c>
      <c r="Q3422" t="s">
        <v>8328</v>
      </c>
      <c r="R3422" t="s">
        <v>8329</v>
      </c>
      <c r="S3422" s="8">
        <f t="shared" si="790"/>
        <v>42404.881967592592</v>
      </c>
      <c r="T3422" s="11">
        <f t="shared" si="791"/>
        <v>42413.791666666664</v>
      </c>
      <c r="U3422" t="str">
        <f t="shared" si="792"/>
        <v>FALSE</v>
      </c>
      <c r="V3422" s="18">
        <f t="shared" si="793"/>
        <v>2</v>
      </c>
      <c r="W3422">
        <f t="shared" si="794"/>
        <v>1</v>
      </c>
      <c r="X3422">
        <v>1.28</v>
      </c>
      <c r="Y3422">
        <f>D3422*X3422</f>
        <v>896</v>
      </c>
      <c r="Z3422">
        <f t="shared" si="795"/>
        <v>1236.48</v>
      </c>
    </row>
    <row r="3423" spans="1:26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 t="b">
        <v>0</v>
      </c>
      <c r="L3423">
        <v>98</v>
      </c>
      <c r="M3423" t="b">
        <v>1</v>
      </c>
      <c r="N3423" t="s">
        <v>8271</v>
      </c>
      <c r="O3423" s="15">
        <f t="shared" si="789"/>
        <v>101.15</v>
      </c>
      <c r="P3423" s="15">
        <f t="shared" si="788"/>
        <v>103.21428571428571</v>
      </c>
      <c r="Q3423" t="s">
        <v>8328</v>
      </c>
      <c r="R3423" t="s">
        <v>8329</v>
      </c>
      <c r="S3423" s="8">
        <f t="shared" si="790"/>
        <v>42037.582905092589</v>
      </c>
      <c r="T3423" s="11">
        <f t="shared" si="791"/>
        <v>42067.582905092589</v>
      </c>
      <c r="U3423" t="str">
        <f t="shared" si="792"/>
        <v>FALSE</v>
      </c>
      <c r="V3423" s="18">
        <f t="shared" si="793"/>
        <v>2</v>
      </c>
      <c r="W3423">
        <f t="shared" si="794"/>
        <v>1</v>
      </c>
      <c r="X3423">
        <v>1</v>
      </c>
      <c r="Y3423">
        <f>D3423*$X3423</f>
        <v>10000</v>
      </c>
      <c r="Z3423">
        <f t="shared" si="795"/>
        <v>10115</v>
      </c>
    </row>
    <row r="3424" spans="1:26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 t="b">
        <v>0</v>
      </c>
      <c r="L3424">
        <v>46</v>
      </c>
      <c r="M3424" t="b">
        <v>1</v>
      </c>
      <c r="N3424" t="s">
        <v>8271</v>
      </c>
      <c r="O3424" s="15">
        <f t="shared" si="789"/>
        <v>109.1</v>
      </c>
      <c r="P3424" s="15">
        <f t="shared" si="788"/>
        <v>71.152173913043484</v>
      </c>
      <c r="Q3424" t="s">
        <v>8328</v>
      </c>
      <c r="R3424" t="s">
        <v>8329</v>
      </c>
      <c r="S3424" s="8">
        <f t="shared" si="790"/>
        <v>42323.353888888887</v>
      </c>
      <c r="T3424" s="11">
        <f t="shared" si="791"/>
        <v>42351.791666666664</v>
      </c>
      <c r="U3424" t="str">
        <f t="shared" si="792"/>
        <v>FALSE</v>
      </c>
      <c r="V3424" s="18">
        <f t="shared" si="793"/>
        <v>2</v>
      </c>
      <c r="W3424">
        <f t="shared" si="794"/>
        <v>1</v>
      </c>
      <c r="X3424">
        <v>1.28</v>
      </c>
      <c r="Y3424">
        <f>D3424*X3424</f>
        <v>3840</v>
      </c>
      <c r="Z3424">
        <f t="shared" si="795"/>
        <v>4189.4400000000005</v>
      </c>
    </row>
    <row r="3425" spans="1:26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 t="b">
        <v>0</v>
      </c>
      <c r="L3425">
        <v>10</v>
      </c>
      <c r="M3425" t="b">
        <v>1</v>
      </c>
      <c r="N3425" t="s">
        <v>8271</v>
      </c>
      <c r="O3425" s="15">
        <f t="shared" si="789"/>
        <v>140</v>
      </c>
      <c r="P3425" s="15">
        <f t="shared" si="788"/>
        <v>35</v>
      </c>
      <c r="Q3425" t="s">
        <v>8328</v>
      </c>
      <c r="R3425" t="s">
        <v>8329</v>
      </c>
      <c r="S3425" s="8">
        <f t="shared" si="790"/>
        <v>42088.703020833331</v>
      </c>
      <c r="T3425" s="11">
        <f t="shared" si="791"/>
        <v>42118.703020833331</v>
      </c>
      <c r="U3425" t="str">
        <f t="shared" si="792"/>
        <v>FALSE</v>
      </c>
      <c r="V3425" s="18">
        <f t="shared" si="793"/>
        <v>2</v>
      </c>
      <c r="W3425">
        <f t="shared" si="794"/>
        <v>1</v>
      </c>
      <c r="X3425">
        <v>1</v>
      </c>
      <c r="Y3425">
        <f>D3425*$X3425</f>
        <v>250</v>
      </c>
      <c r="Z3425">
        <f t="shared" si="795"/>
        <v>350</v>
      </c>
    </row>
    <row r="3426" spans="1:26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 t="b">
        <v>0</v>
      </c>
      <c r="L3426">
        <v>76</v>
      </c>
      <c r="M3426" t="b">
        <v>1</v>
      </c>
      <c r="N3426" t="s">
        <v>8271</v>
      </c>
      <c r="O3426" s="15">
        <f t="shared" si="789"/>
        <v>103.58333333333334</v>
      </c>
      <c r="P3426" s="15">
        <f t="shared" si="788"/>
        <v>81.776315789473685</v>
      </c>
      <c r="Q3426" t="s">
        <v>8328</v>
      </c>
      <c r="R3426" t="s">
        <v>8329</v>
      </c>
      <c r="S3426" s="8">
        <f t="shared" si="790"/>
        <v>42018.468564814808</v>
      </c>
      <c r="T3426" s="11">
        <f t="shared" si="791"/>
        <v>42040.082638888889</v>
      </c>
      <c r="U3426" t="str">
        <f t="shared" si="792"/>
        <v>FALSE</v>
      </c>
      <c r="V3426" s="18">
        <f t="shared" si="793"/>
        <v>2</v>
      </c>
      <c r="W3426">
        <f t="shared" si="794"/>
        <v>1</v>
      </c>
      <c r="X3426">
        <v>1</v>
      </c>
      <c r="Y3426">
        <f>D3426*$X3426</f>
        <v>6000</v>
      </c>
      <c r="Z3426">
        <f t="shared" si="795"/>
        <v>6215</v>
      </c>
    </row>
    <row r="3427" spans="1:26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 t="b">
        <v>0</v>
      </c>
      <c r="L3427">
        <v>104</v>
      </c>
      <c r="M3427" t="b">
        <v>1</v>
      </c>
      <c r="N3427" t="s">
        <v>8271</v>
      </c>
      <c r="O3427" s="15">
        <f t="shared" si="789"/>
        <v>102.97033333333331</v>
      </c>
      <c r="P3427" s="15">
        <f t="shared" si="788"/>
        <v>297.02980769230766</v>
      </c>
      <c r="Q3427" t="s">
        <v>8328</v>
      </c>
      <c r="R3427" t="s">
        <v>8329</v>
      </c>
      <c r="S3427" s="8">
        <f t="shared" si="790"/>
        <v>41884.40898148148</v>
      </c>
      <c r="T3427" s="11">
        <f t="shared" si="791"/>
        <v>41916.40898148148</v>
      </c>
      <c r="U3427" t="str">
        <f t="shared" si="792"/>
        <v>FALSE</v>
      </c>
      <c r="V3427" s="18">
        <f t="shared" si="793"/>
        <v>2</v>
      </c>
      <c r="W3427">
        <f t="shared" si="794"/>
        <v>1</v>
      </c>
      <c r="X3427">
        <v>1</v>
      </c>
      <c r="Y3427">
        <f>D3427*$X3427</f>
        <v>30000</v>
      </c>
      <c r="Z3427">
        <f t="shared" si="795"/>
        <v>30891.1</v>
      </c>
    </row>
    <row r="3428" spans="1:26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 t="b">
        <v>0</v>
      </c>
      <c r="L3428">
        <v>87</v>
      </c>
      <c r="M3428" t="b">
        <v>1</v>
      </c>
      <c r="N3428" t="s">
        <v>8271</v>
      </c>
      <c r="O3428" s="15">
        <f t="shared" si="789"/>
        <v>108.13333333333333</v>
      </c>
      <c r="P3428" s="15">
        <f t="shared" si="788"/>
        <v>46.609195402298852</v>
      </c>
      <c r="Q3428" t="s">
        <v>8328</v>
      </c>
      <c r="R3428" t="s">
        <v>8329</v>
      </c>
      <c r="S3428" s="8">
        <f t="shared" si="790"/>
        <v>41883.848414351851</v>
      </c>
      <c r="T3428" s="11">
        <f t="shared" si="791"/>
        <v>41902.875</v>
      </c>
      <c r="U3428" t="str">
        <f t="shared" si="792"/>
        <v>FALSE</v>
      </c>
      <c r="V3428" s="18">
        <f t="shared" si="793"/>
        <v>2</v>
      </c>
      <c r="W3428">
        <f t="shared" si="794"/>
        <v>1</v>
      </c>
      <c r="X3428">
        <v>1</v>
      </c>
      <c r="Y3428">
        <f>D3428*$X3428</f>
        <v>3750</v>
      </c>
      <c r="Z3428">
        <f t="shared" si="795"/>
        <v>4055</v>
      </c>
    </row>
    <row r="3429" spans="1:26" ht="100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 t="b">
        <v>0</v>
      </c>
      <c r="L3429">
        <v>29</v>
      </c>
      <c r="M3429" t="b">
        <v>1</v>
      </c>
      <c r="N3429" t="s">
        <v>8271</v>
      </c>
      <c r="O3429" s="15">
        <f t="shared" si="789"/>
        <v>100</v>
      </c>
      <c r="P3429" s="15">
        <f t="shared" si="788"/>
        <v>51.724137931034484</v>
      </c>
      <c r="Q3429" t="s">
        <v>8328</v>
      </c>
      <c r="R3429" t="s">
        <v>8329</v>
      </c>
      <c r="S3429" s="8">
        <f t="shared" si="790"/>
        <v>41792.436944444438</v>
      </c>
      <c r="T3429" s="11">
        <f t="shared" si="791"/>
        <v>41822.436944444438</v>
      </c>
      <c r="U3429" t="str">
        <f t="shared" si="792"/>
        <v>FALSE</v>
      </c>
      <c r="V3429" s="18">
        <f t="shared" si="793"/>
        <v>2</v>
      </c>
      <c r="W3429">
        <f t="shared" si="794"/>
        <v>1</v>
      </c>
      <c r="X3429">
        <v>1.28</v>
      </c>
      <c r="Y3429">
        <f>D3429*X3429</f>
        <v>1920</v>
      </c>
      <c r="Z3429">
        <f t="shared" ref="Z3429:Z3439" si="796">E3429*$X3429</f>
        <v>1920</v>
      </c>
    </row>
    <row r="3430" spans="1:26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 t="b">
        <v>0</v>
      </c>
      <c r="L3430">
        <v>51</v>
      </c>
      <c r="M3430" t="b">
        <v>1</v>
      </c>
      <c r="N3430" t="s">
        <v>8271</v>
      </c>
      <c r="O3430" s="15">
        <f t="shared" si="789"/>
        <v>102.75000000000001</v>
      </c>
      <c r="P3430" s="15">
        <f t="shared" si="788"/>
        <v>40.294117647058826</v>
      </c>
      <c r="Q3430" t="s">
        <v>8328</v>
      </c>
      <c r="R3430" t="s">
        <v>8329</v>
      </c>
      <c r="S3430" s="8">
        <f t="shared" si="790"/>
        <v>42038.512118055551</v>
      </c>
      <c r="T3430" s="11">
        <f t="shared" si="791"/>
        <v>42063.499999999993</v>
      </c>
      <c r="U3430" t="str">
        <f t="shared" si="792"/>
        <v>FALSE</v>
      </c>
      <c r="V3430" s="18">
        <f t="shared" si="793"/>
        <v>2</v>
      </c>
      <c r="W3430">
        <f t="shared" si="794"/>
        <v>1</v>
      </c>
      <c r="X3430">
        <v>1.28</v>
      </c>
      <c r="Y3430">
        <f>D3430*X3430</f>
        <v>2560</v>
      </c>
      <c r="Z3430">
        <f t="shared" si="796"/>
        <v>2630.4</v>
      </c>
    </row>
    <row r="3431" spans="1:26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 t="b">
        <v>0</v>
      </c>
      <c r="L3431">
        <v>12</v>
      </c>
      <c r="M3431" t="b">
        <v>1</v>
      </c>
      <c r="N3431" t="s">
        <v>8271</v>
      </c>
      <c r="O3431" s="15">
        <f t="shared" si="789"/>
        <v>130</v>
      </c>
      <c r="P3431" s="15">
        <f t="shared" si="788"/>
        <v>16.25</v>
      </c>
      <c r="Q3431" t="s">
        <v>8328</v>
      </c>
      <c r="R3431" t="s">
        <v>8329</v>
      </c>
      <c r="S3431" s="8">
        <f t="shared" si="790"/>
        <v>42661.813206018516</v>
      </c>
      <c r="T3431" s="11">
        <f t="shared" si="791"/>
        <v>42675.813206018516</v>
      </c>
      <c r="U3431" t="str">
        <f t="shared" si="792"/>
        <v>FALSE</v>
      </c>
      <c r="V3431" s="18">
        <f t="shared" si="793"/>
        <v>2</v>
      </c>
      <c r="W3431">
        <f t="shared" si="794"/>
        <v>1</v>
      </c>
      <c r="X3431">
        <v>1.28</v>
      </c>
      <c r="Y3431">
        <f>D3431*X3431</f>
        <v>192</v>
      </c>
      <c r="Z3431">
        <f t="shared" si="796"/>
        <v>249.6</v>
      </c>
    </row>
    <row r="3432" spans="1:26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 t="b">
        <v>0</v>
      </c>
      <c r="L3432">
        <v>72</v>
      </c>
      <c r="M3432" t="b">
        <v>1</v>
      </c>
      <c r="N3432" t="s">
        <v>8271</v>
      </c>
      <c r="O3432" s="15">
        <f t="shared" si="789"/>
        <v>108.54949999999999</v>
      </c>
      <c r="P3432" s="15">
        <f t="shared" si="788"/>
        <v>30.152638888888887</v>
      </c>
      <c r="Q3432" t="s">
        <v>8328</v>
      </c>
      <c r="R3432" t="s">
        <v>8329</v>
      </c>
      <c r="S3432" s="8">
        <f t="shared" si="790"/>
        <v>41820.737280092588</v>
      </c>
      <c r="T3432" s="11">
        <f t="shared" si="791"/>
        <v>41850.737280092588</v>
      </c>
      <c r="U3432" t="str">
        <f t="shared" si="792"/>
        <v>FALSE</v>
      </c>
      <c r="V3432" s="18">
        <f t="shared" si="793"/>
        <v>2</v>
      </c>
      <c r="W3432">
        <f t="shared" si="794"/>
        <v>1</v>
      </c>
      <c r="X3432">
        <v>1.28</v>
      </c>
      <c r="Y3432">
        <f>D3432*X3432</f>
        <v>2560</v>
      </c>
      <c r="Z3432">
        <f t="shared" si="796"/>
        <v>2778.8671999999997</v>
      </c>
    </row>
    <row r="3433" spans="1:26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 t="b">
        <v>0</v>
      </c>
      <c r="L3433">
        <v>21</v>
      </c>
      <c r="M3433" t="b">
        <v>1</v>
      </c>
      <c r="N3433" t="s">
        <v>8271</v>
      </c>
      <c r="O3433" s="15">
        <f t="shared" si="789"/>
        <v>100</v>
      </c>
      <c r="P3433" s="15">
        <f t="shared" si="788"/>
        <v>95.238095238095241</v>
      </c>
      <c r="Q3433" t="s">
        <v>8328</v>
      </c>
      <c r="R3433" t="s">
        <v>8329</v>
      </c>
      <c r="S3433" s="8">
        <f t="shared" si="790"/>
        <v>41839.522604166668</v>
      </c>
      <c r="T3433" s="11">
        <f t="shared" si="791"/>
        <v>41869.522604166668</v>
      </c>
      <c r="U3433" t="str">
        <f t="shared" si="792"/>
        <v>FALSE</v>
      </c>
      <c r="V3433" s="18">
        <f t="shared" si="793"/>
        <v>2</v>
      </c>
      <c r="W3433">
        <f t="shared" si="794"/>
        <v>1</v>
      </c>
      <c r="X3433">
        <v>1</v>
      </c>
      <c r="Y3433">
        <f t="shared" ref="Y3433:Y3439" si="797">D3433*$X3433</f>
        <v>2000</v>
      </c>
      <c r="Z3433">
        <f t="shared" si="796"/>
        <v>2000</v>
      </c>
    </row>
    <row r="3434" spans="1:26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 t="b">
        <v>0</v>
      </c>
      <c r="L3434">
        <v>42</v>
      </c>
      <c r="M3434" t="b">
        <v>1</v>
      </c>
      <c r="N3434" t="s">
        <v>8271</v>
      </c>
      <c r="O3434" s="15">
        <f t="shared" si="789"/>
        <v>109.65</v>
      </c>
      <c r="P3434" s="15">
        <f t="shared" si="788"/>
        <v>52.214285714285715</v>
      </c>
      <c r="Q3434" t="s">
        <v>8328</v>
      </c>
      <c r="R3434" t="s">
        <v>8329</v>
      </c>
      <c r="S3434" s="8">
        <f t="shared" si="790"/>
        <v>42380.372847222221</v>
      </c>
      <c r="T3434" s="11">
        <f t="shared" si="791"/>
        <v>42405.708333333336</v>
      </c>
      <c r="U3434" t="str">
        <f t="shared" si="792"/>
        <v>FALSE</v>
      </c>
      <c r="V3434" s="18">
        <f t="shared" si="793"/>
        <v>2</v>
      </c>
      <c r="W3434">
        <f t="shared" si="794"/>
        <v>1</v>
      </c>
      <c r="X3434">
        <v>1</v>
      </c>
      <c r="Y3434">
        <f t="shared" si="797"/>
        <v>2000</v>
      </c>
      <c r="Z3434">
        <f t="shared" si="796"/>
        <v>2193</v>
      </c>
    </row>
    <row r="3435" spans="1:26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 t="b">
        <v>0</v>
      </c>
      <c r="L3435">
        <v>71</v>
      </c>
      <c r="M3435" t="b">
        <v>1</v>
      </c>
      <c r="N3435" t="s">
        <v>8271</v>
      </c>
      <c r="O3435" s="15">
        <f t="shared" si="789"/>
        <v>100.26315789473684</v>
      </c>
      <c r="P3435" s="15">
        <f t="shared" si="788"/>
        <v>134.1549295774648</v>
      </c>
      <c r="Q3435" t="s">
        <v>8328</v>
      </c>
      <c r="R3435" t="s">
        <v>8329</v>
      </c>
      <c r="S3435" s="8">
        <f t="shared" si="790"/>
        <v>41775.854803240742</v>
      </c>
      <c r="T3435" s="11">
        <f t="shared" si="791"/>
        <v>41806.916666666664</v>
      </c>
      <c r="U3435" t="str">
        <f t="shared" si="792"/>
        <v>FALSE</v>
      </c>
      <c r="V3435" s="18">
        <f t="shared" si="793"/>
        <v>2</v>
      </c>
      <c r="W3435">
        <f t="shared" si="794"/>
        <v>1</v>
      </c>
      <c r="X3435">
        <v>1</v>
      </c>
      <c r="Y3435">
        <f t="shared" si="797"/>
        <v>9500</v>
      </c>
      <c r="Z3435">
        <f t="shared" si="796"/>
        <v>9525</v>
      </c>
    </row>
    <row r="3436" spans="1:26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 t="b">
        <v>0</v>
      </c>
      <c r="L3436">
        <v>168</v>
      </c>
      <c r="M3436" t="b">
        <v>1</v>
      </c>
      <c r="N3436" t="s">
        <v>8271</v>
      </c>
      <c r="O3436" s="15">
        <f t="shared" si="789"/>
        <v>105.55000000000001</v>
      </c>
      <c r="P3436" s="15">
        <f t="shared" si="788"/>
        <v>62.827380952380949</v>
      </c>
      <c r="Q3436" t="s">
        <v>8328</v>
      </c>
      <c r="R3436" t="s">
        <v>8329</v>
      </c>
      <c r="S3436" s="8">
        <f t="shared" si="790"/>
        <v>41800.172094907408</v>
      </c>
      <c r="T3436" s="11">
        <f t="shared" si="791"/>
        <v>41830.172094907401</v>
      </c>
      <c r="U3436" t="str">
        <f t="shared" si="792"/>
        <v>FALSE</v>
      </c>
      <c r="V3436" s="18">
        <f t="shared" si="793"/>
        <v>2</v>
      </c>
      <c r="W3436">
        <f t="shared" si="794"/>
        <v>1</v>
      </c>
      <c r="X3436">
        <v>1</v>
      </c>
      <c r="Y3436">
        <f t="shared" si="797"/>
        <v>10000</v>
      </c>
      <c r="Z3436">
        <f t="shared" si="796"/>
        <v>10555</v>
      </c>
    </row>
    <row r="3437" spans="1:26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 t="b">
        <v>0</v>
      </c>
      <c r="L3437">
        <v>19</v>
      </c>
      <c r="M3437" t="b">
        <v>1</v>
      </c>
      <c r="N3437" t="s">
        <v>8271</v>
      </c>
      <c r="O3437" s="15">
        <f t="shared" si="789"/>
        <v>112.00000000000001</v>
      </c>
      <c r="P3437" s="15">
        <f t="shared" si="788"/>
        <v>58.94736842105263</v>
      </c>
      <c r="Q3437" t="s">
        <v>8328</v>
      </c>
      <c r="R3437" t="s">
        <v>8329</v>
      </c>
      <c r="S3437" s="8">
        <f t="shared" si="790"/>
        <v>42572.408483796295</v>
      </c>
      <c r="T3437" s="11">
        <f t="shared" si="791"/>
        <v>42588.916666666664</v>
      </c>
      <c r="U3437" t="str">
        <f t="shared" si="792"/>
        <v>FALSE</v>
      </c>
      <c r="V3437" s="18">
        <f t="shared" si="793"/>
        <v>2</v>
      </c>
      <c r="W3437">
        <f t="shared" si="794"/>
        <v>1</v>
      </c>
      <c r="X3437">
        <v>1</v>
      </c>
      <c r="Y3437">
        <f t="shared" si="797"/>
        <v>1000</v>
      </c>
      <c r="Z3437">
        <f t="shared" si="796"/>
        <v>1120</v>
      </c>
    </row>
    <row r="3438" spans="1:26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 t="b">
        <v>0</v>
      </c>
      <c r="L3438">
        <v>37</v>
      </c>
      <c r="M3438" t="b">
        <v>1</v>
      </c>
      <c r="N3438" t="s">
        <v>8271</v>
      </c>
      <c r="O3438" s="15">
        <f t="shared" si="789"/>
        <v>105.89999999999999</v>
      </c>
      <c r="P3438" s="15">
        <f t="shared" si="788"/>
        <v>143.1081081081081</v>
      </c>
      <c r="Q3438" t="s">
        <v>8328</v>
      </c>
      <c r="R3438" t="s">
        <v>8329</v>
      </c>
      <c r="S3438" s="8">
        <f t="shared" si="790"/>
        <v>41851.333252314813</v>
      </c>
      <c r="T3438" s="11">
        <f t="shared" si="791"/>
        <v>41872.477777777771</v>
      </c>
      <c r="U3438" t="str">
        <f t="shared" si="792"/>
        <v>FALSE</v>
      </c>
      <c r="V3438" s="18">
        <f t="shared" si="793"/>
        <v>2</v>
      </c>
      <c r="W3438">
        <f t="shared" si="794"/>
        <v>1</v>
      </c>
      <c r="X3438">
        <v>1</v>
      </c>
      <c r="Y3438">
        <f t="shared" si="797"/>
        <v>5000</v>
      </c>
      <c r="Z3438">
        <f t="shared" si="796"/>
        <v>5295</v>
      </c>
    </row>
    <row r="3439" spans="1:26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 t="b">
        <v>0</v>
      </c>
      <c r="L3439">
        <v>36</v>
      </c>
      <c r="M3439" t="b">
        <v>1</v>
      </c>
      <c r="N3439" t="s">
        <v>8271</v>
      </c>
      <c r="O3439" s="15">
        <f t="shared" si="789"/>
        <v>101</v>
      </c>
      <c r="P3439" s="15">
        <f t="shared" si="788"/>
        <v>84.166666666666671</v>
      </c>
      <c r="Q3439" t="s">
        <v>8328</v>
      </c>
      <c r="R3439" t="s">
        <v>8329</v>
      </c>
      <c r="S3439" s="8">
        <f t="shared" si="790"/>
        <v>42205.502546296295</v>
      </c>
      <c r="T3439" s="11">
        <f t="shared" si="791"/>
        <v>42235.502546296295</v>
      </c>
      <c r="U3439" t="str">
        <f t="shared" si="792"/>
        <v>FALSE</v>
      </c>
      <c r="V3439" s="18">
        <f t="shared" si="793"/>
        <v>2</v>
      </c>
      <c r="W3439">
        <f t="shared" si="794"/>
        <v>1</v>
      </c>
      <c r="X3439">
        <v>1</v>
      </c>
      <c r="Y3439">
        <f t="shared" si="797"/>
        <v>3000</v>
      </c>
      <c r="Z3439">
        <f t="shared" si="796"/>
        <v>3030</v>
      </c>
    </row>
    <row r="3440" spans="1:26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 t="b">
        <v>0</v>
      </c>
      <c r="L3440">
        <v>14</v>
      </c>
      <c r="M3440" t="b">
        <v>1</v>
      </c>
      <c r="N3440" t="s">
        <v>8271</v>
      </c>
      <c r="O3440" s="15">
        <f t="shared" si="789"/>
        <v>104.2</v>
      </c>
      <c r="P3440" s="15">
        <f t="shared" si="788"/>
        <v>186.07142857142858</v>
      </c>
      <c r="Q3440" t="s">
        <v>8328</v>
      </c>
      <c r="R3440" t="s">
        <v>8329</v>
      </c>
      <c r="S3440" s="8">
        <f t="shared" si="790"/>
        <v>42100.719525462955</v>
      </c>
      <c r="T3440" s="11">
        <f t="shared" si="791"/>
        <v>42126.666666666664</v>
      </c>
      <c r="U3440" t="str">
        <f t="shared" si="792"/>
        <v>FALSE</v>
      </c>
      <c r="V3440" s="18">
        <f t="shared" si="793"/>
        <v>2</v>
      </c>
      <c r="W3440">
        <f t="shared" si="794"/>
        <v>1</v>
      </c>
      <c r="X3440">
        <v>1.28</v>
      </c>
      <c r="Y3440">
        <f>D3440*X3440</f>
        <v>3200</v>
      </c>
      <c r="Z3440">
        <f t="shared" ref="Z3440:Z3445" si="798">E3440*$X3440</f>
        <v>3334.4</v>
      </c>
    </row>
    <row r="3441" spans="1:26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 t="b">
        <v>0</v>
      </c>
      <c r="L3441">
        <v>18</v>
      </c>
      <c r="M3441" t="b">
        <v>1</v>
      </c>
      <c r="N3441" t="s">
        <v>8271</v>
      </c>
      <c r="O3441" s="15">
        <f t="shared" si="789"/>
        <v>134.67833333333334</v>
      </c>
      <c r="P3441" s="15">
        <f t="shared" ref="P3441:P3504" si="799">IFERROR(E3441/L3441,0)</f>
        <v>89.785555555555561</v>
      </c>
      <c r="Q3441" t="s">
        <v>8328</v>
      </c>
      <c r="R3441" t="s">
        <v>8329</v>
      </c>
      <c r="S3441" s="8">
        <f t="shared" si="790"/>
        <v>42374.702893518515</v>
      </c>
      <c r="T3441" s="11">
        <f t="shared" si="791"/>
        <v>42387.999305555553</v>
      </c>
      <c r="U3441" t="str">
        <f t="shared" si="792"/>
        <v>FALSE</v>
      </c>
      <c r="V3441" s="18">
        <f t="shared" si="793"/>
        <v>2</v>
      </c>
      <c r="W3441">
        <f t="shared" si="794"/>
        <v>1</v>
      </c>
      <c r="X3441">
        <v>1</v>
      </c>
      <c r="Y3441">
        <f>D3441*$X3441</f>
        <v>1200</v>
      </c>
      <c r="Z3441">
        <f t="shared" si="798"/>
        <v>1616.14</v>
      </c>
    </row>
    <row r="3442" spans="1:26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 t="b">
        <v>0</v>
      </c>
      <c r="L3442">
        <v>82</v>
      </c>
      <c r="M3442" t="b">
        <v>1</v>
      </c>
      <c r="N3442" t="s">
        <v>8271</v>
      </c>
      <c r="O3442" s="15">
        <f t="shared" si="789"/>
        <v>105.2184</v>
      </c>
      <c r="P3442" s="15">
        <f t="shared" si="799"/>
        <v>64.157560975609755</v>
      </c>
      <c r="Q3442" t="s">
        <v>8328</v>
      </c>
      <c r="R3442" t="s">
        <v>8329</v>
      </c>
      <c r="S3442" s="8">
        <f t="shared" si="790"/>
        <v>41808.914675925924</v>
      </c>
      <c r="T3442" s="11">
        <f t="shared" si="791"/>
        <v>41831.46875</v>
      </c>
      <c r="U3442" t="str">
        <f t="shared" si="792"/>
        <v>FALSE</v>
      </c>
      <c r="V3442" s="18">
        <f t="shared" si="793"/>
        <v>2</v>
      </c>
      <c r="W3442">
        <f t="shared" si="794"/>
        <v>1</v>
      </c>
      <c r="X3442">
        <v>1</v>
      </c>
      <c r="Y3442">
        <f>D3442*$X3442</f>
        <v>5000</v>
      </c>
      <c r="Z3442">
        <f t="shared" si="798"/>
        <v>5260.92</v>
      </c>
    </row>
    <row r="3443" spans="1:26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 t="b">
        <v>0</v>
      </c>
      <c r="L3443">
        <v>43</v>
      </c>
      <c r="M3443" t="b">
        <v>1</v>
      </c>
      <c r="N3443" t="s">
        <v>8271</v>
      </c>
      <c r="O3443" s="15">
        <f t="shared" si="789"/>
        <v>102.60000000000001</v>
      </c>
      <c r="P3443" s="15">
        <f t="shared" si="799"/>
        <v>59.651162790697676</v>
      </c>
      <c r="Q3443" t="s">
        <v>8328</v>
      </c>
      <c r="R3443" t="s">
        <v>8329</v>
      </c>
      <c r="S3443" s="8">
        <f t="shared" si="790"/>
        <v>42294.221307870372</v>
      </c>
      <c r="T3443" s="11">
        <f t="shared" si="791"/>
        <v>42321.636805555558</v>
      </c>
      <c r="U3443" t="str">
        <f t="shared" si="792"/>
        <v>FALSE</v>
      </c>
      <c r="V3443" s="18">
        <f t="shared" si="793"/>
        <v>2</v>
      </c>
      <c r="W3443">
        <f t="shared" si="794"/>
        <v>1</v>
      </c>
      <c r="X3443">
        <v>1</v>
      </c>
      <c r="Y3443">
        <f>D3443*$X3443</f>
        <v>2500</v>
      </c>
      <c r="Z3443">
        <f t="shared" si="798"/>
        <v>2565</v>
      </c>
    </row>
    <row r="3444" spans="1:26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 t="b">
        <v>0</v>
      </c>
      <c r="L3444">
        <v>8</v>
      </c>
      <c r="M3444" t="b">
        <v>1</v>
      </c>
      <c r="N3444" t="s">
        <v>8271</v>
      </c>
      <c r="O3444" s="15">
        <f t="shared" si="789"/>
        <v>100</v>
      </c>
      <c r="P3444" s="15">
        <f t="shared" si="799"/>
        <v>31.25</v>
      </c>
      <c r="Q3444" t="s">
        <v>8328</v>
      </c>
      <c r="R3444" t="s">
        <v>8329</v>
      </c>
      <c r="S3444" s="8">
        <f t="shared" si="790"/>
        <v>42124.63277777777</v>
      </c>
      <c r="T3444" s="11">
        <f t="shared" si="791"/>
        <v>42154.632777777777</v>
      </c>
      <c r="U3444" t="str">
        <f t="shared" si="792"/>
        <v>FALSE</v>
      </c>
      <c r="V3444" s="18">
        <f t="shared" si="793"/>
        <v>2</v>
      </c>
      <c r="W3444">
        <f t="shared" si="794"/>
        <v>1</v>
      </c>
      <c r="X3444">
        <v>1</v>
      </c>
      <c r="Y3444">
        <f>D3444*$X3444</f>
        <v>250</v>
      </c>
      <c r="Z3444">
        <f t="shared" si="798"/>
        <v>250</v>
      </c>
    </row>
    <row r="3445" spans="1:26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 t="b">
        <v>0</v>
      </c>
      <c r="L3445">
        <v>45</v>
      </c>
      <c r="M3445" t="b">
        <v>1</v>
      </c>
      <c r="N3445" t="s">
        <v>8271</v>
      </c>
      <c r="O3445" s="15">
        <f t="shared" si="789"/>
        <v>185.5</v>
      </c>
      <c r="P3445" s="15">
        <f t="shared" si="799"/>
        <v>41.222222222222221</v>
      </c>
      <c r="Q3445" t="s">
        <v>8328</v>
      </c>
      <c r="R3445" t="s">
        <v>8329</v>
      </c>
      <c r="S3445" s="8">
        <f t="shared" si="790"/>
        <v>41861.316504629627</v>
      </c>
      <c r="T3445" s="11">
        <f t="shared" si="791"/>
        <v>41891.316504629627</v>
      </c>
      <c r="U3445" t="str">
        <f t="shared" si="792"/>
        <v>FALSE</v>
      </c>
      <c r="V3445" s="18">
        <f t="shared" si="793"/>
        <v>2</v>
      </c>
      <c r="W3445">
        <f t="shared" si="794"/>
        <v>1</v>
      </c>
      <c r="X3445">
        <v>1</v>
      </c>
      <c r="Y3445">
        <f>D3445*$X3445</f>
        <v>1000</v>
      </c>
      <c r="Z3445">
        <f t="shared" si="798"/>
        <v>1855</v>
      </c>
    </row>
    <row r="3446" spans="1:26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 t="b">
        <v>0</v>
      </c>
      <c r="L3446">
        <v>20</v>
      </c>
      <c r="M3446" t="b">
        <v>1</v>
      </c>
      <c r="N3446" t="s">
        <v>8271</v>
      </c>
      <c r="O3446" s="15">
        <f t="shared" si="789"/>
        <v>289</v>
      </c>
      <c r="P3446" s="15">
        <f t="shared" si="799"/>
        <v>43.35</v>
      </c>
      <c r="Q3446" t="s">
        <v>8328</v>
      </c>
      <c r="R3446" t="s">
        <v>8329</v>
      </c>
      <c r="S3446" s="8">
        <f t="shared" si="790"/>
        <v>42521.08317129629</v>
      </c>
      <c r="T3446" s="11">
        <f t="shared" si="791"/>
        <v>42529.374305555553</v>
      </c>
      <c r="U3446" t="str">
        <f t="shared" si="792"/>
        <v>FALSE</v>
      </c>
      <c r="V3446" s="18">
        <f t="shared" si="793"/>
        <v>2</v>
      </c>
      <c r="W3446">
        <f t="shared" si="794"/>
        <v>1</v>
      </c>
      <c r="X3446">
        <v>0.72</v>
      </c>
      <c r="Y3446">
        <f>D3446*X3446</f>
        <v>216</v>
      </c>
    </row>
    <row r="3447" spans="1:26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 t="b">
        <v>0</v>
      </c>
      <c r="L3447">
        <v>31</v>
      </c>
      <c r="M3447" t="b">
        <v>1</v>
      </c>
      <c r="N3447" t="s">
        <v>8271</v>
      </c>
      <c r="O3447" s="15">
        <f t="shared" si="789"/>
        <v>100</v>
      </c>
      <c r="P3447" s="15">
        <f t="shared" si="799"/>
        <v>64.516129032258064</v>
      </c>
      <c r="Q3447" t="s">
        <v>8328</v>
      </c>
      <c r="R3447" t="s">
        <v>8329</v>
      </c>
      <c r="S3447" s="8">
        <f t="shared" si="790"/>
        <v>42272.322175925925</v>
      </c>
      <c r="T3447" s="11">
        <f t="shared" si="791"/>
        <v>42300.322175925925</v>
      </c>
      <c r="U3447" t="str">
        <f t="shared" si="792"/>
        <v>FALSE</v>
      </c>
      <c r="V3447" s="18">
        <f t="shared" si="793"/>
        <v>2</v>
      </c>
      <c r="W3447">
        <f t="shared" si="794"/>
        <v>1</v>
      </c>
      <c r="X3447">
        <v>1.28</v>
      </c>
      <c r="Y3447">
        <f>D3447*X3447</f>
        <v>2560</v>
      </c>
      <c r="Z3447">
        <f t="shared" ref="Z3447:Z3454" si="800">E3447*$X3447</f>
        <v>2560</v>
      </c>
    </row>
    <row r="3448" spans="1:26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 t="b">
        <v>0</v>
      </c>
      <c r="L3448">
        <v>25</v>
      </c>
      <c r="M3448" t="b">
        <v>1</v>
      </c>
      <c r="N3448" t="s">
        <v>8271</v>
      </c>
      <c r="O3448" s="15">
        <f t="shared" si="789"/>
        <v>108.2</v>
      </c>
      <c r="P3448" s="15">
        <f t="shared" si="799"/>
        <v>43.28</v>
      </c>
      <c r="Q3448" t="s">
        <v>8328</v>
      </c>
      <c r="R3448" t="s">
        <v>8329</v>
      </c>
      <c r="S3448" s="8">
        <f t="shared" si="790"/>
        <v>42016.624131944445</v>
      </c>
      <c r="T3448" s="11">
        <f t="shared" si="791"/>
        <v>42040.305555555555</v>
      </c>
      <c r="U3448" t="str">
        <f t="shared" si="792"/>
        <v>FALSE</v>
      </c>
      <c r="V3448" s="18">
        <f t="shared" si="793"/>
        <v>2</v>
      </c>
      <c r="W3448">
        <f t="shared" si="794"/>
        <v>1</v>
      </c>
      <c r="X3448">
        <v>1.28</v>
      </c>
      <c r="Y3448">
        <f>D3448*X3448</f>
        <v>1280</v>
      </c>
      <c r="Z3448">
        <f t="shared" si="800"/>
        <v>1384.96</v>
      </c>
    </row>
    <row r="3449" spans="1:26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 t="b">
        <v>0</v>
      </c>
      <c r="L3449">
        <v>14</v>
      </c>
      <c r="M3449" t="b">
        <v>1</v>
      </c>
      <c r="N3449" t="s">
        <v>8271</v>
      </c>
      <c r="O3449" s="15">
        <f t="shared" si="789"/>
        <v>107.80000000000001</v>
      </c>
      <c r="P3449" s="15">
        <f t="shared" si="799"/>
        <v>77</v>
      </c>
      <c r="Q3449" t="s">
        <v>8328</v>
      </c>
      <c r="R3449" t="s">
        <v>8329</v>
      </c>
      <c r="S3449" s="8">
        <f t="shared" si="790"/>
        <v>42402.680694444447</v>
      </c>
      <c r="T3449" s="11">
        <f t="shared" si="791"/>
        <v>42447.639027777775</v>
      </c>
      <c r="U3449" t="str">
        <f t="shared" si="792"/>
        <v>FALSE</v>
      </c>
      <c r="V3449" s="18">
        <f t="shared" si="793"/>
        <v>2</v>
      </c>
      <c r="W3449">
        <f t="shared" si="794"/>
        <v>1</v>
      </c>
      <c r="X3449">
        <v>1</v>
      </c>
      <c r="Y3449">
        <f>D3449*$X3449</f>
        <v>1000</v>
      </c>
      <c r="Z3449">
        <f t="shared" si="800"/>
        <v>1078</v>
      </c>
    </row>
    <row r="3450" spans="1:26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 t="b">
        <v>0</v>
      </c>
      <c r="L3450">
        <v>45</v>
      </c>
      <c r="M3450" t="b">
        <v>1</v>
      </c>
      <c r="N3450" t="s">
        <v>8271</v>
      </c>
      <c r="O3450" s="15">
        <f t="shared" si="789"/>
        <v>109.76190476190477</v>
      </c>
      <c r="P3450" s="15">
        <f t="shared" si="799"/>
        <v>51.222222222222221</v>
      </c>
      <c r="Q3450" t="s">
        <v>8328</v>
      </c>
      <c r="R3450" t="s">
        <v>8329</v>
      </c>
      <c r="S3450" s="8">
        <f t="shared" si="790"/>
        <v>41959.910752314812</v>
      </c>
      <c r="T3450" s="11">
        <f t="shared" si="791"/>
        <v>41989.910752314812</v>
      </c>
      <c r="U3450" t="str">
        <f t="shared" si="792"/>
        <v>FALSE</v>
      </c>
      <c r="V3450" s="18">
        <f t="shared" si="793"/>
        <v>2</v>
      </c>
      <c r="W3450">
        <f t="shared" si="794"/>
        <v>1</v>
      </c>
      <c r="X3450">
        <v>1</v>
      </c>
      <c r="Y3450">
        <f>D3450*$X3450</f>
        <v>2100</v>
      </c>
      <c r="Z3450">
        <f t="shared" si="800"/>
        <v>2305</v>
      </c>
    </row>
    <row r="3451" spans="1:26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 t="b">
        <v>0</v>
      </c>
      <c r="L3451">
        <v>20</v>
      </c>
      <c r="M3451" t="b">
        <v>1</v>
      </c>
      <c r="N3451" t="s">
        <v>8271</v>
      </c>
      <c r="O3451" s="15">
        <f t="shared" si="789"/>
        <v>170.625</v>
      </c>
      <c r="P3451" s="15">
        <f t="shared" si="799"/>
        <v>68.25</v>
      </c>
      <c r="Q3451" t="s">
        <v>8328</v>
      </c>
      <c r="R3451" t="s">
        <v>8329</v>
      </c>
      <c r="S3451" s="8">
        <f t="shared" si="790"/>
        <v>42531.844189814808</v>
      </c>
      <c r="T3451" s="11">
        <f t="shared" si="791"/>
        <v>42559.958333333336</v>
      </c>
      <c r="U3451" t="str">
        <f t="shared" si="792"/>
        <v>FALSE</v>
      </c>
      <c r="V3451" s="18">
        <f t="shared" si="793"/>
        <v>2</v>
      </c>
      <c r="W3451">
        <f t="shared" si="794"/>
        <v>1</v>
      </c>
      <c r="X3451">
        <v>1</v>
      </c>
      <c r="Y3451">
        <f>D3451*$X3451</f>
        <v>800</v>
      </c>
      <c r="Z3451">
        <f t="shared" si="800"/>
        <v>1365</v>
      </c>
    </row>
    <row r="3452" spans="1:26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 t="b">
        <v>0</v>
      </c>
      <c r="L3452">
        <v>39</v>
      </c>
      <c r="M3452" t="b">
        <v>1</v>
      </c>
      <c r="N3452" t="s">
        <v>8271</v>
      </c>
      <c r="O3452" s="15">
        <f t="shared" si="789"/>
        <v>152</v>
      </c>
      <c r="P3452" s="15">
        <f t="shared" si="799"/>
        <v>19.487179487179485</v>
      </c>
      <c r="Q3452" t="s">
        <v>8328</v>
      </c>
      <c r="R3452" t="s">
        <v>8329</v>
      </c>
      <c r="S3452" s="8">
        <f t="shared" si="790"/>
        <v>42036.496192129627</v>
      </c>
      <c r="T3452" s="11">
        <f t="shared" si="791"/>
        <v>42096.454525462956</v>
      </c>
      <c r="U3452" t="str">
        <f t="shared" si="792"/>
        <v>FALSE</v>
      </c>
      <c r="V3452" s="18">
        <f t="shared" si="793"/>
        <v>2</v>
      </c>
      <c r="W3452">
        <f t="shared" si="794"/>
        <v>1</v>
      </c>
      <c r="X3452">
        <v>1.28</v>
      </c>
      <c r="Y3452">
        <f>D3452*X3452</f>
        <v>640</v>
      </c>
      <c r="Z3452">
        <f t="shared" si="800"/>
        <v>972.80000000000007</v>
      </c>
    </row>
    <row r="3453" spans="1:26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 t="b">
        <v>0</v>
      </c>
      <c r="L3453">
        <v>16</v>
      </c>
      <c r="M3453" t="b">
        <v>1</v>
      </c>
      <c r="N3453" t="s">
        <v>8271</v>
      </c>
      <c r="O3453" s="15">
        <f t="shared" si="789"/>
        <v>101.23076923076924</v>
      </c>
      <c r="P3453" s="15">
        <f t="shared" si="799"/>
        <v>41.125</v>
      </c>
      <c r="Q3453" t="s">
        <v>8328</v>
      </c>
      <c r="R3453" t="s">
        <v>8329</v>
      </c>
      <c r="S3453" s="8">
        <f t="shared" si="790"/>
        <v>42088.515358796292</v>
      </c>
      <c r="T3453" s="11">
        <f t="shared" si="791"/>
        <v>42115.515358796292</v>
      </c>
      <c r="U3453" t="str">
        <f t="shared" si="792"/>
        <v>FALSE</v>
      </c>
      <c r="V3453" s="18">
        <f t="shared" si="793"/>
        <v>2</v>
      </c>
      <c r="W3453">
        <f t="shared" si="794"/>
        <v>1</v>
      </c>
      <c r="X3453">
        <v>1</v>
      </c>
      <c r="Y3453">
        <f>D3453*$X3453</f>
        <v>650</v>
      </c>
      <c r="Z3453">
        <f t="shared" si="800"/>
        <v>658</v>
      </c>
    </row>
    <row r="3454" spans="1:26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 t="b">
        <v>0</v>
      </c>
      <c r="L3454">
        <v>37</v>
      </c>
      <c r="M3454" t="b">
        <v>1</v>
      </c>
      <c r="N3454" t="s">
        <v>8271</v>
      </c>
      <c r="O3454" s="15">
        <f t="shared" si="789"/>
        <v>153.19999999999999</v>
      </c>
      <c r="P3454" s="15">
        <f t="shared" si="799"/>
        <v>41.405405405405403</v>
      </c>
      <c r="Q3454" t="s">
        <v>8328</v>
      </c>
      <c r="R3454" t="s">
        <v>8329</v>
      </c>
      <c r="S3454" s="8">
        <f t="shared" si="790"/>
        <v>41820.430856481478</v>
      </c>
      <c r="T3454" s="11">
        <f t="shared" si="791"/>
        <v>41842.957638888889</v>
      </c>
      <c r="U3454" t="str">
        <f t="shared" si="792"/>
        <v>FALSE</v>
      </c>
      <c r="V3454" s="18">
        <f t="shared" si="793"/>
        <v>2</v>
      </c>
      <c r="W3454">
        <f t="shared" si="794"/>
        <v>1</v>
      </c>
      <c r="X3454">
        <v>1</v>
      </c>
      <c r="Y3454">
        <f>D3454*$X3454</f>
        <v>1000</v>
      </c>
      <c r="Z3454">
        <f t="shared" si="800"/>
        <v>1532</v>
      </c>
    </row>
    <row r="3455" spans="1:26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 t="b">
        <v>0</v>
      </c>
      <c r="L3455">
        <v>14</v>
      </c>
      <c r="M3455" t="b">
        <v>1</v>
      </c>
      <c r="N3455" t="s">
        <v>8271</v>
      </c>
      <c r="O3455" s="15">
        <f t="shared" si="789"/>
        <v>128.33333333333334</v>
      </c>
      <c r="P3455" s="15">
        <f t="shared" si="799"/>
        <v>27.5</v>
      </c>
      <c r="Q3455" t="s">
        <v>8328</v>
      </c>
      <c r="R3455" t="s">
        <v>8329</v>
      </c>
      <c r="S3455" s="8">
        <f t="shared" si="790"/>
        <v>42535.770324074074</v>
      </c>
      <c r="T3455" s="11">
        <f t="shared" si="791"/>
        <v>42595.770324074074</v>
      </c>
      <c r="U3455" t="str">
        <f t="shared" si="792"/>
        <v>FALSE</v>
      </c>
      <c r="V3455" s="18">
        <f t="shared" si="793"/>
        <v>2</v>
      </c>
      <c r="W3455">
        <f t="shared" si="794"/>
        <v>1</v>
      </c>
      <c r="X3455">
        <v>1.28</v>
      </c>
      <c r="Y3455">
        <f>D3455*X3455</f>
        <v>384</v>
      </c>
      <c r="Z3455">
        <f t="shared" ref="Z3455:Z3460" si="801">E3455*$X3455</f>
        <v>492.8</v>
      </c>
    </row>
    <row r="3456" spans="1:26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 t="b">
        <v>0</v>
      </c>
      <c r="L3456">
        <v>21</v>
      </c>
      <c r="M3456" t="b">
        <v>1</v>
      </c>
      <c r="N3456" t="s">
        <v>8271</v>
      </c>
      <c r="O3456" s="15">
        <f t="shared" si="789"/>
        <v>100.71428571428571</v>
      </c>
      <c r="P3456" s="15">
        <f t="shared" si="799"/>
        <v>33.571428571428569</v>
      </c>
      <c r="Q3456" t="s">
        <v>8328</v>
      </c>
      <c r="R3456" t="s">
        <v>8329</v>
      </c>
      <c r="S3456" s="8">
        <f t="shared" si="790"/>
        <v>41821.490266203698</v>
      </c>
      <c r="T3456" s="11">
        <f t="shared" si="791"/>
        <v>41851.490266203698</v>
      </c>
      <c r="U3456" t="str">
        <f t="shared" si="792"/>
        <v>FALSE</v>
      </c>
      <c r="V3456" s="18">
        <f t="shared" si="793"/>
        <v>2</v>
      </c>
      <c r="W3456">
        <f t="shared" si="794"/>
        <v>1</v>
      </c>
      <c r="X3456">
        <v>1.28</v>
      </c>
      <c r="Y3456">
        <f>D3456*X3456</f>
        <v>896</v>
      </c>
      <c r="Z3456">
        <f t="shared" si="801"/>
        <v>902.4</v>
      </c>
    </row>
    <row r="3457" spans="1:26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 t="b">
        <v>0</v>
      </c>
      <c r="L3457">
        <v>69</v>
      </c>
      <c r="M3457" t="b">
        <v>1</v>
      </c>
      <c r="N3457" t="s">
        <v>8271</v>
      </c>
      <c r="O3457" s="15">
        <f t="shared" si="789"/>
        <v>100.64999999999999</v>
      </c>
      <c r="P3457" s="15">
        <f t="shared" si="799"/>
        <v>145.86956521739131</v>
      </c>
      <c r="Q3457" t="s">
        <v>8328</v>
      </c>
      <c r="R3457" t="s">
        <v>8329</v>
      </c>
      <c r="S3457" s="8">
        <f t="shared" si="790"/>
        <v>42626.541979166665</v>
      </c>
      <c r="T3457" s="11">
        <f t="shared" si="791"/>
        <v>42656.541979166665</v>
      </c>
      <c r="U3457" t="str">
        <f t="shared" si="792"/>
        <v>FALSE</v>
      </c>
      <c r="V3457" s="18">
        <f t="shared" si="793"/>
        <v>2</v>
      </c>
      <c r="W3457">
        <f t="shared" si="794"/>
        <v>1</v>
      </c>
      <c r="X3457">
        <v>1</v>
      </c>
      <c r="Y3457">
        <f>D3457*$X3457</f>
        <v>10000</v>
      </c>
      <c r="Z3457">
        <f t="shared" si="801"/>
        <v>10065</v>
      </c>
    </row>
    <row r="3458" spans="1:26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 t="b">
        <v>0</v>
      </c>
      <c r="L3458">
        <v>16</v>
      </c>
      <c r="M3458" t="b">
        <v>1</v>
      </c>
      <c r="N3458" t="s">
        <v>8271</v>
      </c>
      <c r="O3458" s="15">
        <f t="shared" si="789"/>
        <v>191.3</v>
      </c>
      <c r="P3458" s="15">
        <f t="shared" si="799"/>
        <v>358.6875</v>
      </c>
      <c r="Q3458" t="s">
        <v>8328</v>
      </c>
      <c r="R3458" t="s">
        <v>8329</v>
      </c>
      <c r="S3458" s="8">
        <f t="shared" si="790"/>
        <v>41820.997303240736</v>
      </c>
      <c r="T3458" s="11">
        <f t="shared" si="791"/>
        <v>41852.082638888889</v>
      </c>
      <c r="U3458" t="str">
        <f t="shared" si="792"/>
        <v>FALSE</v>
      </c>
      <c r="V3458" s="18">
        <f t="shared" si="793"/>
        <v>2</v>
      </c>
      <c r="W3458">
        <f t="shared" si="794"/>
        <v>1</v>
      </c>
      <c r="X3458">
        <v>1</v>
      </c>
      <c r="Y3458">
        <f>D3458*$X3458</f>
        <v>3000</v>
      </c>
      <c r="Z3458">
        <f t="shared" si="801"/>
        <v>5739</v>
      </c>
    </row>
    <row r="3459" spans="1:26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 t="b">
        <v>0</v>
      </c>
      <c r="L3459">
        <v>55</v>
      </c>
      <c r="M3459" t="b">
        <v>1</v>
      </c>
      <c r="N3459" t="s">
        <v>8271</v>
      </c>
      <c r="O3459" s="15">
        <f t="shared" ref="O3459:O3522" si="802">(E3459/D3459)*100</f>
        <v>140.19999999999999</v>
      </c>
      <c r="P3459" s="15">
        <f t="shared" si="799"/>
        <v>50.981818181818184</v>
      </c>
      <c r="Q3459" t="s">
        <v>8328</v>
      </c>
      <c r="R3459" t="s">
        <v>8329</v>
      </c>
      <c r="S3459" s="8">
        <f t="shared" ref="S3459:S3522" si="803">(((J3459/60)/60)/24)+DATE(1970,1,1)+(-5/24)</f>
        <v>42016.498344907406</v>
      </c>
      <c r="T3459" s="11">
        <f t="shared" ref="T3459:T3522" si="804">(I3459/86400)+25569+(-5/24)</f>
        <v>42047.040972222218</v>
      </c>
      <c r="U3459" t="str">
        <f t="shared" ref="U3459:U3522" si="805">TRIM(K3459)</f>
        <v>FALSE</v>
      </c>
      <c r="V3459" s="18">
        <f t="shared" ref="V3459:V3522" si="806">IF(U3459="TRUE", 1, 2)</f>
        <v>2</v>
      </c>
      <c r="W3459">
        <f t="shared" ref="W3459:W3522" si="807">IF(F3459="successful", 1,  IF(F3459= "failed", 2, IF(F3459="canceled", 3, 4)))</f>
        <v>1</v>
      </c>
      <c r="X3459">
        <v>1</v>
      </c>
      <c r="Y3459">
        <f>D3459*$X3459</f>
        <v>2000</v>
      </c>
      <c r="Z3459">
        <f t="shared" si="801"/>
        <v>2804</v>
      </c>
    </row>
    <row r="3460" spans="1:26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 t="b">
        <v>0</v>
      </c>
      <c r="L3460">
        <v>27</v>
      </c>
      <c r="M3460" t="b">
        <v>1</v>
      </c>
      <c r="N3460" t="s">
        <v>8271</v>
      </c>
      <c r="O3460" s="15">
        <f t="shared" si="802"/>
        <v>124.33537832310839</v>
      </c>
      <c r="P3460" s="15">
        <f t="shared" si="799"/>
        <v>45.037037037037038</v>
      </c>
      <c r="Q3460" t="s">
        <v>8328</v>
      </c>
      <c r="R3460" t="s">
        <v>8329</v>
      </c>
      <c r="S3460" s="8">
        <f t="shared" si="803"/>
        <v>42010.994247685179</v>
      </c>
      <c r="T3460" s="11">
        <f t="shared" si="804"/>
        <v>42037.977083333331</v>
      </c>
      <c r="U3460" t="str">
        <f t="shared" si="805"/>
        <v>FALSE</v>
      </c>
      <c r="V3460" s="18">
        <f t="shared" si="806"/>
        <v>2</v>
      </c>
      <c r="W3460">
        <f t="shared" si="807"/>
        <v>1</v>
      </c>
      <c r="X3460">
        <v>1</v>
      </c>
      <c r="Y3460">
        <f>D3460*$X3460</f>
        <v>978</v>
      </c>
      <c r="Z3460">
        <f t="shared" si="801"/>
        <v>1216</v>
      </c>
    </row>
    <row r="3461" spans="1:26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 t="b">
        <v>0</v>
      </c>
      <c r="L3461">
        <v>36</v>
      </c>
      <c r="M3461" t="b">
        <v>1</v>
      </c>
      <c r="N3461" t="s">
        <v>8271</v>
      </c>
      <c r="O3461" s="15">
        <f t="shared" si="802"/>
        <v>126.2</v>
      </c>
      <c r="P3461" s="15">
        <f t="shared" si="799"/>
        <v>17.527777777777779</v>
      </c>
      <c r="Q3461" t="s">
        <v>8328</v>
      </c>
      <c r="R3461" t="s">
        <v>8329</v>
      </c>
      <c r="S3461" s="8">
        <f t="shared" si="803"/>
        <v>42480.271527777775</v>
      </c>
      <c r="T3461" s="11">
        <f t="shared" si="804"/>
        <v>42510.271527777775</v>
      </c>
      <c r="U3461" t="str">
        <f t="shared" si="805"/>
        <v>FALSE</v>
      </c>
      <c r="V3461" s="18">
        <f t="shared" si="806"/>
        <v>2</v>
      </c>
      <c r="W3461">
        <f t="shared" si="807"/>
        <v>1</v>
      </c>
      <c r="X3461">
        <v>1.28</v>
      </c>
      <c r="Y3461">
        <f>D3461*X3461</f>
        <v>640</v>
      </c>
      <c r="Z3461">
        <f t="shared" ref="Z3461:Z3482" si="808">E3461*$X3461</f>
        <v>807.68000000000006</v>
      </c>
    </row>
    <row r="3462" spans="1:26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 t="b">
        <v>0</v>
      </c>
      <c r="L3462">
        <v>19</v>
      </c>
      <c r="M3462" t="b">
        <v>1</v>
      </c>
      <c r="N3462" t="s">
        <v>8271</v>
      </c>
      <c r="O3462" s="15">
        <f t="shared" si="802"/>
        <v>190</v>
      </c>
      <c r="P3462" s="15">
        <f t="shared" si="799"/>
        <v>50</v>
      </c>
      <c r="Q3462" t="s">
        <v>8328</v>
      </c>
      <c r="R3462" t="s">
        <v>8329</v>
      </c>
      <c r="S3462" s="8">
        <f t="shared" si="803"/>
        <v>41852.318888888884</v>
      </c>
      <c r="T3462" s="11">
        <f t="shared" si="804"/>
        <v>41866.318888888891</v>
      </c>
      <c r="U3462" t="str">
        <f t="shared" si="805"/>
        <v>FALSE</v>
      </c>
      <c r="V3462" s="18">
        <f t="shared" si="806"/>
        <v>2</v>
      </c>
      <c r="W3462">
        <f t="shared" si="807"/>
        <v>1</v>
      </c>
      <c r="X3462">
        <v>1.28</v>
      </c>
      <c r="Y3462">
        <f>D3462*X3462</f>
        <v>640</v>
      </c>
      <c r="Z3462">
        <f t="shared" si="808"/>
        <v>1216</v>
      </c>
    </row>
    <row r="3463" spans="1:26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 t="b">
        <v>0</v>
      </c>
      <c r="L3463">
        <v>12</v>
      </c>
      <c r="M3463" t="b">
        <v>1</v>
      </c>
      <c r="N3463" t="s">
        <v>8271</v>
      </c>
      <c r="O3463" s="15">
        <f t="shared" si="802"/>
        <v>139</v>
      </c>
      <c r="P3463" s="15">
        <f t="shared" si="799"/>
        <v>57.916666666666664</v>
      </c>
      <c r="Q3463" t="s">
        <v>8328</v>
      </c>
      <c r="R3463" t="s">
        <v>8329</v>
      </c>
      <c r="S3463" s="8">
        <f t="shared" si="803"/>
        <v>42643.424525462957</v>
      </c>
      <c r="T3463" s="11">
        <f t="shared" si="804"/>
        <v>42671.916666666664</v>
      </c>
      <c r="U3463" t="str">
        <f t="shared" si="805"/>
        <v>FALSE</v>
      </c>
      <c r="V3463" s="18">
        <f t="shared" si="806"/>
        <v>2</v>
      </c>
      <c r="W3463">
        <f t="shared" si="807"/>
        <v>1</v>
      </c>
      <c r="X3463">
        <v>1</v>
      </c>
      <c r="Y3463">
        <f>D3463*$X3463</f>
        <v>500</v>
      </c>
      <c r="Z3463">
        <f t="shared" si="808"/>
        <v>695</v>
      </c>
    </row>
    <row r="3464" spans="1:26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 t="b">
        <v>0</v>
      </c>
      <c r="L3464">
        <v>17</v>
      </c>
      <c r="M3464" t="b">
        <v>1</v>
      </c>
      <c r="N3464" t="s">
        <v>8271</v>
      </c>
      <c r="O3464" s="15">
        <f t="shared" si="802"/>
        <v>202</v>
      </c>
      <c r="P3464" s="15">
        <f t="shared" si="799"/>
        <v>29.705882352941178</v>
      </c>
      <c r="Q3464" t="s">
        <v>8328</v>
      </c>
      <c r="R3464" t="s">
        <v>8329</v>
      </c>
      <c r="S3464" s="8">
        <f t="shared" si="803"/>
        <v>42179.690138888887</v>
      </c>
      <c r="T3464" s="11">
        <f t="shared" si="804"/>
        <v>42195.541666666664</v>
      </c>
      <c r="U3464" t="str">
        <f t="shared" si="805"/>
        <v>FALSE</v>
      </c>
      <c r="V3464" s="18">
        <f t="shared" si="806"/>
        <v>2</v>
      </c>
      <c r="W3464">
        <f t="shared" si="807"/>
        <v>1</v>
      </c>
      <c r="X3464">
        <v>1</v>
      </c>
      <c r="Y3464">
        <f>D3464*$X3464</f>
        <v>250</v>
      </c>
      <c r="Z3464">
        <f t="shared" si="808"/>
        <v>505</v>
      </c>
    </row>
    <row r="3465" spans="1:26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 t="b">
        <v>0</v>
      </c>
      <c r="L3465">
        <v>114</v>
      </c>
      <c r="M3465" t="b">
        <v>1</v>
      </c>
      <c r="N3465" t="s">
        <v>8271</v>
      </c>
      <c r="O3465" s="15">
        <f t="shared" si="802"/>
        <v>103.38000000000001</v>
      </c>
      <c r="P3465" s="15">
        <f t="shared" si="799"/>
        <v>90.684210526315795</v>
      </c>
      <c r="Q3465" t="s">
        <v>8328</v>
      </c>
      <c r="R3465" t="s">
        <v>8329</v>
      </c>
      <c r="S3465" s="8">
        <f t="shared" si="803"/>
        <v>42612.710474537038</v>
      </c>
      <c r="T3465" s="11">
        <f t="shared" si="804"/>
        <v>42653.957638888889</v>
      </c>
      <c r="U3465" t="str">
        <f t="shared" si="805"/>
        <v>FALSE</v>
      </c>
      <c r="V3465" s="18">
        <f t="shared" si="806"/>
        <v>2</v>
      </c>
      <c r="W3465">
        <f t="shared" si="807"/>
        <v>1</v>
      </c>
      <c r="X3465">
        <f>0.76</f>
        <v>0.76</v>
      </c>
      <c r="Y3465">
        <f>D3465*X3465</f>
        <v>7600</v>
      </c>
      <c r="Z3465">
        <f t="shared" si="808"/>
        <v>7856.88</v>
      </c>
    </row>
    <row r="3466" spans="1:26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 t="b">
        <v>0</v>
      </c>
      <c r="L3466">
        <v>93</v>
      </c>
      <c r="M3466" t="b">
        <v>1</v>
      </c>
      <c r="N3466" t="s">
        <v>8271</v>
      </c>
      <c r="O3466" s="15">
        <f t="shared" si="802"/>
        <v>102.3236</v>
      </c>
      <c r="P3466" s="15">
        <f t="shared" si="799"/>
        <v>55.012688172043013</v>
      </c>
      <c r="Q3466" t="s">
        <v>8328</v>
      </c>
      <c r="R3466" t="s">
        <v>8329</v>
      </c>
      <c r="S3466" s="8">
        <f t="shared" si="803"/>
        <v>42574.921724537031</v>
      </c>
      <c r="T3466" s="11">
        <f t="shared" si="804"/>
        <v>42604.921724537031</v>
      </c>
      <c r="U3466" t="str">
        <f t="shared" si="805"/>
        <v>FALSE</v>
      </c>
      <c r="V3466" s="18">
        <f t="shared" si="806"/>
        <v>2</v>
      </c>
      <c r="W3466">
        <f t="shared" si="807"/>
        <v>1</v>
      </c>
      <c r="X3466">
        <v>1</v>
      </c>
      <c r="Y3466">
        <f>D3466*$X3466</f>
        <v>5000</v>
      </c>
      <c r="Z3466">
        <f t="shared" si="808"/>
        <v>5116.18</v>
      </c>
    </row>
    <row r="3467" spans="1:26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 t="b">
        <v>0</v>
      </c>
      <c r="L3467">
        <v>36</v>
      </c>
      <c r="M3467" t="b">
        <v>1</v>
      </c>
      <c r="N3467" t="s">
        <v>8271</v>
      </c>
      <c r="O3467" s="15">
        <f t="shared" si="802"/>
        <v>103</v>
      </c>
      <c r="P3467" s="15">
        <f t="shared" si="799"/>
        <v>57.222222222222221</v>
      </c>
      <c r="Q3467" t="s">
        <v>8328</v>
      </c>
      <c r="R3467" t="s">
        <v>8329</v>
      </c>
      <c r="S3467" s="8">
        <f t="shared" si="803"/>
        <v>42200.417499999996</v>
      </c>
      <c r="T3467" s="11">
        <f t="shared" si="804"/>
        <v>42225.458333333336</v>
      </c>
      <c r="U3467" t="str">
        <f t="shared" si="805"/>
        <v>FALSE</v>
      </c>
      <c r="V3467" s="18">
        <f t="shared" si="806"/>
        <v>2</v>
      </c>
      <c r="W3467">
        <f t="shared" si="807"/>
        <v>1</v>
      </c>
      <c r="X3467">
        <v>1.28</v>
      </c>
      <c r="Y3467">
        <f>D3467*X3467</f>
        <v>2560</v>
      </c>
      <c r="Z3467">
        <f t="shared" si="808"/>
        <v>2636.8</v>
      </c>
    </row>
    <row r="3468" spans="1:26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 t="b">
        <v>0</v>
      </c>
      <c r="L3468">
        <v>61</v>
      </c>
      <c r="M3468" t="b">
        <v>1</v>
      </c>
      <c r="N3468" t="s">
        <v>8271</v>
      </c>
      <c r="O3468" s="15">
        <f t="shared" si="802"/>
        <v>127.14285714285714</v>
      </c>
      <c r="P3468" s="15">
        <f t="shared" si="799"/>
        <v>72.950819672131146</v>
      </c>
      <c r="Q3468" t="s">
        <v>8328</v>
      </c>
      <c r="R3468" t="s">
        <v>8329</v>
      </c>
      <c r="S3468" s="8">
        <f t="shared" si="803"/>
        <v>42419.810763888883</v>
      </c>
      <c r="T3468" s="11">
        <f t="shared" si="804"/>
        <v>42479.769097222219</v>
      </c>
      <c r="U3468" t="str">
        <f t="shared" si="805"/>
        <v>FALSE</v>
      </c>
      <c r="V3468" s="18">
        <f t="shared" si="806"/>
        <v>2</v>
      </c>
      <c r="W3468">
        <f t="shared" si="807"/>
        <v>1</v>
      </c>
      <c r="X3468">
        <v>1</v>
      </c>
      <c r="Y3468">
        <f>D3468*$X3468</f>
        <v>3500</v>
      </c>
      <c r="Z3468">
        <f t="shared" si="808"/>
        <v>4450</v>
      </c>
    </row>
    <row r="3469" spans="1:26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 t="b">
        <v>0</v>
      </c>
      <c r="L3469">
        <v>47</v>
      </c>
      <c r="M3469" t="b">
        <v>1</v>
      </c>
      <c r="N3469" t="s">
        <v>8271</v>
      </c>
      <c r="O3469" s="15">
        <f t="shared" si="802"/>
        <v>101</v>
      </c>
      <c r="P3469" s="15">
        <f t="shared" si="799"/>
        <v>64.468085106382972</v>
      </c>
      <c r="Q3469" t="s">
        <v>8328</v>
      </c>
      <c r="R3469" t="s">
        <v>8329</v>
      </c>
      <c r="S3469" s="8">
        <f t="shared" si="803"/>
        <v>42053.463333333326</v>
      </c>
      <c r="T3469" s="11">
        <f t="shared" si="804"/>
        <v>42083.421666666669</v>
      </c>
      <c r="U3469" t="str">
        <f t="shared" si="805"/>
        <v>FALSE</v>
      </c>
      <c r="V3469" s="18">
        <f t="shared" si="806"/>
        <v>2</v>
      </c>
      <c r="W3469">
        <f t="shared" si="807"/>
        <v>1</v>
      </c>
      <c r="X3469">
        <v>1</v>
      </c>
      <c r="Y3469">
        <f>D3469*$X3469</f>
        <v>3000</v>
      </c>
      <c r="Z3469">
        <f t="shared" si="808"/>
        <v>3030</v>
      </c>
    </row>
    <row r="3470" spans="1:26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 t="b">
        <v>0</v>
      </c>
      <c r="L3470">
        <v>17</v>
      </c>
      <c r="M3470" t="b">
        <v>1</v>
      </c>
      <c r="N3470" t="s">
        <v>8271</v>
      </c>
      <c r="O3470" s="15">
        <f t="shared" si="802"/>
        <v>121.78</v>
      </c>
      <c r="P3470" s="15">
        <f t="shared" si="799"/>
        <v>716.35294117647061</v>
      </c>
      <c r="Q3470" t="s">
        <v>8328</v>
      </c>
      <c r="R3470" t="s">
        <v>8329</v>
      </c>
      <c r="S3470" s="8">
        <f t="shared" si="803"/>
        <v>42605.557048611103</v>
      </c>
      <c r="T3470" s="11">
        <f t="shared" si="804"/>
        <v>42633.916666666664</v>
      </c>
      <c r="U3470" t="str">
        <f t="shared" si="805"/>
        <v>FALSE</v>
      </c>
      <c r="V3470" s="18">
        <f t="shared" si="806"/>
        <v>2</v>
      </c>
      <c r="W3470">
        <f t="shared" si="807"/>
        <v>1</v>
      </c>
      <c r="X3470">
        <v>1</v>
      </c>
      <c r="Y3470">
        <f>D3470*$X3470</f>
        <v>10000</v>
      </c>
      <c r="Z3470">
        <f t="shared" si="808"/>
        <v>12178</v>
      </c>
    </row>
    <row r="3471" spans="1:26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 t="b">
        <v>0</v>
      </c>
      <c r="L3471">
        <v>63</v>
      </c>
      <c r="M3471" t="b">
        <v>1</v>
      </c>
      <c r="N3471" t="s">
        <v>8271</v>
      </c>
      <c r="O3471" s="15">
        <f t="shared" si="802"/>
        <v>113.39285714285714</v>
      </c>
      <c r="P3471" s="15">
        <f t="shared" si="799"/>
        <v>50.396825396825399</v>
      </c>
      <c r="Q3471" t="s">
        <v>8328</v>
      </c>
      <c r="R3471" t="s">
        <v>8329</v>
      </c>
      <c r="S3471" s="8">
        <f t="shared" si="803"/>
        <v>42458.433391203704</v>
      </c>
      <c r="T3471" s="11">
        <f t="shared" si="804"/>
        <v>42488.433391203704</v>
      </c>
      <c r="U3471" t="str">
        <f t="shared" si="805"/>
        <v>FALSE</v>
      </c>
      <c r="V3471" s="18">
        <f t="shared" si="806"/>
        <v>2</v>
      </c>
      <c r="W3471">
        <f t="shared" si="807"/>
        <v>1</v>
      </c>
      <c r="X3471">
        <v>1</v>
      </c>
      <c r="Y3471">
        <f>D3471*$X3471</f>
        <v>2800</v>
      </c>
      <c r="Z3471">
        <f t="shared" si="808"/>
        <v>3175</v>
      </c>
    </row>
    <row r="3472" spans="1:26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 t="b">
        <v>0</v>
      </c>
      <c r="L3472">
        <v>9</v>
      </c>
      <c r="M3472" t="b">
        <v>1</v>
      </c>
      <c r="N3472" t="s">
        <v>8271</v>
      </c>
      <c r="O3472" s="15">
        <f t="shared" si="802"/>
        <v>150</v>
      </c>
      <c r="P3472" s="15">
        <f t="shared" si="799"/>
        <v>41.666666666666664</v>
      </c>
      <c r="Q3472" t="s">
        <v>8328</v>
      </c>
      <c r="R3472" t="s">
        <v>8329</v>
      </c>
      <c r="S3472" s="8">
        <f t="shared" si="803"/>
        <v>42528.813680555548</v>
      </c>
      <c r="T3472" s="11">
        <f t="shared" si="804"/>
        <v>42566.693055555552</v>
      </c>
      <c r="U3472" t="str">
        <f t="shared" si="805"/>
        <v>FALSE</v>
      </c>
      <c r="V3472" s="18">
        <f t="shared" si="806"/>
        <v>2</v>
      </c>
      <c r="W3472">
        <f t="shared" si="807"/>
        <v>1</v>
      </c>
      <c r="X3472">
        <v>1</v>
      </c>
      <c r="Y3472">
        <f>D3472*$X3472</f>
        <v>250</v>
      </c>
      <c r="Z3472">
        <f t="shared" si="808"/>
        <v>375</v>
      </c>
    </row>
    <row r="3473" spans="1:26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 t="b">
        <v>0</v>
      </c>
      <c r="L3473">
        <v>30</v>
      </c>
      <c r="M3473" t="b">
        <v>1</v>
      </c>
      <c r="N3473" t="s">
        <v>8271</v>
      </c>
      <c r="O3473" s="15">
        <f t="shared" si="802"/>
        <v>214.6</v>
      </c>
      <c r="P3473" s="15">
        <f t="shared" si="799"/>
        <v>35.766666666666666</v>
      </c>
      <c r="Q3473" t="s">
        <v>8328</v>
      </c>
      <c r="R3473" t="s">
        <v>8329</v>
      </c>
      <c r="S3473" s="8">
        <f t="shared" si="803"/>
        <v>41841.612152777772</v>
      </c>
      <c r="T3473" s="11">
        <f t="shared" si="804"/>
        <v>41882.625</v>
      </c>
      <c r="U3473" t="str">
        <f t="shared" si="805"/>
        <v>FALSE</v>
      </c>
      <c r="V3473" s="18">
        <f t="shared" si="806"/>
        <v>2</v>
      </c>
      <c r="W3473">
        <f t="shared" si="807"/>
        <v>1</v>
      </c>
      <c r="X3473">
        <v>1.28</v>
      </c>
      <c r="Y3473">
        <f>D3473*X3473</f>
        <v>640</v>
      </c>
      <c r="Z3473">
        <f t="shared" si="808"/>
        <v>1373.44</v>
      </c>
    </row>
    <row r="3474" spans="1:26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 t="b">
        <v>0</v>
      </c>
      <c r="L3474">
        <v>23</v>
      </c>
      <c r="M3474" t="b">
        <v>1</v>
      </c>
      <c r="N3474" t="s">
        <v>8271</v>
      </c>
      <c r="O3474" s="15">
        <f t="shared" si="802"/>
        <v>102.05</v>
      </c>
      <c r="P3474" s="15">
        <f t="shared" si="799"/>
        <v>88.739130434782609</v>
      </c>
      <c r="Q3474" t="s">
        <v>8328</v>
      </c>
      <c r="R3474" t="s">
        <v>8329</v>
      </c>
      <c r="S3474" s="8">
        <f t="shared" si="803"/>
        <v>41927.962164351848</v>
      </c>
      <c r="T3474" s="11">
        <f t="shared" si="804"/>
        <v>41949.040972222218</v>
      </c>
      <c r="U3474" t="str">
        <f t="shared" si="805"/>
        <v>FALSE</v>
      </c>
      <c r="V3474" s="18">
        <f t="shared" si="806"/>
        <v>2</v>
      </c>
      <c r="W3474">
        <f t="shared" si="807"/>
        <v>1</v>
      </c>
      <c r="X3474">
        <v>1</v>
      </c>
      <c r="Y3474">
        <f>D3474*$X3474</f>
        <v>2000</v>
      </c>
      <c r="Z3474">
        <f t="shared" si="808"/>
        <v>2041</v>
      </c>
    </row>
    <row r="3475" spans="1:26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 t="b">
        <v>0</v>
      </c>
      <c r="L3475">
        <v>33</v>
      </c>
      <c r="M3475" t="b">
        <v>1</v>
      </c>
      <c r="N3475" t="s">
        <v>8271</v>
      </c>
      <c r="O3475" s="15">
        <f t="shared" si="802"/>
        <v>100</v>
      </c>
      <c r="P3475" s="15">
        <f t="shared" si="799"/>
        <v>148.4848484848485</v>
      </c>
      <c r="Q3475" t="s">
        <v>8328</v>
      </c>
      <c r="R3475" t="s">
        <v>8329</v>
      </c>
      <c r="S3475" s="8">
        <f t="shared" si="803"/>
        <v>42062.626111111109</v>
      </c>
      <c r="T3475" s="11">
        <f t="shared" si="804"/>
        <v>42083.643749999996</v>
      </c>
      <c r="U3475" t="str">
        <f t="shared" si="805"/>
        <v>FALSE</v>
      </c>
      <c r="V3475" s="18">
        <f t="shared" si="806"/>
        <v>2</v>
      </c>
      <c r="W3475">
        <f t="shared" si="807"/>
        <v>1</v>
      </c>
      <c r="X3475">
        <v>1</v>
      </c>
      <c r="Y3475">
        <f>D3475*$X3475</f>
        <v>4900</v>
      </c>
      <c r="Z3475">
        <f t="shared" si="808"/>
        <v>4900</v>
      </c>
    </row>
    <row r="3476" spans="1:26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 t="b">
        <v>0</v>
      </c>
      <c r="L3476">
        <v>39</v>
      </c>
      <c r="M3476" t="b">
        <v>1</v>
      </c>
      <c r="N3476" t="s">
        <v>8271</v>
      </c>
      <c r="O3476" s="15">
        <f t="shared" si="802"/>
        <v>101</v>
      </c>
      <c r="P3476" s="15">
        <f t="shared" si="799"/>
        <v>51.794871794871796</v>
      </c>
      <c r="Q3476" t="s">
        <v>8328</v>
      </c>
      <c r="R3476" t="s">
        <v>8329</v>
      </c>
      <c r="S3476" s="8">
        <f t="shared" si="803"/>
        <v>42541.293182870366</v>
      </c>
      <c r="T3476" s="11">
        <f t="shared" si="804"/>
        <v>42571.293182870366</v>
      </c>
      <c r="U3476" t="str">
        <f t="shared" si="805"/>
        <v>FALSE</v>
      </c>
      <c r="V3476" s="18">
        <f t="shared" si="806"/>
        <v>2</v>
      </c>
      <c r="W3476">
        <f t="shared" si="807"/>
        <v>1</v>
      </c>
      <c r="X3476">
        <v>1.28</v>
      </c>
      <c r="Y3476">
        <f>D3476*X3476</f>
        <v>2560</v>
      </c>
      <c r="Z3476">
        <f t="shared" si="808"/>
        <v>2585.6</v>
      </c>
    </row>
    <row r="3477" spans="1:26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 t="b">
        <v>0</v>
      </c>
      <c r="L3477">
        <v>17</v>
      </c>
      <c r="M3477" t="b">
        <v>1</v>
      </c>
      <c r="N3477" t="s">
        <v>8271</v>
      </c>
      <c r="O3477" s="15">
        <f t="shared" si="802"/>
        <v>113.33333333333333</v>
      </c>
      <c r="P3477" s="15">
        <f t="shared" si="799"/>
        <v>20</v>
      </c>
      <c r="Q3477" t="s">
        <v>8328</v>
      </c>
      <c r="R3477" t="s">
        <v>8329</v>
      </c>
      <c r="S3477" s="8">
        <f t="shared" si="803"/>
        <v>41918.672499999993</v>
      </c>
      <c r="T3477" s="11">
        <f t="shared" si="804"/>
        <v>41945.791666666664</v>
      </c>
      <c r="U3477" t="str">
        <f t="shared" si="805"/>
        <v>FALSE</v>
      </c>
      <c r="V3477" s="18">
        <f t="shared" si="806"/>
        <v>2</v>
      </c>
      <c r="W3477">
        <f t="shared" si="807"/>
        <v>1</v>
      </c>
      <c r="X3477">
        <v>1.28</v>
      </c>
      <c r="Y3477">
        <f>D3477*X3477</f>
        <v>384</v>
      </c>
      <c r="Z3477">
        <f t="shared" si="808"/>
        <v>435.2</v>
      </c>
    </row>
    <row r="3478" spans="1:26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 t="b">
        <v>0</v>
      </c>
      <c r="L3478">
        <v>6</v>
      </c>
      <c r="M3478" t="b">
        <v>1</v>
      </c>
      <c r="N3478" t="s">
        <v>8271</v>
      </c>
      <c r="O3478" s="15">
        <f t="shared" si="802"/>
        <v>104</v>
      </c>
      <c r="P3478" s="15">
        <f t="shared" si="799"/>
        <v>52</v>
      </c>
      <c r="Q3478" t="s">
        <v>8328</v>
      </c>
      <c r="R3478" t="s">
        <v>8329</v>
      </c>
      <c r="S3478" s="8">
        <f t="shared" si="803"/>
        <v>41921.071643518517</v>
      </c>
      <c r="T3478" s="11">
        <f t="shared" si="804"/>
        <v>41938.916666666664</v>
      </c>
      <c r="U3478" t="str">
        <f t="shared" si="805"/>
        <v>FALSE</v>
      </c>
      <c r="V3478" s="18">
        <f t="shared" si="806"/>
        <v>2</v>
      </c>
      <c r="W3478">
        <f t="shared" si="807"/>
        <v>1</v>
      </c>
      <c r="X3478">
        <v>1</v>
      </c>
      <c r="Y3478">
        <f>D3478*$X3478</f>
        <v>300</v>
      </c>
      <c r="Z3478">
        <f t="shared" si="808"/>
        <v>312</v>
      </c>
    </row>
    <row r="3479" spans="1:26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 t="b">
        <v>0</v>
      </c>
      <c r="L3479">
        <v>39</v>
      </c>
      <c r="M3479" t="b">
        <v>1</v>
      </c>
      <c r="N3479" t="s">
        <v>8271</v>
      </c>
      <c r="O3479" s="15">
        <f t="shared" si="802"/>
        <v>115.33333333333333</v>
      </c>
      <c r="P3479" s="15">
        <f t="shared" si="799"/>
        <v>53.230769230769234</v>
      </c>
      <c r="Q3479" t="s">
        <v>8328</v>
      </c>
      <c r="R3479" t="s">
        <v>8329</v>
      </c>
      <c r="S3479" s="8">
        <f t="shared" si="803"/>
        <v>42128.528275462959</v>
      </c>
      <c r="T3479" s="11">
        <f t="shared" si="804"/>
        <v>42140.916666666664</v>
      </c>
      <c r="U3479" t="str">
        <f t="shared" si="805"/>
        <v>FALSE</v>
      </c>
      <c r="V3479" s="18">
        <f t="shared" si="806"/>
        <v>2</v>
      </c>
      <c r="W3479">
        <f t="shared" si="807"/>
        <v>1</v>
      </c>
      <c r="X3479">
        <v>1</v>
      </c>
      <c r="Y3479">
        <f>D3479*$X3479</f>
        <v>1800</v>
      </c>
      <c r="Z3479">
        <f t="shared" si="808"/>
        <v>2076</v>
      </c>
    </row>
    <row r="3480" spans="1:26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 t="b">
        <v>0</v>
      </c>
      <c r="L3480">
        <v>57</v>
      </c>
      <c r="M3480" t="b">
        <v>1</v>
      </c>
      <c r="N3480" t="s">
        <v>8271</v>
      </c>
      <c r="O3480" s="15">
        <f t="shared" si="802"/>
        <v>112.85000000000001</v>
      </c>
      <c r="P3480" s="15">
        <f t="shared" si="799"/>
        <v>39.596491228070178</v>
      </c>
      <c r="Q3480" t="s">
        <v>8328</v>
      </c>
      <c r="R3480" t="s">
        <v>8329</v>
      </c>
      <c r="S3480" s="8">
        <f t="shared" si="803"/>
        <v>42053.708587962967</v>
      </c>
      <c r="T3480" s="11">
        <f t="shared" si="804"/>
        <v>42079.666666666664</v>
      </c>
      <c r="U3480" t="str">
        <f t="shared" si="805"/>
        <v>FALSE</v>
      </c>
      <c r="V3480" s="18">
        <f t="shared" si="806"/>
        <v>2</v>
      </c>
      <c r="W3480">
        <f t="shared" si="807"/>
        <v>1</v>
      </c>
      <c r="X3480">
        <v>1</v>
      </c>
      <c r="Y3480">
        <f>D3480*$X3480</f>
        <v>2000</v>
      </c>
      <c r="Z3480">
        <f t="shared" si="808"/>
        <v>2257</v>
      </c>
    </row>
    <row r="3481" spans="1:26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 t="b">
        <v>0</v>
      </c>
      <c r="L3481">
        <v>56</v>
      </c>
      <c r="M3481" t="b">
        <v>1</v>
      </c>
      <c r="N3481" t="s">
        <v>8271</v>
      </c>
      <c r="O3481" s="15">
        <f t="shared" si="802"/>
        <v>127.86666666666666</v>
      </c>
      <c r="P3481" s="15">
        <f t="shared" si="799"/>
        <v>34.25</v>
      </c>
      <c r="Q3481" t="s">
        <v>8328</v>
      </c>
      <c r="R3481" t="s">
        <v>8329</v>
      </c>
      <c r="S3481" s="8">
        <f t="shared" si="803"/>
        <v>41781.646759259253</v>
      </c>
      <c r="T3481" s="11">
        <f t="shared" si="804"/>
        <v>41811.64675925926</v>
      </c>
      <c r="U3481" t="str">
        <f t="shared" si="805"/>
        <v>FALSE</v>
      </c>
      <c r="V3481" s="18">
        <f t="shared" si="806"/>
        <v>2</v>
      </c>
      <c r="W3481">
        <f t="shared" si="807"/>
        <v>1</v>
      </c>
      <c r="X3481">
        <v>1.28</v>
      </c>
      <c r="Y3481">
        <f>D3481*X3481</f>
        <v>1920</v>
      </c>
      <c r="Z3481">
        <f t="shared" si="808"/>
        <v>2455.04</v>
      </c>
    </row>
    <row r="3482" spans="1:26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 t="b">
        <v>0</v>
      </c>
      <c r="L3482">
        <v>13</v>
      </c>
      <c r="M3482" t="b">
        <v>1</v>
      </c>
      <c r="N3482" t="s">
        <v>8271</v>
      </c>
      <c r="O3482" s="15">
        <f t="shared" si="802"/>
        <v>142.66666666666669</v>
      </c>
      <c r="P3482" s="15">
        <f t="shared" si="799"/>
        <v>164.61538461538461</v>
      </c>
      <c r="Q3482" t="s">
        <v>8328</v>
      </c>
      <c r="R3482" t="s">
        <v>8329</v>
      </c>
      <c r="S3482" s="8">
        <f t="shared" si="803"/>
        <v>42171.109108796292</v>
      </c>
      <c r="T3482" s="11">
        <f t="shared" si="804"/>
        <v>42195.666666666664</v>
      </c>
      <c r="U3482" t="str">
        <f t="shared" si="805"/>
        <v>FALSE</v>
      </c>
      <c r="V3482" s="18">
        <f t="shared" si="806"/>
        <v>2</v>
      </c>
      <c r="W3482">
        <f t="shared" si="807"/>
        <v>1</v>
      </c>
      <c r="X3482">
        <v>1</v>
      </c>
      <c r="Y3482">
        <f>D3482*$X3482</f>
        <v>1500</v>
      </c>
      <c r="Z3482">
        <f t="shared" si="808"/>
        <v>2140</v>
      </c>
    </row>
    <row r="3483" spans="1:26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 t="b">
        <v>0</v>
      </c>
      <c r="L3483">
        <v>95</v>
      </c>
      <c r="M3483" t="b">
        <v>1</v>
      </c>
      <c r="N3483" t="s">
        <v>8271</v>
      </c>
      <c r="O3483" s="15">
        <f t="shared" si="802"/>
        <v>118.8</v>
      </c>
      <c r="P3483" s="15">
        <f t="shared" si="799"/>
        <v>125.05263157894737</v>
      </c>
      <c r="Q3483" t="s">
        <v>8328</v>
      </c>
      <c r="R3483" t="s">
        <v>8329</v>
      </c>
      <c r="S3483" s="8">
        <f t="shared" si="803"/>
        <v>41989.039212962954</v>
      </c>
      <c r="T3483" s="11">
        <f t="shared" si="804"/>
        <v>42006.039212962962</v>
      </c>
      <c r="U3483" t="str">
        <f t="shared" si="805"/>
        <v>FALSE</v>
      </c>
      <c r="V3483" s="18">
        <f t="shared" si="806"/>
        <v>2</v>
      </c>
      <c r="W3483">
        <f t="shared" si="807"/>
        <v>1</v>
      </c>
      <c r="X3483">
        <v>0.72</v>
      </c>
      <c r="Y3483">
        <f>D3483*X3483</f>
        <v>7200</v>
      </c>
    </row>
    <row r="3484" spans="1:26" ht="100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 t="b">
        <v>0</v>
      </c>
      <c r="L3484">
        <v>80</v>
      </c>
      <c r="M3484" t="b">
        <v>1</v>
      </c>
      <c r="N3484" t="s">
        <v>8271</v>
      </c>
      <c r="O3484" s="15">
        <f t="shared" si="802"/>
        <v>138.33333333333334</v>
      </c>
      <c r="P3484" s="15">
        <f t="shared" si="799"/>
        <v>51.875</v>
      </c>
      <c r="Q3484" t="s">
        <v>8328</v>
      </c>
      <c r="R3484" t="s">
        <v>8329</v>
      </c>
      <c r="S3484" s="8">
        <f t="shared" si="803"/>
        <v>41796.563263888886</v>
      </c>
      <c r="T3484" s="11">
        <f t="shared" si="804"/>
        <v>41826.563263888886</v>
      </c>
      <c r="U3484" t="str">
        <f t="shared" si="805"/>
        <v>FALSE</v>
      </c>
      <c r="V3484" s="18">
        <f t="shared" si="806"/>
        <v>2</v>
      </c>
      <c r="W3484">
        <f t="shared" si="807"/>
        <v>1</v>
      </c>
      <c r="X3484">
        <v>1.28</v>
      </c>
      <c r="Y3484">
        <f>D3484*X3484</f>
        <v>3840</v>
      </c>
      <c r="Z3484">
        <f t="shared" ref="Z3484:Z3512" si="809">E3484*$X3484</f>
        <v>5312</v>
      </c>
    </row>
    <row r="3485" spans="1:26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 t="b">
        <v>0</v>
      </c>
      <c r="L3485">
        <v>133</v>
      </c>
      <c r="M3485" t="b">
        <v>1</v>
      </c>
      <c r="N3485" t="s">
        <v>8271</v>
      </c>
      <c r="O3485" s="15">
        <f t="shared" si="802"/>
        <v>159.9402985074627</v>
      </c>
      <c r="P3485" s="15">
        <f t="shared" si="799"/>
        <v>40.285714285714285</v>
      </c>
      <c r="Q3485" t="s">
        <v>8328</v>
      </c>
      <c r="R3485" t="s">
        <v>8329</v>
      </c>
      <c r="S3485" s="8">
        <f t="shared" si="803"/>
        <v>41793.460428240738</v>
      </c>
      <c r="T3485" s="11">
        <f t="shared" si="804"/>
        <v>41823.460428240738</v>
      </c>
      <c r="U3485" t="str">
        <f t="shared" si="805"/>
        <v>FALSE</v>
      </c>
      <c r="V3485" s="18">
        <f t="shared" si="806"/>
        <v>2</v>
      </c>
      <c r="W3485">
        <f t="shared" si="807"/>
        <v>1</v>
      </c>
      <c r="X3485">
        <v>1</v>
      </c>
      <c r="Y3485">
        <f>D3485*$X3485</f>
        <v>3350</v>
      </c>
      <c r="Z3485">
        <f t="shared" si="809"/>
        <v>5358</v>
      </c>
    </row>
    <row r="3486" spans="1:26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 t="b">
        <v>0</v>
      </c>
      <c r="L3486">
        <v>44</v>
      </c>
      <c r="M3486" t="b">
        <v>1</v>
      </c>
      <c r="N3486" t="s">
        <v>8271</v>
      </c>
      <c r="O3486" s="15">
        <f t="shared" si="802"/>
        <v>114.24000000000001</v>
      </c>
      <c r="P3486" s="15">
        <f t="shared" si="799"/>
        <v>64.909090909090907</v>
      </c>
      <c r="Q3486" t="s">
        <v>8328</v>
      </c>
      <c r="R3486" t="s">
        <v>8329</v>
      </c>
      <c r="S3486" s="8">
        <f t="shared" si="803"/>
        <v>42506.552071759252</v>
      </c>
      <c r="T3486" s="11">
        <f t="shared" si="804"/>
        <v>42536.552071759252</v>
      </c>
      <c r="U3486" t="str">
        <f t="shared" si="805"/>
        <v>FALSE</v>
      </c>
      <c r="V3486" s="18">
        <f t="shared" si="806"/>
        <v>2</v>
      </c>
      <c r="W3486">
        <f t="shared" si="807"/>
        <v>1</v>
      </c>
      <c r="X3486">
        <v>1</v>
      </c>
      <c r="Y3486">
        <f>D3486*$X3486</f>
        <v>2500</v>
      </c>
      <c r="Z3486">
        <f t="shared" si="809"/>
        <v>2856</v>
      </c>
    </row>
    <row r="3487" spans="1:26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 t="b">
        <v>0</v>
      </c>
      <c r="L3487">
        <v>30</v>
      </c>
      <c r="M3487" t="b">
        <v>1</v>
      </c>
      <c r="N3487" t="s">
        <v>8271</v>
      </c>
      <c r="O3487" s="15">
        <f t="shared" si="802"/>
        <v>100.60606060606061</v>
      </c>
      <c r="P3487" s="15">
        <f t="shared" si="799"/>
        <v>55.333333333333336</v>
      </c>
      <c r="Q3487" t="s">
        <v>8328</v>
      </c>
      <c r="R3487" t="s">
        <v>8329</v>
      </c>
      <c r="S3487" s="8">
        <f t="shared" si="803"/>
        <v>42372.484722222223</v>
      </c>
      <c r="T3487" s="11">
        <f t="shared" si="804"/>
        <v>42402.484722222223</v>
      </c>
      <c r="U3487" t="str">
        <f t="shared" si="805"/>
        <v>FALSE</v>
      </c>
      <c r="V3487" s="18">
        <f t="shared" si="806"/>
        <v>2</v>
      </c>
      <c r="W3487">
        <f t="shared" si="807"/>
        <v>1</v>
      </c>
      <c r="X3487">
        <v>1</v>
      </c>
      <c r="Y3487">
        <f>D3487*$X3487</f>
        <v>1650</v>
      </c>
      <c r="Z3487">
        <f t="shared" si="809"/>
        <v>1660</v>
      </c>
    </row>
    <row r="3488" spans="1:26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 t="b">
        <v>0</v>
      </c>
      <c r="L3488">
        <v>56</v>
      </c>
      <c r="M3488" t="b">
        <v>1</v>
      </c>
      <c r="N3488" t="s">
        <v>8271</v>
      </c>
      <c r="O3488" s="15">
        <f t="shared" si="802"/>
        <v>155.20000000000002</v>
      </c>
      <c r="P3488" s="15">
        <f t="shared" si="799"/>
        <v>83.142857142857139</v>
      </c>
      <c r="Q3488" t="s">
        <v>8328</v>
      </c>
      <c r="R3488" t="s">
        <v>8329</v>
      </c>
      <c r="S3488" s="8">
        <f t="shared" si="803"/>
        <v>42126.666678240734</v>
      </c>
      <c r="T3488" s="11">
        <f t="shared" si="804"/>
        <v>42158.082638888889</v>
      </c>
      <c r="U3488" t="str">
        <f t="shared" si="805"/>
        <v>FALSE</v>
      </c>
      <c r="V3488" s="18">
        <f t="shared" si="806"/>
        <v>2</v>
      </c>
      <c r="W3488">
        <f t="shared" si="807"/>
        <v>1</v>
      </c>
      <c r="X3488">
        <v>1</v>
      </c>
      <c r="Y3488">
        <f>D3488*$X3488</f>
        <v>3000</v>
      </c>
      <c r="Z3488">
        <f t="shared" si="809"/>
        <v>4656</v>
      </c>
    </row>
    <row r="3489" spans="1:26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 t="b">
        <v>0</v>
      </c>
      <c r="L3489">
        <v>66</v>
      </c>
      <c r="M3489" t="b">
        <v>1</v>
      </c>
      <c r="N3489" t="s">
        <v>8271</v>
      </c>
      <c r="O3489" s="15">
        <f t="shared" si="802"/>
        <v>127.75000000000001</v>
      </c>
      <c r="P3489" s="15">
        <f t="shared" si="799"/>
        <v>38.712121212121211</v>
      </c>
      <c r="Q3489" t="s">
        <v>8328</v>
      </c>
      <c r="R3489" t="s">
        <v>8329</v>
      </c>
      <c r="S3489" s="8">
        <f t="shared" si="803"/>
        <v>42149.732083333329</v>
      </c>
      <c r="T3489" s="11">
        <f t="shared" si="804"/>
        <v>42179.732083333329</v>
      </c>
      <c r="U3489" t="str">
        <f t="shared" si="805"/>
        <v>FALSE</v>
      </c>
      <c r="V3489" s="18">
        <f t="shared" si="806"/>
        <v>2</v>
      </c>
      <c r="W3489">
        <f t="shared" si="807"/>
        <v>1</v>
      </c>
      <c r="X3489">
        <v>1.28</v>
      </c>
      <c r="Y3489">
        <f>D3489*X3489</f>
        <v>2560</v>
      </c>
      <c r="Z3489">
        <f t="shared" si="809"/>
        <v>3270.4</v>
      </c>
    </row>
    <row r="3490" spans="1:26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 t="b">
        <v>0</v>
      </c>
      <c r="L3490">
        <v>29</v>
      </c>
      <c r="M3490" t="b">
        <v>1</v>
      </c>
      <c r="N3490" t="s">
        <v>8271</v>
      </c>
      <c r="O3490" s="15">
        <f t="shared" si="802"/>
        <v>121.2</v>
      </c>
      <c r="P3490" s="15">
        <f t="shared" si="799"/>
        <v>125.37931034482759</v>
      </c>
      <c r="Q3490" t="s">
        <v>8328</v>
      </c>
      <c r="R3490" t="s">
        <v>8329</v>
      </c>
      <c r="S3490" s="8">
        <f t="shared" si="803"/>
        <v>42087.55972222222</v>
      </c>
      <c r="T3490" s="11">
        <f t="shared" si="804"/>
        <v>42111.458333333336</v>
      </c>
      <c r="U3490" t="str">
        <f t="shared" si="805"/>
        <v>FALSE</v>
      </c>
      <c r="V3490" s="18">
        <f t="shared" si="806"/>
        <v>2</v>
      </c>
      <c r="W3490">
        <f t="shared" si="807"/>
        <v>1</v>
      </c>
      <c r="X3490">
        <v>1</v>
      </c>
      <c r="Y3490">
        <f>D3490*$X3490</f>
        <v>3000</v>
      </c>
      <c r="Z3490">
        <f t="shared" si="809"/>
        <v>3636</v>
      </c>
    </row>
    <row r="3491" spans="1:26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 t="b">
        <v>0</v>
      </c>
      <c r="L3491">
        <v>72</v>
      </c>
      <c r="M3491" t="b">
        <v>1</v>
      </c>
      <c r="N3491" t="s">
        <v>8271</v>
      </c>
      <c r="O3491" s="15">
        <f t="shared" si="802"/>
        <v>112.7</v>
      </c>
      <c r="P3491" s="15">
        <f t="shared" si="799"/>
        <v>78.263888888888886</v>
      </c>
      <c r="Q3491" t="s">
        <v>8328</v>
      </c>
      <c r="R3491" t="s">
        <v>8329</v>
      </c>
      <c r="S3491" s="8">
        <f t="shared" si="803"/>
        <v>41753.427442129629</v>
      </c>
      <c r="T3491" s="11">
        <f t="shared" si="804"/>
        <v>41783.666666666664</v>
      </c>
      <c r="U3491" t="str">
        <f t="shared" si="805"/>
        <v>FALSE</v>
      </c>
      <c r="V3491" s="18">
        <f t="shared" si="806"/>
        <v>2</v>
      </c>
      <c r="W3491">
        <f t="shared" si="807"/>
        <v>1</v>
      </c>
      <c r="X3491">
        <v>1.28</v>
      </c>
      <c r="Y3491">
        <f>D3491*X3491</f>
        <v>6400</v>
      </c>
      <c r="Z3491">
        <f t="shared" si="809"/>
        <v>7212.8</v>
      </c>
    </row>
    <row r="3492" spans="1:26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 t="b">
        <v>0</v>
      </c>
      <c r="L3492">
        <v>27</v>
      </c>
      <c r="M3492" t="b">
        <v>1</v>
      </c>
      <c r="N3492" t="s">
        <v>8271</v>
      </c>
      <c r="O3492" s="15">
        <f t="shared" si="802"/>
        <v>127.49999999999999</v>
      </c>
      <c r="P3492" s="15">
        <f t="shared" si="799"/>
        <v>47.222222222222221</v>
      </c>
      <c r="Q3492" t="s">
        <v>8328</v>
      </c>
      <c r="R3492" t="s">
        <v>8329</v>
      </c>
      <c r="S3492" s="8">
        <f t="shared" si="803"/>
        <v>42443.594027777777</v>
      </c>
      <c r="T3492" s="11">
        <f t="shared" si="804"/>
        <v>42473.594027777777</v>
      </c>
      <c r="U3492" t="str">
        <f t="shared" si="805"/>
        <v>FALSE</v>
      </c>
      <c r="V3492" s="18">
        <f t="shared" si="806"/>
        <v>2</v>
      </c>
      <c r="W3492">
        <f t="shared" si="807"/>
        <v>1</v>
      </c>
      <c r="X3492">
        <v>1</v>
      </c>
      <c r="Y3492">
        <f>D3492*$X3492</f>
        <v>1000</v>
      </c>
      <c r="Z3492">
        <f t="shared" si="809"/>
        <v>1275</v>
      </c>
    </row>
    <row r="3493" spans="1:26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 t="b">
        <v>0</v>
      </c>
      <c r="L3493">
        <v>10</v>
      </c>
      <c r="M3493" t="b">
        <v>1</v>
      </c>
      <c r="N3493" t="s">
        <v>8271</v>
      </c>
      <c r="O3493" s="15">
        <f t="shared" si="802"/>
        <v>158.20000000000002</v>
      </c>
      <c r="P3493" s="15">
        <f t="shared" si="799"/>
        <v>79.099999999999994</v>
      </c>
      <c r="Q3493" t="s">
        <v>8328</v>
      </c>
      <c r="R3493" t="s">
        <v>8329</v>
      </c>
      <c r="S3493" s="8">
        <f t="shared" si="803"/>
        <v>42121.041481481479</v>
      </c>
      <c r="T3493" s="11">
        <f t="shared" si="804"/>
        <v>42142.041481481479</v>
      </c>
      <c r="U3493" t="str">
        <f t="shared" si="805"/>
        <v>FALSE</v>
      </c>
      <c r="V3493" s="18">
        <f t="shared" si="806"/>
        <v>2</v>
      </c>
      <c r="W3493">
        <f t="shared" si="807"/>
        <v>1</v>
      </c>
      <c r="X3493">
        <v>1</v>
      </c>
      <c r="Y3493">
        <f>D3493*$X3493</f>
        <v>500</v>
      </c>
      <c r="Z3493">
        <f t="shared" si="809"/>
        <v>791</v>
      </c>
    </row>
    <row r="3494" spans="1:26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 t="b">
        <v>0</v>
      </c>
      <c r="L3494">
        <v>35</v>
      </c>
      <c r="M3494" t="b">
        <v>1</v>
      </c>
      <c r="N3494" t="s">
        <v>8271</v>
      </c>
      <c r="O3494" s="15">
        <f t="shared" si="802"/>
        <v>105.26894736842105</v>
      </c>
      <c r="P3494" s="15">
        <f t="shared" si="799"/>
        <v>114.29199999999999</v>
      </c>
      <c r="Q3494" t="s">
        <v>8328</v>
      </c>
      <c r="R3494" t="s">
        <v>8329</v>
      </c>
      <c r="S3494" s="8">
        <f t="shared" si="803"/>
        <v>42267.800891203697</v>
      </c>
      <c r="T3494" s="11">
        <f t="shared" si="804"/>
        <v>42302.800891203697</v>
      </c>
      <c r="U3494" t="str">
        <f t="shared" si="805"/>
        <v>FALSE</v>
      </c>
      <c r="V3494" s="18">
        <f t="shared" si="806"/>
        <v>2</v>
      </c>
      <c r="W3494">
        <f t="shared" si="807"/>
        <v>1</v>
      </c>
      <c r="X3494">
        <v>1</v>
      </c>
      <c r="Y3494">
        <f>D3494*$X3494</f>
        <v>3800</v>
      </c>
      <c r="Z3494">
        <f t="shared" si="809"/>
        <v>4000.22</v>
      </c>
    </row>
    <row r="3495" spans="1:26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 t="b">
        <v>0</v>
      </c>
      <c r="L3495">
        <v>29</v>
      </c>
      <c r="M3495" t="b">
        <v>1</v>
      </c>
      <c r="N3495" t="s">
        <v>8271</v>
      </c>
      <c r="O3495" s="15">
        <f t="shared" si="802"/>
        <v>100</v>
      </c>
      <c r="P3495" s="15">
        <f t="shared" si="799"/>
        <v>51.724137931034484</v>
      </c>
      <c r="Q3495" t="s">
        <v>8328</v>
      </c>
      <c r="R3495" t="s">
        <v>8329</v>
      </c>
      <c r="S3495" s="8">
        <f t="shared" si="803"/>
        <v>41848.657824074071</v>
      </c>
      <c r="T3495" s="11">
        <f t="shared" si="804"/>
        <v>41868.007638888885</v>
      </c>
      <c r="U3495" t="str">
        <f t="shared" si="805"/>
        <v>FALSE</v>
      </c>
      <c r="V3495" s="18">
        <f t="shared" si="806"/>
        <v>2</v>
      </c>
      <c r="W3495">
        <f t="shared" si="807"/>
        <v>1</v>
      </c>
      <c r="X3495">
        <v>1</v>
      </c>
      <c r="Y3495">
        <f>D3495*$X3495</f>
        <v>1500</v>
      </c>
      <c r="Z3495">
        <f t="shared" si="809"/>
        <v>1500</v>
      </c>
    </row>
    <row r="3496" spans="1:26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 t="b">
        <v>0</v>
      </c>
      <c r="L3496">
        <v>13</v>
      </c>
      <c r="M3496" t="b">
        <v>1</v>
      </c>
      <c r="N3496" t="s">
        <v>8271</v>
      </c>
      <c r="O3496" s="15">
        <f t="shared" si="802"/>
        <v>100</v>
      </c>
      <c r="P3496" s="15">
        <f t="shared" si="799"/>
        <v>30.76923076923077</v>
      </c>
      <c r="Q3496" t="s">
        <v>8328</v>
      </c>
      <c r="R3496" t="s">
        <v>8329</v>
      </c>
      <c r="S3496" s="8">
        <f t="shared" si="803"/>
        <v>42689.006655092591</v>
      </c>
      <c r="T3496" s="11">
        <f t="shared" si="804"/>
        <v>42700.041666666664</v>
      </c>
      <c r="U3496" t="str">
        <f t="shared" si="805"/>
        <v>FALSE</v>
      </c>
      <c r="V3496" s="18">
        <f t="shared" si="806"/>
        <v>2</v>
      </c>
      <c r="W3496">
        <f t="shared" si="807"/>
        <v>1</v>
      </c>
      <c r="X3496">
        <v>1</v>
      </c>
      <c r="Y3496">
        <f>D3496*$X3496</f>
        <v>400</v>
      </c>
      <c r="Z3496">
        <f t="shared" si="809"/>
        <v>400</v>
      </c>
    </row>
    <row r="3497" spans="1:26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 t="b">
        <v>0</v>
      </c>
      <c r="L3497">
        <v>72</v>
      </c>
      <c r="M3497" t="b">
        <v>1</v>
      </c>
      <c r="N3497" t="s">
        <v>8271</v>
      </c>
      <c r="O3497" s="15">
        <f t="shared" si="802"/>
        <v>106.86</v>
      </c>
      <c r="P3497" s="15">
        <f t="shared" si="799"/>
        <v>74.208333333333329</v>
      </c>
      <c r="Q3497" t="s">
        <v>8328</v>
      </c>
      <c r="R3497" t="s">
        <v>8329</v>
      </c>
      <c r="S3497" s="8">
        <f t="shared" si="803"/>
        <v>41915.554502314815</v>
      </c>
      <c r="T3497" s="11">
        <f t="shared" si="804"/>
        <v>41944.512499999997</v>
      </c>
      <c r="U3497" t="str">
        <f t="shared" si="805"/>
        <v>FALSE</v>
      </c>
      <c r="V3497" s="18">
        <f t="shared" si="806"/>
        <v>2</v>
      </c>
      <c r="W3497">
        <f t="shared" si="807"/>
        <v>1</v>
      </c>
      <c r="X3497">
        <f>0.76</f>
        <v>0.76</v>
      </c>
      <c r="Y3497">
        <f>D3497*X3497</f>
        <v>3800</v>
      </c>
      <c r="Z3497">
        <f t="shared" si="809"/>
        <v>4060.68</v>
      </c>
    </row>
    <row r="3498" spans="1:26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 t="b">
        <v>0</v>
      </c>
      <c r="L3498">
        <v>78</v>
      </c>
      <c r="M3498" t="b">
        <v>1</v>
      </c>
      <c r="N3498" t="s">
        <v>8271</v>
      </c>
      <c r="O3498" s="15">
        <f t="shared" si="802"/>
        <v>124.4</v>
      </c>
      <c r="P3498" s="15">
        <f t="shared" si="799"/>
        <v>47.846153846153847</v>
      </c>
      <c r="Q3498" t="s">
        <v>8328</v>
      </c>
      <c r="R3498" t="s">
        <v>8329</v>
      </c>
      <c r="S3498" s="8">
        <f t="shared" si="803"/>
        <v>42584.638495370367</v>
      </c>
      <c r="T3498" s="11">
        <f t="shared" si="804"/>
        <v>42624.638495370367</v>
      </c>
      <c r="U3498" t="str">
        <f t="shared" si="805"/>
        <v>FALSE</v>
      </c>
      <c r="V3498" s="18">
        <f t="shared" si="806"/>
        <v>2</v>
      </c>
      <c r="W3498">
        <f t="shared" si="807"/>
        <v>1</v>
      </c>
      <c r="X3498">
        <v>1</v>
      </c>
      <c r="Y3498">
        <f>D3498*$X3498</f>
        <v>3000</v>
      </c>
      <c r="Z3498">
        <f t="shared" si="809"/>
        <v>3732</v>
      </c>
    </row>
    <row r="3499" spans="1:26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 t="b">
        <v>0</v>
      </c>
      <c r="L3499">
        <v>49</v>
      </c>
      <c r="M3499" t="b">
        <v>1</v>
      </c>
      <c r="N3499" t="s">
        <v>8271</v>
      </c>
      <c r="O3499" s="15">
        <f t="shared" si="802"/>
        <v>108.70406189555126</v>
      </c>
      <c r="P3499" s="15">
        <f t="shared" si="799"/>
        <v>34.408163265306122</v>
      </c>
      <c r="Q3499" t="s">
        <v>8328</v>
      </c>
      <c r="R3499" t="s">
        <v>8329</v>
      </c>
      <c r="S3499" s="8">
        <f t="shared" si="803"/>
        <v>42511.533611111103</v>
      </c>
      <c r="T3499" s="11">
        <f t="shared" si="804"/>
        <v>42523.708333333336</v>
      </c>
      <c r="U3499" t="str">
        <f t="shared" si="805"/>
        <v>FALSE</v>
      </c>
      <c r="V3499" s="18">
        <f t="shared" si="806"/>
        <v>2</v>
      </c>
      <c r="W3499">
        <f t="shared" si="807"/>
        <v>1</v>
      </c>
      <c r="X3499">
        <v>1</v>
      </c>
      <c r="Y3499">
        <f>D3499*$X3499</f>
        <v>1551</v>
      </c>
      <c r="Z3499">
        <f t="shared" si="809"/>
        <v>1686</v>
      </c>
    </row>
    <row r="3500" spans="1:26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 t="b">
        <v>0</v>
      </c>
      <c r="L3500">
        <v>42</v>
      </c>
      <c r="M3500" t="b">
        <v>1</v>
      </c>
      <c r="N3500" t="s">
        <v>8271</v>
      </c>
      <c r="O3500" s="15">
        <f t="shared" si="802"/>
        <v>102.42424242424242</v>
      </c>
      <c r="P3500" s="15">
        <f t="shared" si="799"/>
        <v>40.238095238095241</v>
      </c>
      <c r="Q3500" t="s">
        <v>8328</v>
      </c>
      <c r="R3500" t="s">
        <v>8329</v>
      </c>
      <c r="S3500" s="8">
        <f t="shared" si="803"/>
        <v>42458.950277777774</v>
      </c>
      <c r="T3500" s="11">
        <f t="shared" si="804"/>
        <v>42518.697222222218</v>
      </c>
      <c r="U3500" t="str">
        <f t="shared" si="805"/>
        <v>FALSE</v>
      </c>
      <c r="V3500" s="18">
        <f t="shared" si="806"/>
        <v>2</v>
      </c>
      <c r="W3500">
        <f t="shared" si="807"/>
        <v>1</v>
      </c>
      <c r="X3500">
        <f>0.76</f>
        <v>0.76</v>
      </c>
      <c r="Y3500">
        <f>D3500*X3500</f>
        <v>1254</v>
      </c>
      <c r="Z3500">
        <f t="shared" si="809"/>
        <v>1284.4000000000001</v>
      </c>
    </row>
    <row r="3501" spans="1:26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 t="b">
        <v>0</v>
      </c>
      <c r="L3501">
        <v>35</v>
      </c>
      <c r="M3501" t="b">
        <v>1</v>
      </c>
      <c r="N3501" t="s">
        <v>8271</v>
      </c>
      <c r="O3501" s="15">
        <f t="shared" si="802"/>
        <v>105.5</v>
      </c>
      <c r="P3501" s="15">
        <f t="shared" si="799"/>
        <v>60.285714285714285</v>
      </c>
      <c r="Q3501" t="s">
        <v>8328</v>
      </c>
      <c r="R3501" t="s">
        <v>8329</v>
      </c>
      <c r="S3501" s="8">
        <f t="shared" si="803"/>
        <v>42131.827835648146</v>
      </c>
      <c r="T3501" s="11">
        <f t="shared" si="804"/>
        <v>42186.082638888889</v>
      </c>
      <c r="U3501" t="str">
        <f t="shared" si="805"/>
        <v>FALSE</v>
      </c>
      <c r="V3501" s="18">
        <f t="shared" si="806"/>
        <v>2</v>
      </c>
      <c r="W3501">
        <f t="shared" si="807"/>
        <v>1</v>
      </c>
      <c r="X3501">
        <v>1</v>
      </c>
      <c r="Y3501">
        <f>D3501*$X3501</f>
        <v>2000</v>
      </c>
      <c r="Z3501">
        <f t="shared" si="809"/>
        <v>2110</v>
      </c>
    </row>
    <row r="3502" spans="1:26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 t="b">
        <v>0</v>
      </c>
      <c r="L3502">
        <v>42</v>
      </c>
      <c r="M3502" t="b">
        <v>1</v>
      </c>
      <c r="N3502" t="s">
        <v>8271</v>
      </c>
      <c r="O3502" s="15">
        <f t="shared" si="802"/>
        <v>106.3</v>
      </c>
      <c r="P3502" s="15">
        <f t="shared" si="799"/>
        <v>25.30952380952381</v>
      </c>
      <c r="Q3502" t="s">
        <v>8328</v>
      </c>
      <c r="R3502" t="s">
        <v>8329</v>
      </c>
      <c r="S3502" s="8">
        <f t="shared" si="803"/>
        <v>42419.711087962954</v>
      </c>
      <c r="T3502" s="11">
        <f t="shared" si="804"/>
        <v>42435.999305555553</v>
      </c>
      <c r="U3502" t="str">
        <f t="shared" si="805"/>
        <v>FALSE</v>
      </c>
      <c r="V3502" s="18">
        <f t="shared" si="806"/>
        <v>2</v>
      </c>
      <c r="W3502">
        <f t="shared" si="807"/>
        <v>1</v>
      </c>
      <c r="X3502">
        <v>1</v>
      </c>
      <c r="Y3502">
        <f>D3502*$X3502</f>
        <v>1000</v>
      </c>
      <c r="Z3502">
        <f t="shared" si="809"/>
        <v>1063</v>
      </c>
    </row>
    <row r="3503" spans="1:26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 t="b">
        <v>0</v>
      </c>
      <c r="L3503">
        <v>42</v>
      </c>
      <c r="M3503" t="b">
        <v>1</v>
      </c>
      <c r="N3503" t="s">
        <v>8271</v>
      </c>
      <c r="O3503" s="15">
        <f t="shared" si="802"/>
        <v>100.66666666666666</v>
      </c>
      <c r="P3503" s="15">
        <f t="shared" si="799"/>
        <v>35.952380952380949</v>
      </c>
      <c r="Q3503" t="s">
        <v>8328</v>
      </c>
      <c r="R3503" t="s">
        <v>8329</v>
      </c>
      <c r="S3503" s="8">
        <f t="shared" si="803"/>
        <v>42233.555497685178</v>
      </c>
      <c r="T3503" s="11">
        <f t="shared" si="804"/>
        <v>42258.555497685178</v>
      </c>
      <c r="U3503" t="str">
        <f t="shared" si="805"/>
        <v>FALSE</v>
      </c>
      <c r="V3503" s="18">
        <f t="shared" si="806"/>
        <v>2</v>
      </c>
      <c r="W3503">
        <f t="shared" si="807"/>
        <v>1</v>
      </c>
      <c r="X3503">
        <v>1.28</v>
      </c>
      <c r="Y3503">
        <f>D3503*X3503</f>
        <v>1920</v>
      </c>
      <c r="Z3503">
        <f t="shared" si="809"/>
        <v>1932.8</v>
      </c>
    </row>
    <row r="3504" spans="1:26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 t="b">
        <v>0</v>
      </c>
      <c r="L3504">
        <v>31</v>
      </c>
      <c r="M3504" t="b">
        <v>1</v>
      </c>
      <c r="N3504" t="s">
        <v>8271</v>
      </c>
      <c r="O3504" s="15">
        <f t="shared" si="802"/>
        <v>105.4</v>
      </c>
      <c r="P3504" s="15">
        <f t="shared" si="799"/>
        <v>136</v>
      </c>
      <c r="Q3504" t="s">
        <v>8328</v>
      </c>
      <c r="R3504" t="s">
        <v>8329</v>
      </c>
      <c r="S3504" s="8">
        <f t="shared" si="803"/>
        <v>42430.631064814814</v>
      </c>
      <c r="T3504" s="11">
        <f t="shared" si="804"/>
        <v>42444.957638888889</v>
      </c>
      <c r="U3504" t="str">
        <f t="shared" si="805"/>
        <v>FALSE</v>
      </c>
      <c r="V3504" s="18">
        <f t="shared" si="806"/>
        <v>2</v>
      </c>
      <c r="W3504">
        <f t="shared" si="807"/>
        <v>1</v>
      </c>
      <c r="X3504">
        <v>1</v>
      </c>
      <c r="Y3504">
        <f>D3504*$X3504</f>
        <v>4000</v>
      </c>
      <c r="Z3504">
        <f t="shared" si="809"/>
        <v>4216</v>
      </c>
    </row>
    <row r="3505" spans="1:26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 t="b">
        <v>0</v>
      </c>
      <c r="L3505">
        <v>38</v>
      </c>
      <c r="M3505" t="b">
        <v>1</v>
      </c>
      <c r="N3505" t="s">
        <v>8271</v>
      </c>
      <c r="O3505" s="15">
        <f t="shared" si="802"/>
        <v>107.55999999999999</v>
      </c>
      <c r="P3505" s="15">
        <f t="shared" ref="P3505:P3568" si="810">IFERROR(E3505/L3505,0)</f>
        <v>70.763157894736835</v>
      </c>
      <c r="Q3505" t="s">
        <v>8328</v>
      </c>
      <c r="R3505" t="s">
        <v>8329</v>
      </c>
      <c r="S3505" s="8">
        <f t="shared" si="803"/>
        <v>42545.27</v>
      </c>
      <c r="T3505" s="11">
        <f t="shared" si="804"/>
        <v>42575.27</v>
      </c>
      <c r="U3505" t="str">
        <f t="shared" si="805"/>
        <v>FALSE</v>
      </c>
      <c r="V3505" s="18">
        <f t="shared" si="806"/>
        <v>2</v>
      </c>
      <c r="W3505">
        <f t="shared" si="807"/>
        <v>1</v>
      </c>
      <c r="X3505">
        <v>1.28</v>
      </c>
      <c r="Y3505">
        <f>D3505*X3505</f>
        <v>3200</v>
      </c>
      <c r="Z3505">
        <f t="shared" si="809"/>
        <v>3441.92</v>
      </c>
    </row>
    <row r="3506" spans="1:26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 t="b">
        <v>0</v>
      </c>
      <c r="L3506">
        <v>8</v>
      </c>
      <c r="M3506" t="b">
        <v>1</v>
      </c>
      <c r="N3506" t="s">
        <v>8271</v>
      </c>
      <c r="O3506" s="15">
        <f t="shared" si="802"/>
        <v>100</v>
      </c>
      <c r="P3506" s="15">
        <f t="shared" si="810"/>
        <v>125</v>
      </c>
      <c r="Q3506" t="s">
        <v>8328</v>
      </c>
      <c r="R3506" t="s">
        <v>8329</v>
      </c>
      <c r="S3506" s="8">
        <f t="shared" si="803"/>
        <v>42297.540405092594</v>
      </c>
      <c r="T3506" s="11">
        <f t="shared" si="804"/>
        <v>42327.582071759258</v>
      </c>
      <c r="U3506" t="str">
        <f t="shared" si="805"/>
        <v>FALSE</v>
      </c>
      <c r="V3506" s="18">
        <f t="shared" si="806"/>
        <v>2</v>
      </c>
      <c r="W3506">
        <f t="shared" si="807"/>
        <v>1</v>
      </c>
      <c r="X3506">
        <v>1</v>
      </c>
      <c r="Y3506">
        <f>D3506*$X3506</f>
        <v>1000</v>
      </c>
      <c r="Z3506">
        <f t="shared" si="809"/>
        <v>1000</v>
      </c>
    </row>
    <row r="3507" spans="1:26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 t="b">
        <v>0</v>
      </c>
      <c r="L3507">
        <v>39</v>
      </c>
      <c r="M3507" t="b">
        <v>1</v>
      </c>
      <c r="N3507" t="s">
        <v>8271</v>
      </c>
      <c r="O3507" s="15">
        <f t="shared" si="802"/>
        <v>103.76</v>
      </c>
      <c r="P3507" s="15">
        <f t="shared" si="810"/>
        <v>66.512820512820511</v>
      </c>
      <c r="Q3507" t="s">
        <v>8328</v>
      </c>
      <c r="R3507" t="s">
        <v>8329</v>
      </c>
      <c r="S3507" s="8">
        <f t="shared" si="803"/>
        <v>41760.727372685185</v>
      </c>
      <c r="T3507" s="11">
        <f t="shared" si="804"/>
        <v>41771.958333333328</v>
      </c>
      <c r="U3507" t="str">
        <f t="shared" si="805"/>
        <v>FALSE</v>
      </c>
      <c r="V3507" s="18">
        <f t="shared" si="806"/>
        <v>2</v>
      </c>
      <c r="W3507">
        <f t="shared" si="807"/>
        <v>1</v>
      </c>
      <c r="X3507">
        <v>1</v>
      </c>
      <c r="Y3507">
        <f>D3507*$X3507</f>
        <v>2500</v>
      </c>
      <c r="Z3507">
        <f t="shared" si="809"/>
        <v>2594</v>
      </c>
    </row>
    <row r="3508" spans="1:26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 t="b">
        <v>0</v>
      </c>
      <c r="L3508">
        <v>29</v>
      </c>
      <c r="M3508" t="b">
        <v>1</v>
      </c>
      <c r="N3508" t="s">
        <v>8271</v>
      </c>
      <c r="O3508" s="15">
        <f t="shared" si="802"/>
        <v>101.49999999999999</v>
      </c>
      <c r="P3508" s="15">
        <f t="shared" si="810"/>
        <v>105</v>
      </c>
      <c r="Q3508" t="s">
        <v>8328</v>
      </c>
      <c r="R3508" t="s">
        <v>8329</v>
      </c>
      <c r="S3508" s="8">
        <f t="shared" si="803"/>
        <v>41829.525925925926</v>
      </c>
      <c r="T3508" s="11">
        <f t="shared" si="804"/>
        <v>41874.525925925926</v>
      </c>
      <c r="U3508" t="str">
        <f t="shared" si="805"/>
        <v>FALSE</v>
      </c>
      <c r="V3508" s="18">
        <f t="shared" si="806"/>
        <v>2</v>
      </c>
      <c r="W3508">
        <f t="shared" si="807"/>
        <v>1</v>
      </c>
      <c r="X3508">
        <v>1</v>
      </c>
      <c r="Y3508">
        <f>D3508*$X3508</f>
        <v>3000</v>
      </c>
      <c r="Z3508">
        <f t="shared" si="809"/>
        <v>3045</v>
      </c>
    </row>
    <row r="3509" spans="1:26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 t="b">
        <v>0</v>
      </c>
      <c r="L3509">
        <v>72</v>
      </c>
      <c r="M3509" t="b">
        <v>1</v>
      </c>
      <c r="N3509" t="s">
        <v>8271</v>
      </c>
      <c r="O3509" s="15">
        <f t="shared" si="802"/>
        <v>104.4</v>
      </c>
      <c r="P3509" s="15">
        <f t="shared" si="810"/>
        <v>145</v>
      </c>
      <c r="Q3509" t="s">
        <v>8328</v>
      </c>
      <c r="R3509" t="s">
        <v>8329</v>
      </c>
      <c r="S3509" s="8">
        <f t="shared" si="803"/>
        <v>42491.714548611104</v>
      </c>
      <c r="T3509" s="11">
        <f t="shared" si="804"/>
        <v>42521.714548611104</v>
      </c>
      <c r="U3509" t="str">
        <f t="shared" si="805"/>
        <v>FALSE</v>
      </c>
      <c r="V3509" s="18">
        <f t="shared" si="806"/>
        <v>2</v>
      </c>
      <c r="W3509">
        <f t="shared" si="807"/>
        <v>1</v>
      </c>
      <c r="X3509">
        <v>1</v>
      </c>
      <c r="Y3509">
        <f>D3509*$X3509</f>
        <v>10000</v>
      </c>
      <c r="Z3509">
        <f t="shared" si="809"/>
        <v>10440</v>
      </c>
    </row>
    <row r="3510" spans="1:26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 t="b">
        <v>0</v>
      </c>
      <c r="L3510">
        <v>15</v>
      </c>
      <c r="M3510" t="b">
        <v>1</v>
      </c>
      <c r="N3510" t="s">
        <v>8271</v>
      </c>
      <c r="O3510" s="15">
        <f t="shared" si="802"/>
        <v>180</v>
      </c>
      <c r="P3510" s="15">
        <f t="shared" si="810"/>
        <v>12</v>
      </c>
      <c r="Q3510" t="s">
        <v>8328</v>
      </c>
      <c r="R3510" t="s">
        <v>8329</v>
      </c>
      <c r="S3510" s="8">
        <f t="shared" si="803"/>
        <v>42477.521446759252</v>
      </c>
      <c r="T3510" s="11">
        <f t="shared" si="804"/>
        <v>42500.666666666664</v>
      </c>
      <c r="U3510" t="str">
        <f t="shared" si="805"/>
        <v>FALSE</v>
      </c>
      <c r="V3510" s="18">
        <f t="shared" si="806"/>
        <v>2</v>
      </c>
      <c r="W3510">
        <f t="shared" si="807"/>
        <v>1</v>
      </c>
      <c r="X3510">
        <v>1.28</v>
      </c>
      <c r="Y3510">
        <f>D3510*X3510</f>
        <v>128</v>
      </c>
      <c r="Z3510">
        <f t="shared" si="809"/>
        <v>230.4</v>
      </c>
    </row>
    <row r="3511" spans="1:26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 t="b">
        <v>0</v>
      </c>
      <c r="L3511">
        <v>33</v>
      </c>
      <c r="M3511" t="b">
        <v>1</v>
      </c>
      <c r="N3511" t="s">
        <v>8271</v>
      </c>
      <c r="O3511" s="15">
        <f t="shared" si="802"/>
        <v>106.33333333333333</v>
      </c>
      <c r="P3511" s="15">
        <f t="shared" si="810"/>
        <v>96.666666666666671</v>
      </c>
      <c r="Q3511" t="s">
        <v>8328</v>
      </c>
      <c r="R3511" t="s">
        <v>8329</v>
      </c>
      <c r="S3511" s="8">
        <f t="shared" si="803"/>
        <v>41950.651226851849</v>
      </c>
      <c r="T3511" s="11">
        <f t="shared" si="804"/>
        <v>41963.996527777774</v>
      </c>
      <c r="U3511" t="str">
        <f t="shared" si="805"/>
        <v>FALSE</v>
      </c>
      <c r="V3511" s="18">
        <f t="shared" si="806"/>
        <v>2</v>
      </c>
      <c r="W3511">
        <f t="shared" si="807"/>
        <v>1</v>
      </c>
      <c r="X3511">
        <v>1</v>
      </c>
      <c r="Y3511">
        <f>D3511*$X3511</f>
        <v>3000</v>
      </c>
      <c r="Z3511">
        <f t="shared" si="809"/>
        <v>3190</v>
      </c>
    </row>
    <row r="3512" spans="1:26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 t="b">
        <v>0</v>
      </c>
      <c r="L3512">
        <v>15</v>
      </c>
      <c r="M3512" t="b">
        <v>1</v>
      </c>
      <c r="N3512" t="s">
        <v>8271</v>
      </c>
      <c r="O3512" s="15">
        <f t="shared" si="802"/>
        <v>100.55555555555556</v>
      </c>
      <c r="P3512" s="15">
        <f t="shared" si="810"/>
        <v>60.333333333333336</v>
      </c>
      <c r="Q3512" t="s">
        <v>8328</v>
      </c>
      <c r="R3512" t="s">
        <v>8329</v>
      </c>
      <c r="S3512" s="8">
        <f t="shared" si="803"/>
        <v>41802.412569444445</v>
      </c>
      <c r="T3512" s="11">
        <f t="shared" si="804"/>
        <v>41822.412569444445</v>
      </c>
      <c r="U3512" t="str">
        <f t="shared" si="805"/>
        <v>FALSE</v>
      </c>
      <c r="V3512" s="18">
        <f t="shared" si="806"/>
        <v>2</v>
      </c>
      <c r="W3512">
        <f t="shared" si="807"/>
        <v>1</v>
      </c>
      <c r="X3512">
        <v>1</v>
      </c>
      <c r="Y3512">
        <f>D3512*$X3512</f>
        <v>900</v>
      </c>
      <c r="Z3512">
        <f t="shared" si="809"/>
        <v>905</v>
      </c>
    </row>
    <row r="3513" spans="1:26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 t="b">
        <v>0</v>
      </c>
      <c r="L3513">
        <v>19</v>
      </c>
      <c r="M3513" t="b">
        <v>1</v>
      </c>
      <c r="N3513" t="s">
        <v>8271</v>
      </c>
      <c r="O3513" s="15">
        <f t="shared" si="802"/>
        <v>101.2</v>
      </c>
      <c r="P3513" s="15">
        <f t="shared" si="810"/>
        <v>79.89473684210526</v>
      </c>
      <c r="Q3513" t="s">
        <v>8328</v>
      </c>
      <c r="R3513" t="s">
        <v>8329</v>
      </c>
      <c r="S3513" s="8">
        <f t="shared" si="803"/>
        <v>41927.665451388886</v>
      </c>
      <c r="T3513" s="11">
        <f t="shared" si="804"/>
        <v>41950.5625</v>
      </c>
      <c r="U3513" t="str">
        <f t="shared" si="805"/>
        <v>FALSE</v>
      </c>
      <c r="V3513" s="18">
        <f t="shared" si="806"/>
        <v>2</v>
      </c>
      <c r="W3513">
        <f t="shared" si="807"/>
        <v>1</v>
      </c>
      <c r="X3513">
        <v>1.28</v>
      </c>
      <c r="Y3513">
        <f>D3513*X3513</f>
        <v>1920</v>
      </c>
      <c r="Z3513">
        <f t="shared" ref="Z3513:Z3518" si="811">E3513*$X3513</f>
        <v>1943.04</v>
      </c>
    </row>
    <row r="3514" spans="1:26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 t="b">
        <v>0</v>
      </c>
      <c r="L3514">
        <v>17</v>
      </c>
      <c r="M3514" t="b">
        <v>1</v>
      </c>
      <c r="N3514" t="s">
        <v>8271</v>
      </c>
      <c r="O3514" s="15">
        <f t="shared" si="802"/>
        <v>100</v>
      </c>
      <c r="P3514" s="15">
        <f t="shared" si="810"/>
        <v>58.823529411764703</v>
      </c>
      <c r="Q3514" t="s">
        <v>8328</v>
      </c>
      <c r="R3514" t="s">
        <v>8329</v>
      </c>
      <c r="S3514" s="8">
        <f t="shared" si="803"/>
        <v>42057.328611111108</v>
      </c>
      <c r="T3514" s="11">
        <f t="shared" si="804"/>
        <v>42117.286944444444</v>
      </c>
      <c r="U3514" t="str">
        <f t="shared" si="805"/>
        <v>FALSE</v>
      </c>
      <c r="V3514" s="18">
        <f t="shared" si="806"/>
        <v>2</v>
      </c>
      <c r="W3514">
        <f t="shared" si="807"/>
        <v>1</v>
      </c>
      <c r="X3514">
        <v>1.28</v>
      </c>
      <c r="Y3514">
        <f>D3514*X3514</f>
        <v>1280</v>
      </c>
      <c r="Z3514">
        <f t="shared" si="811"/>
        <v>1280</v>
      </c>
    </row>
    <row r="3515" spans="1:26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 t="b">
        <v>0</v>
      </c>
      <c r="L3515">
        <v>44</v>
      </c>
      <c r="M3515" t="b">
        <v>1</v>
      </c>
      <c r="N3515" t="s">
        <v>8271</v>
      </c>
      <c r="O3515" s="15">
        <f t="shared" si="802"/>
        <v>118.39285714285714</v>
      </c>
      <c r="P3515" s="15">
        <f t="shared" si="810"/>
        <v>75.340909090909093</v>
      </c>
      <c r="Q3515" t="s">
        <v>8328</v>
      </c>
      <c r="R3515" t="s">
        <v>8329</v>
      </c>
      <c r="S3515" s="8">
        <f t="shared" si="803"/>
        <v>41780.887870370367</v>
      </c>
      <c r="T3515" s="11">
        <f t="shared" si="804"/>
        <v>41793.999305555553</v>
      </c>
      <c r="U3515" t="str">
        <f t="shared" si="805"/>
        <v>FALSE</v>
      </c>
      <c r="V3515" s="18">
        <f t="shared" si="806"/>
        <v>2</v>
      </c>
      <c r="W3515">
        <f t="shared" si="807"/>
        <v>1</v>
      </c>
      <c r="X3515">
        <v>1</v>
      </c>
      <c r="Y3515">
        <f>D3515*$X3515</f>
        <v>2800</v>
      </c>
      <c r="Z3515">
        <f t="shared" si="811"/>
        <v>3315</v>
      </c>
    </row>
    <row r="3516" spans="1:26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 t="b">
        <v>0</v>
      </c>
      <c r="L3516">
        <v>10</v>
      </c>
      <c r="M3516" t="b">
        <v>1</v>
      </c>
      <c r="N3516" t="s">
        <v>8271</v>
      </c>
      <c r="O3516" s="15">
        <f t="shared" si="802"/>
        <v>110.00000000000001</v>
      </c>
      <c r="P3516" s="15">
        <f t="shared" si="810"/>
        <v>55</v>
      </c>
      <c r="Q3516" t="s">
        <v>8328</v>
      </c>
      <c r="R3516" t="s">
        <v>8329</v>
      </c>
      <c r="S3516" s="8">
        <f t="shared" si="803"/>
        <v>42020.638333333329</v>
      </c>
      <c r="T3516" s="11">
        <f t="shared" si="804"/>
        <v>42036.999305555553</v>
      </c>
      <c r="U3516" t="str">
        <f t="shared" si="805"/>
        <v>FALSE</v>
      </c>
      <c r="V3516" s="18">
        <f t="shared" si="806"/>
        <v>2</v>
      </c>
      <c r="W3516">
        <f t="shared" si="807"/>
        <v>1</v>
      </c>
      <c r="X3516">
        <v>1</v>
      </c>
      <c r="Y3516">
        <f>D3516*$X3516</f>
        <v>500</v>
      </c>
      <c r="Z3516">
        <f t="shared" si="811"/>
        <v>550</v>
      </c>
    </row>
    <row r="3517" spans="1:26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 t="b">
        <v>0</v>
      </c>
      <c r="L3517">
        <v>46</v>
      </c>
      <c r="M3517" t="b">
        <v>1</v>
      </c>
      <c r="N3517" t="s">
        <v>8271</v>
      </c>
      <c r="O3517" s="15">
        <f t="shared" si="802"/>
        <v>102.66666666666666</v>
      </c>
      <c r="P3517" s="15">
        <f t="shared" si="810"/>
        <v>66.956521739130437</v>
      </c>
      <c r="Q3517" t="s">
        <v>8328</v>
      </c>
      <c r="R3517" t="s">
        <v>8329</v>
      </c>
      <c r="S3517" s="8">
        <f t="shared" si="803"/>
        <v>42125.564479166664</v>
      </c>
      <c r="T3517" s="11">
        <f t="shared" si="804"/>
        <v>42155.564479166664</v>
      </c>
      <c r="U3517" t="str">
        <f t="shared" si="805"/>
        <v>FALSE</v>
      </c>
      <c r="V3517" s="18">
        <f t="shared" si="806"/>
        <v>2</v>
      </c>
      <c r="W3517">
        <f t="shared" si="807"/>
        <v>1</v>
      </c>
      <c r="X3517">
        <v>1</v>
      </c>
      <c r="Y3517">
        <f>D3517*$X3517</f>
        <v>3000</v>
      </c>
      <c r="Z3517">
        <f t="shared" si="811"/>
        <v>3080</v>
      </c>
    </row>
    <row r="3518" spans="1:26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 t="b">
        <v>0</v>
      </c>
      <c r="L3518">
        <v>11</v>
      </c>
      <c r="M3518" t="b">
        <v>1</v>
      </c>
      <c r="N3518" t="s">
        <v>8271</v>
      </c>
      <c r="O3518" s="15">
        <f t="shared" si="802"/>
        <v>100</v>
      </c>
      <c r="P3518" s="15">
        <f t="shared" si="810"/>
        <v>227.27272727272728</v>
      </c>
      <c r="Q3518" t="s">
        <v>8328</v>
      </c>
      <c r="R3518" t="s">
        <v>8329</v>
      </c>
      <c r="S3518" s="8">
        <f t="shared" si="803"/>
        <v>41855.801736111105</v>
      </c>
      <c r="T3518" s="11">
        <f t="shared" si="804"/>
        <v>41889.916666666664</v>
      </c>
      <c r="U3518" t="str">
        <f t="shared" si="805"/>
        <v>FALSE</v>
      </c>
      <c r="V3518" s="18">
        <f t="shared" si="806"/>
        <v>2</v>
      </c>
      <c r="W3518">
        <f t="shared" si="807"/>
        <v>1</v>
      </c>
      <c r="X3518">
        <v>1</v>
      </c>
      <c r="Y3518">
        <f>D3518*$X3518</f>
        <v>2500</v>
      </c>
      <c r="Z3518">
        <f t="shared" si="811"/>
        <v>2500</v>
      </c>
    </row>
    <row r="3519" spans="1:26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 t="b">
        <v>0</v>
      </c>
      <c r="L3519">
        <v>13</v>
      </c>
      <c r="M3519" t="b">
        <v>1</v>
      </c>
      <c r="N3519" t="s">
        <v>8271</v>
      </c>
      <c r="O3519" s="15">
        <f t="shared" si="802"/>
        <v>100</v>
      </c>
      <c r="P3519" s="15">
        <f t="shared" si="810"/>
        <v>307.69230769230768</v>
      </c>
      <c r="Q3519" t="s">
        <v>8328</v>
      </c>
      <c r="R3519" t="s">
        <v>8329</v>
      </c>
      <c r="S3519" s="8">
        <f t="shared" si="803"/>
        <v>41794.609189814815</v>
      </c>
      <c r="T3519" s="11">
        <f t="shared" si="804"/>
        <v>41824.25</v>
      </c>
      <c r="U3519" t="str">
        <f t="shared" si="805"/>
        <v>FALSE</v>
      </c>
      <c r="V3519" s="18">
        <f t="shared" si="806"/>
        <v>2</v>
      </c>
      <c r="W3519">
        <f t="shared" si="807"/>
        <v>1</v>
      </c>
      <c r="X3519">
        <v>1.28</v>
      </c>
      <c r="Y3519">
        <f>D3519*X3519</f>
        <v>5120</v>
      </c>
      <c r="Z3519">
        <f>E3519*$X3519</f>
        <v>5120</v>
      </c>
    </row>
    <row r="3520" spans="1:26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 t="b">
        <v>0</v>
      </c>
      <c r="L3520">
        <v>33</v>
      </c>
      <c r="M3520" t="b">
        <v>1</v>
      </c>
      <c r="N3520" t="s">
        <v>8271</v>
      </c>
      <c r="O3520" s="15">
        <f t="shared" si="802"/>
        <v>110.04599999999999</v>
      </c>
      <c r="P3520" s="15">
        <f t="shared" si="810"/>
        <v>50.020909090909093</v>
      </c>
      <c r="Q3520" t="s">
        <v>8328</v>
      </c>
      <c r="R3520" t="s">
        <v>8329</v>
      </c>
      <c r="S3520" s="8">
        <f t="shared" si="803"/>
        <v>41893.575219907405</v>
      </c>
      <c r="T3520" s="11">
        <f t="shared" si="804"/>
        <v>41914.38958333333</v>
      </c>
      <c r="U3520" t="str">
        <f t="shared" si="805"/>
        <v>FALSE</v>
      </c>
      <c r="V3520" s="18">
        <f t="shared" si="806"/>
        <v>2</v>
      </c>
      <c r="W3520">
        <f t="shared" si="807"/>
        <v>1</v>
      </c>
      <c r="X3520">
        <v>1</v>
      </c>
      <c r="Y3520">
        <f>D3520*$X3520</f>
        <v>1500</v>
      </c>
      <c r="Z3520">
        <f>E3520*$X3520</f>
        <v>1650.69</v>
      </c>
    </row>
    <row r="3521" spans="1:26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 t="b">
        <v>0</v>
      </c>
      <c r="L3521">
        <v>28</v>
      </c>
      <c r="M3521" t="b">
        <v>1</v>
      </c>
      <c r="N3521" t="s">
        <v>8271</v>
      </c>
      <c r="O3521" s="15">
        <f t="shared" si="802"/>
        <v>101.35000000000001</v>
      </c>
      <c r="P3521" s="15">
        <f t="shared" si="810"/>
        <v>72.392857142857139</v>
      </c>
      <c r="Q3521" t="s">
        <v>8328</v>
      </c>
      <c r="R3521" t="s">
        <v>8329</v>
      </c>
      <c r="S3521" s="8">
        <f t="shared" si="803"/>
        <v>42037.390624999993</v>
      </c>
      <c r="T3521" s="11">
        <f t="shared" si="804"/>
        <v>42067.390624999993</v>
      </c>
      <c r="U3521" t="str">
        <f t="shared" si="805"/>
        <v>FALSE</v>
      </c>
      <c r="V3521" s="18">
        <f t="shared" si="806"/>
        <v>2</v>
      </c>
      <c r="W3521">
        <f t="shared" si="807"/>
        <v>1</v>
      </c>
      <c r="X3521">
        <v>1.28</v>
      </c>
      <c r="Y3521">
        <f>D3521*X3521</f>
        <v>2560</v>
      </c>
      <c r="Z3521">
        <f>E3521*$X3521</f>
        <v>2594.56</v>
      </c>
    </row>
    <row r="3522" spans="1:26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 t="b">
        <v>0</v>
      </c>
      <c r="L3522">
        <v>21</v>
      </c>
      <c r="M3522" t="b">
        <v>1</v>
      </c>
      <c r="N3522" t="s">
        <v>8271</v>
      </c>
      <c r="O3522" s="15">
        <f t="shared" si="802"/>
        <v>100.75</v>
      </c>
      <c r="P3522" s="15">
        <f t="shared" si="810"/>
        <v>95.952380952380949</v>
      </c>
      <c r="Q3522" t="s">
        <v>8328</v>
      </c>
      <c r="R3522" t="s">
        <v>8329</v>
      </c>
      <c r="S3522" s="8">
        <f t="shared" si="803"/>
        <v>42227.615879629629</v>
      </c>
      <c r="T3522" s="11">
        <f t="shared" si="804"/>
        <v>42253.365972222215</v>
      </c>
      <c r="U3522" t="str">
        <f t="shared" si="805"/>
        <v>FALSE</v>
      </c>
      <c r="V3522" s="18">
        <f t="shared" si="806"/>
        <v>2</v>
      </c>
      <c r="W3522">
        <f t="shared" si="807"/>
        <v>1</v>
      </c>
      <c r="X3522">
        <v>1.28</v>
      </c>
      <c r="Y3522">
        <f>D3522*X3522</f>
        <v>2560</v>
      </c>
      <c r="Z3522">
        <f>E3522*$X3522</f>
        <v>2579.2000000000003</v>
      </c>
    </row>
    <row r="3523" spans="1:26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 t="b">
        <v>0</v>
      </c>
      <c r="L3523">
        <v>13</v>
      </c>
      <c r="M3523" t="b">
        <v>1</v>
      </c>
      <c r="N3523" t="s">
        <v>8271</v>
      </c>
      <c r="O3523" s="15">
        <f t="shared" ref="O3523:O3586" si="812">(E3523/D3523)*100</f>
        <v>169.42857142857144</v>
      </c>
      <c r="P3523" s="15">
        <f t="shared" si="810"/>
        <v>45.615384615384613</v>
      </c>
      <c r="Q3523" t="s">
        <v>8328</v>
      </c>
      <c r="R3523" t="s">
        <v>8329</v>
      </c>
      <c r="S3523" s="8">
        <f t="shared" ref="S3523:S3586" si="813">(((J3523/60)/60)/24)+DATE(1970,1,1)+(-5/24)</f>
        <v>41881.153009259258</v>
      </c>
      <c r="T3523" s="11">
        <f t="shared" ref="T3523:T3586" si="814">(I3523/86400)+25569+(-5/24)</f>
        <v>41911.153009259258</v>
      </c>
      <c r="U3523" t="str">
        <f t="shared" ref="U3523:U3586" si="815">TRIM(K3523)</f>
        <v>FALSE</v>
      </c>
      <c r="V3523" s="18">
        <f t="shared" ref="V3523:V3586" si="816">IF(U3523="TRUE", 1, 2)</f>
        <v>2</v>
      </c>
      <c r="W3523">
        <f t="shared" ref="W3523:W3586" si="817">IF(F3523="successful", 1,  IF(F3523= "failed", 2, IF(F3523="canceled", 3, 4)))</f>
        <v>1</v>
      </c>
      <c r="X3523">
        <v>1</v>
      </c>
      <c r="Y3523">
        <f>D3523*$X3523</f>
        <v>350</v>
      </c>
      <c r="Z3523">
        <f>E3523*$X3523</f>
        <v>593</v>
      </c>
    </row>
    <row r="3524" spans="1:26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 t="b">
        <v>0</v>
      </c>
      <c r="L3524">
        <v>34</v>
      </c>
      <c r="M3524" t="b">
        <v>1</v>
      </c>
      <c r="N3524" t="s">
        <v>8271</v>
      </c>
      <c r="O3524" s="15">
        <f t="shared" si="812"/>
        <v>100</v>
      </c>
      <c r="P3524" s="15">
        <f t="shared" si="810"/>
        <v>41.029411764705884</v>
      </c>
      <c r="Q3524" t="s">
        <v>8328</v>
      </c>
      <c r="R3524" t="s">
        <v>8329</v>
      </c>
      <c r="S3524" s="8">
        <f t="shared" si="813"/>
        <v>42234.581550925919</v>
      </c>
      <c r="T3524" s="11">
        <f t="shared" si="814"/>
        <v>42262.212500000001</v>
      </c>
      <c r="U3524" t="str">
        <f t="shared" si="815"/>
        <v>FALSE</v>
      </c>
      <c r="V3524" s="18">
        <f t="shared" si="816"/>
        <v>2</v>
      </c>
      <c r="W3524">
        <f t="shared" si="817"/>
        <v>1</v>
      </c>
      <c r="X3524">
        <v>1.28</v>
      </c>
      <c r="Y3524">
        <f>D3524*X3524</f>
        <v>1785.6000000000001</v>
      </c>
      <c r="Z3524">
        <f t="shared" ref="Z3524:Z3529" si="818">E3524*$X3524</f>
        <v>1785.6000000000001</v>
      </c>
    </row>
    <row r="3525" spans="1:26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 t="b">
        <v>0</v>
      </c>
      <c r="L3525">
        <v>80</v>
      </c>
      <c r="M3525" t="b">
        <v>1</v>
      </c>
      <c r="N3525" t="s">
        <v>8271</v>
      </c>
      <c r="O3525" s="15">
        <f t="shared" si="812"/>
        <v>113.65</v>
      </c>
      <c r="P3525" s="15">
        <f t="shared" si="810"/>
        <v>56.825000000000003</v>
      </c>
      <c r="Q3525" t="s">
        <v>8328</v>
      </c>
      <c r="R3525" t="s">
        <v>8329</v>
      </c>
      <c r="S3525" s="8">
        <f t="shared" si="813"/>
        <v>42581.189212962963</v>
      </c>
      <c r="T3525" s="11">
        <f t="shared" si="814"/>
        <v>42638.749999999993</v>
      </c>
      <c r="U3525" t="str">
        <f t="shared" si="815"/>
        <v>FALSE</v>
      </c>
      <c r="V3525" s="18">
        <f t="shared" si="816"/>
        <v>2</v>
      </c>
      <c r="W3525">
        <f t="shared" si="817"/>
        <v>1</v>
      </c>
      <c r="X3525">
        <v>1.28</v>
      </c>
      <c r="Y3525">
        <f>D3525*X3525</f>
        <v>5120</v>
      </c>
      <c r="Z3525">
        <f t="shared" si="818"/>
        <v>5818.88</v>
      </c>
    </row>
    <row r="3526" spans="1:26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 t="b">
        <v>0</v>
      </c>
      <c r="L3526">
        <v>74</v>
      </c>
      <c r="M3526" t="b">
        <v>1</v>
      </c>
      <c r="N3526" t="s">
        <v>8271</v>
      </c>
      <c r="O3526" s="15">
        <f t="shared" si="812"/>
        <v>101.56</v>
      </c>
      <c r="P3526" s="15">
        <f t="shared" si="810"/>
        <v>137.24324324324326</v>
      </c>
      <c r="Q3526" t="s">
        <v>8328</v>
      </c>
      <c r="R3526" t="s">
        <v>8329</v>
      </c>
      <c r="S3526" s="8">
        <f t="shared" si="813"/>
        <v>41880.555243055554</v>
      </c>
      <c r="T3526" s="11">
        <f t="shared" si="814"/>
        <v>41894.958333333328</v>
      </c>
      <c r="U3526" t="str">
        <f t="shared" si="815"/>
        <v>FALSE</v>
      </c>
      <c r="V3526" s="18">
        <f t="shared" si="816"/>
        <v>2</v>
      </c>
      <c r="W3526">
        <f t="shared" si="817"/>
        <v>1</v>
      </c>
      <c r="X3526">
        <v>1</v>
      </c>
      <c r="Y3526">
        <f>D3526*$X3526</f>
        <v>10000</v>
      </c>
      <c r="Z3526">
        <f t="shared" si="818"/>
        <v>10156</v>
      </c>
    </row>
    <row r="3527" spans="1:26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 t="b">
        <v>0</v>
      </c>
      <c r="L3527">
        <v>7</v>
      </c>
      <c r="M3527" t="b">
        <v>1</v>
      </c>
      <c r="N3527" t="s">
        <v>8271</v>
      </c>
      <c r="O3527" s="15">
        <f t="shared" si="812"/>
        <v>106</v>
      </c>
      <c r="P3527" s="15">
        <f t="shared" si="810"/>
        <v>75.714285714285708</v>
      </c>
      <c r="Q3527" t="s">
        <v>8328</v>
      </c>
      <c r="R3527" t="s">
        <v>8329</v>
      </c>
      <c r="S3527" s="8">
        <f t="shared" si="813"/>
        <v>42214.487337962964</v>
      </c>
      <c r="T3527" s="11">
        <f t="shared" si="814"/>
        <v>42225.458333333336</v>
      </c>
      <c r="U3527" t="str">
        <f t="shared" si="815"/>
        <v>FALSE</v>
      </c>
      <c r="V3527" s="18">
        <f t="shared" si="816"/>
        <v>2</v>
      </c>
      <c r="W3527">
        <f t="shared" si="817"/>
        <v>1</v>
      </c>
      <c r="X3527">
        <v>1</v>
      </c>
      <c r="Y3527">
        <f>D3527*$X3527</f>
        <v>500</v>
      </c>
      <c r="Z3527">
        <f t="shared" si="818"/>
        <v>530</v>
      </c>
    </row>
    <row r="3528" spans="1:26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 t="b">
        <v>0</v>
      </c>
      <c r="L3528">
        <v>34</v>
      </c>
      <c r="M3528" t="b">
        <v>1</v>
      </c>
      <c r="N3528" t="s">
        <v>8271</v>
      </c>
      <c r="O3528" s="15">
        <f t="shared" si="812"/>
        <v>102</v>
      </c>
      <c r="P3528" s="15">
        <f t="shared" si="810"/>
        <v>99</v>
      </c>
      <c r="Q3528" t="s">
        <v>8328</v>
      </c>
      <c r="R3528" t="s">
        <v>8329</v>
      </c>
      <c r="S3528" s="8">
        <f t="shared" si="813"/>
        <v>42460.126979166664</v>
      </c>
      <c r="T3528" s="11">
        <f t="shared" si="814"/>
        <v>42488.040972222218</v>
      </c>
      <c r="U3528" t="str">
        <f t="shared" si="815"/>
        <v>FALSE</v>
      </c>
      <c r="V3528" s="18">
        <f t="shared" si="816"/>
        <v>2</v>
      </c>
      <c r="W3528">
        <f t="shared" si="817"/>
        <v>1</v>
      </c>
      <c r="X3528">
        <v>1</v>
      </c>
      <c r="Y3528">
        <f>D3528*$X3528</f>
        <v>3300</v>
      </c>
      <c r="Z3528">
        <f t="shared" si="818"/>
        <v>3366</v>
      </c>
    </row>
    <row r="3529" spans="1:26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 t="b">
        <v>0</v>
      </c>
      <c r="L3529">
        <v>86</v>
      </c>
      <c r="M3529" t="b">
        <v>1</v>
      </c>
      <c r="N3529" t="s">
        <v>8271</v>
      </c>
      <c r="O3529" s="15">
        <f t="shared" si="812"/>
        <v>116.91666666666667</v>
      </c>
      <c r="P3529" s="15">
        <f t="shared" si="810"/>
        <v>81.569767441860463</v>
      </c>
      <c r="Q3529" t="s">
        <v>8328</v>
      </c>
      <c r="R3529" t="s">
        <v>8329</v>
      </c>
      <c r="S3529" s="8">
        <f t="shared" si="813"/>
        <v>42166.814872685187</v>
      </c>
      <c r="T3529" s="11">
        <f t="shared" si="814"/>
        <v>42195.957638888889</v>
      </c>
      <c r="U3529" t="str">
        <f t="shared" si="815"/>
        <v>FALSE</v>
      </c>
      <c r="V3529" s="18">
        <f t="shared" si="816"/>
        <v>2</v>
      </c>
      <c r="W3529">
        <f t="shared" si="817"/>
        <v>1</v>
      </c>
      <c r="X3529">
        <v>1</v>
      </c>
      <c r="Y3529">
        <f>D3529*$X3529</f>
        <v>6000</v>
      </c>
      <c r="Z3529">
        <f t="shared" si="818"/>
        <v>7015</v>
      </c>
    </row>
    <row r="3530" spans="1:26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 t="b">
        <v>0</v>
      </c>
      <c r="L3530">
        <v>37</v>
      </c>
      <c r="M3530" t="b">
        <v>1</v>
      </c>
      <c r="N3530" t="s">
        <v>8271</v>
      </c>
      <c r="O3530" s="15">
        <f t="shared" si="812"/>
        <v>101.15151515151514</v>
      </c>
      <c r="P3530" s="15">
        <f t="shared" si="810"/>
        <v>45.108108108108105</v>
      </c>
      <c r="Q3530" t="s">
        <v>8328</v>
      </c>
      <c r="R3530" t="s">
        <v>8329</v>
      </c>
      <c r="S3530" s="8">
        <f t="shared" si="813"/>
        <v>42733.293032407404</v>
      </c>
      <c r="T3530" s="11">
        <f t="shared" si="814"/>
        <v>42753.293032407404</v>
      </c>
      <c r="U3530" t="str">
        <f t="shared" si="815"/>
        <v>FALSE</v>
      </c>
      <c r="V3530" s="18">
        <f t="shared" si="816"/>
        <v>2</v>
      </c>
      <c r="W3530">
        <f t="shared" si="817"/>
        <v>1</v>
      </c>
      <c r="X3530">
        <v>1.28</v>
      </c>
      <c r="Y3530">
        <f>D3530*X3530</f>
        <v>2112</v>
      </c>
      <c r="Z3530">
        <f t="shared" ref="Z3530:Z3560" si="819">E3530*$X3530</f>
        <v>2136.3200000000002</v>
      </c>
    </row>
    <row r="3531" spans="1:26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 t="b">
        <v>0</v>
      </c>
      <c r="L3531">
        <v>18</v>
      </c>
      <c r="M3531" t="b">
        <v>1</v>
      </c>
      <c r="N3531" t="s">
        <v>8271</v>
      </c>
      <c r="O3531" s="15">
        <f t="shared" si="812"/>
        <v>132</v>
      </c>
      <c r="P3531" s="15">
        <f t="shared" si="810"/>
        <v>36.666666666666664</v>
      </c>
      <c r="Q3531" t="s">
        <v>8328</v>
      </c>
      <c r="R3531" t="s">
        <v>8329</v>
      </c>
      <c r="S3531" s="8">
        <f t="shared" si="813"/>
        <v>42177.553449074076</v>
      </c>
      <c r="T3531" s="11">
        <f t="shared" si="814"/>
        <v>42197.833333333336</v>
      </c>
      <c r="U3531" t="str">
        <f t="shared" si="815"/>
        <v>FALSE</v>
      </c>
      <c r="V3531" s="18">
        <f t="shared" si="816"/>
        <v>2</v>
      </c>
      <c r="W3531">
        <f t="shared" si="817"/>
        <v>1</v>
      </c>
      <c r="X3531">
        <v>1</v>
      </c>
      <c r="Y3531">
        <f>D3531*$X3531</f>
        <v>500</v>
      </c>
      <c r="Z3531">
        <f t="shared" si="819"/>
        <v>660</v>
      </c>
    </row>
    <row r="3532" spans="1:26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 t="b">
        <v>0</v>
      </c>
      <c r="L3532">
        <v>22</v>
      </c>
      <c r="M3532" t="b">
        <v>1</v>
      </c>
      <c r="N3532" t="s">
        <v>8271</v>
      </c>
      <c r="O3532" s="15">
        <f t="shared" si="812"/>
        <v>100</v>
      </c>
      <c r="P3532" s="15">
        <f t="shared" si="810"/>
        <v>125</v>
      </c>
      <c r="Q3532" t="s">
        <v>8328</v>
      </c>
      <c r="R3532" t="s">
        <v>8329</v>
      </c>
      <c r="S3532" s="8">
        <f t="shared" si="813"/>
        <v>42442.41501157407</v>
      </c>
      <c r="T3532" s="11">
        <f t="shared" si="814"/>
        <v>42470.624999999993</v>
      </c>
      <c r="U3532" t="str">
        <f t="shared" si="815"/>
        <v>FALSE</v>
      </c>
      <c r="V3532" s="18">
        <f t="shared" si="816"/>
        <v>2</v>
      </c>
      <c r="W3532">
        <f t="shared" si="817"/>
        <v>1</v>
      </c>
      <c r="X3532">
        <v>1.28</v>
      </c>
      <c r="Y3532">
        <f>D3532*X3532</f>
        <v>3520</v>
      </c>
      <c r="Z3532">
        <f t="shared" si="819"/>
        <v>3520</v>
      </c>
    </row>
    <row r="3533" spans="1:26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 t="b">
        <v>0</v>
      </c>
      <c r="L3533">
        <v>26</v>
      </c>
      <c r="M3533" t="b">
        <v>1</v>
      </c>
      <c r="N3533" t="s">
        <v>8271</v>
      </c>
      <c r="O3533" s="15">
        <f t="shared" si="812"/>
        <v>128</v>
      </c>
      <c r="P3533" s="15">
        <f t="shared" si="810"/>
        <v>49.230769230769234</v>
      </c>
      <c r="Q3533" t="s">
        <v>8328</v>
      </c>
      <c r="R3533" t="s">
        <v>8329</v>
      </c>
      <c r="S3533" s="8">
        <f t="shared" si="813"/>
        <v>42521.44599537037</v>
      </c>
      <c r="T3533" s="11">
        <f t="shared" si="814"/>
        <v>42551.44599537037</v>
      </c>
      <c r="U3533" t="str">
        <f t="shared" si="815"/>
        <v>FALSE</v>
      </c>
      <c r="V3533" s="18">
        <f t="shared" si="816"/>
        <v>2</v>
      </c>
      <c r="W3533">
        <f t="shared" si="817"/>
        <v>1</v>
      </c>
      <c r="X3533">
        <v>1</v>
      </c>
      <c r="Y3533">
        <f>D3533*$X3533</f>
        <v>1000</v>
      </c>
      <c r="Z3533">
        <f t="shared" si="819"/>
        <v>1280</v>
      </c>
    </row>
    <row r="3534" spans="1:26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 t="b">
        <v>0</v>
      </c>
      <c r="L3534">
        <v>27</v>
      </c>
      <c r="M3534" t="b">
        <v>1</v>
      </c>
      <c r="N3534" t="s">
        <v>8271</v>
      </c>
      <c r="O3534" s="15">
        <f t="shared" si="812"/>
        <v>118.95833333333334</v>
      </c>
      <c r="P3534" s="15">
        <f t="shared" si="810"/>
        <v>42.296296296296298</v>
      </c>
      <c r="Q3534" t="s">
        <v>8328</v>
      </c>
      <c r="R3534" t="s">
        <v>8329</v>
      </c>
      <c r="S3534" s="8">
        <f t="shared" si="813"/>
        <v>41884.391516203701</v>
      </c>
      <c r="T3534" s="11">
        <f t="shared" si="814"/>
        <v>41899.957638888889</v>
      </c>
      <c r="U3534" t="str">
        <f t="shared" si="815"/>
        <v>FALSE</v>
      </c>
      <c r="V3534" s="18">
        <f t="shared" si="816"/>
        <v>2</v>
      </c>
      <c r="W3534">
        <f t="shared" si="817"/>
        <v>1</v>
      </c>
      <c r="X3534">
        <v>1</v>
      </c>
      <c r="Y3534">
        <f>D3534*$X3534</f>
        <v>960</v>
      </c>
      <c r="Z3534">
        <f t="shared" si="819"/>
        <v>1142</v>
      </c>
    </row>
    <row r="3535" spans="1:26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 t="b">
        <v>0</v>
      </c>
      <c r="L3535">
        <v>8</v>
      </c>
      <c r="M3535" t="b">
        <v>1</v>
      </c>
      <c r="N3535" t="s">
        <v>8271</v>
      </c>
      <c r="O3535" s="15">
        <f t="shared" si="812"/>
        <v>126.2</v>
      </c>
      <c r="P3535" s="15">
        <f t="shared" si="810"/>
        <v>78.875</v>
      </c>
      <c r="Q3535" t="s">
        <v>8328</v>
      </c>
      <c r="R3535" t="s">
        <v>8329</v>
      </c>
      <c r="S3535" s="8">
        <f t="shared" si="813"/>
        <v>42289.552858796298</v>
      </c>
      <c r="T3535" s="11">
        <f t="shared" si="814"/>
        <v>42319.594525462962</v>
      </c>
      <c r="U3535" t="str">
        <f t="shared" si="815"/>
        <v>FALSE</v>
      </c>
      <c r="V3535" s="18">
        <f t="shared" si="816"/>
        <v>2</v>
      </c>
      <c r="W3535">
        <f t="shared" si="817"/>
        <v>1</v>
      </c>
      <c r="X3535">
        <v>1</v>
      </c>
      <c r="Y3535">
        <f>D3535*$X3535</f>
        <v>500</v>
      </c>
      <c r="Z3535">
        <f t="shared" si="819"/>
        <v>631</v>
      </c>
    </row>
    <row r="3536" spans="1:26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 t="b">
        <v>0</v>
      </c>
      <c r="L3536">
        <v>204</v>
      </c>
      <c r="M3536" t="b">
        <v>1</v>
      </c>
      <c r="N3536" t="s">
        <v>8271</v>
      </c>
      <c r="O3536" s="15">
        <f t="shared" si="812"/>
        <v>156.20000000000002</v>
      </c>
      <c r="P3536" s="15">
        <f t="shared" si="810"/>
        <v>38.284313725490193</v>
      </c>
      <c r="Q3536" t="s">
        <v>8328</v>
      </c>
      <c r="R3536" t="s">
        <v>8329</v>
      </c>
      <c r="S3536" s="8">
        <f t="shared" si="813"/>
        <v>42243.416932870365</v>
      </c>
      <c r="T3536" s="11">
        <f t="shared" si="814"/>
        <v>42278.416932870365</v>
      </c>
      <c r="U3536" t="str">
        <f t="shared" si="815"/>
        <v>FALSE</v>
      </c>
      <c r="V3536" s="18">
        <f t="shared" si="816"/>
        <v>2</v>
      </c>
      <c r="W3536">
        <f t="shared" si="817"/>
        <v>1</v>
      </c>
      <c r="X3536">
        <v>1</v>
      </c>
      <c r="Y3536">
        <f>D3536*$X3536</f>
        <v>5000</v>
      </c>
      <c r="Z3536">
        <f t="shared" si="819"/>
        <v>7810</v>
      </c>
    </row>
    <row r="3537" spans="1:26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 t="b">
        <v>0</v>
      </c>
      <c r="L3537">
        <v>46</v>
      </c>
      <c r="M3537" t="b">
        <v>1</v>
      </c>
      <c r="N3537" t="s">
        <v>8271</v>
      </c>
      <c r="O3537" s="15">
        <f t="shared" si="812"/>
        <v>103.15</v>
      </c>
      <c r="P3537" s="15">
        <f t="shared" si="810"/>
        <v>44.847826086956523</v>
      </c>
      <c r="Q3537" t="s">
        <v>8328</v>
      </c>
      <c r="R3537" t="s">
        <v>8329</v>
      </c>
      <c r="S3537" s="8">
        <f t="shared" si="813"/>
        <v>42248.431828703695</v>
      </c>
      <c r="T3537" s="11">
        <f t="shared" si="814"/>
        <v>42279.541666666664</v>
      </c>
      <c r="U3537" t="str">
        <f t="shared" si="815"/>
        <v>FALSE</v>
      </c>
      <c r="V3537" s="18">
        <f t="shared" si="816"/>
        <v>2</v>
      </c>
      <c r="W3537">
        <f t="shared" si="817"/>
        <v>1</v>
      </c>
      <c r="X3537">
        <v>1.28</v>
      </c>
      <c r="Y3537">
        <f>D3537*X3537</f>
        <v>2560</v>
      </c>
      <c r="Z3537">
        <f t="shared" si="819"/>
        <v>2640.64</v>
      </c>
    </row>
    <row r="3538" spans="1:26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 t="b">
        <v>0</v>
      </c>
      <c r="L3538">
        <v>17</v>
      </c>
      <c r="M3538" t="b">
        <v>1</v>
      </c>
      <c r="N3538" t="s">
        <v>8271</v>
      </c>
      <c r="O3538" s="15">
        <f t="shared" si="812"/>
        <v>153.33333333333334</v>
      </c>
      <c r="P3538" s="15">
        <f t="shared" si="810"/>
        <v>13.529411764705882</v>
      </c>
      <c r="Q3538" t="s">
        <v>8328</v>
      </c>
      <c r="R3538" t="s">
        <v>8329</v>
      </c>
      <c r="S3538" s="8">
        <f t="shared" si="813"/>
        <v>42328.518807870372</v>
      </c>
      <c r="T3538" s="11">
        <f t="shared" si="814"/>
        <v>42358.290972222218</v>
      </c>
      <c r="U3538" t="str">
        <f t="shared" si="815"/>
        <v>FALSE</v>
      </c>
      <c r="V3538" s="18">
        <f t="shared" si="816"/>
        <v>2</v>
      </c>
      <c r="W3538">
        <f t="shared" si="817"/>
        <v>1</v>
      </c>
      <c r="X3538">
        <v>1.28</v>
      </c>
      <c r="Y3538">
        <f>D3538*X3538</f>
        <v>192</v>
      </c>
      <c r="Z3538">
        <f t="shared" si="819"/>
        <v>294.40000000000003</v>
      </c>
    </row>
    <row r="3539" spans="1:26" ht="115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 t="b">
        <v>0</v>
      </c>
      <c r="L3539">
        <v>28</v>
      </c>
      <c r="M3539" t="b">
        <v>1</v>
      </c>
      <c r="N3539" t="s">
        <v>8271</v>
      </c>
      <c r="O3539" s="15">
        <f t="shared" si="812"/>
        <v>180.44444444444446</v>
      </c>
      <c r="P3539" s="15">
        <f t="shared" si="810"/>
        <v>43.5</v>
      </c>
      <c r="Q3539" t="s">
        <v>8328</v>
      </c>
      <c r="R3539" t="s">
        <v>8329</v>
      </c>
      <c r="S3539" s="8">
        <f t="shared" si="813"/>
        <v>41923.146018518513</v>
      </c>
      <c r="T3539" s="11">
        <f t="shared" si="814"/>
        <v>41960.124305555553</v>
      </c>
      <c r="U3539" t="str">
        <f t="shared" si="815"/>
        <v>FALSE</v>
      </c>
      <c r="V3539" s="18">
        <f t="shared" si="816"/>
        <v>2</v>
      </c>
      <c r="W3539">
        <f t="shared" si="817"/>
        <v>1</v>
      </c>
      <c r="X3539">
        <f>0.76</f>
        <v>0.76</v>
      </c>
      <c r="Y3539">
        <f>D3539*X3539</f>
        <v>513</v>
      </c>
      <c r="Z3539">
        <f t="shared" si="819"/>
        <v>925.68000000000006</v>
      </c>
    </row>
    <row r="3540" spans="1:26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 t="b">
        <v>0</v>
      </c>
      <c r="L3540">
        <v>83</v>
      </c>
      <c r="M3540" t="b">
        <v>1</v>
      </c>
      <c r="N3540" t="s">
        <v>8271</v>
      </c>
      <c r="O3540" s="15">
        <f t="shared" si="812"/>
        <v>128.44999999999999</v>
      </c>
      <c r="P3540" s="15">
        <f t="shared" si="810"/>
        <v>30.951807228915662</v>
      </c>
      <c r="Q3540" t="s">
        <v>8328</v>
      </c>
      <c r="R3540" t="s">
        <v>8329</v>
      </c>
      <c r="S3540" s="8">
        <f t="shared" si="813"/>
        <v>42571.212268518517</v>
      </c>
      <c r="T3540" s="11">
        <f t="shared" si="814"/>
        <v>42599.212268518517</v>
      </c>
      <c r="U3540" t="str">
        <f t="shared" si="815"/>
        <v>FALSE</v>
      </c>
      <c r="V3540" s="18">
        <f t="shared" si="816"/>
        <v>2</v>
      </c>
      <c r="W3540">
        <f t="shared" si="817"/>
        <v>1</v>
      </c>
      <c r="X3540">
        <v>1.28</v>
      </c>
      <c r="Y3540">
        <f>D3540*X3540</f>
        <v>2560</v>
      </c>
      <c r="Z3540">
        <f t="shared" si="819"/>
        <v>3288.32</v>
      </c>
    </row>
    <row r="3541" spans="1:26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 t="b">
        <v>0</v>
      </c>
      <c r="L3541">
        <v>13</v>
      </c>
      <c r="M3541" t="b">
        <v>1</v>
      </c>
      <c r="N3541" t="s">
        <v>8271</v>
      </c>
      <c r="O3541" s="15">
        <f t="shared" si="812"/>
        <v>119.66666666666667</v>
      </c>
      <c r="P3541" s="15">
        <f t="shared" si="810"/>
        <v>55.230769230769234</v>
      </c>
      <c r="Q3541" t="s">
        <v>8328</v>
      </c>
      <c r="R3541" t="s">
        <v>8329</v>
      </c>
      <c r="S3541" s="8">
        <f t="shared" si="813"/>
        <v>42600.547708333332</v>
      </c>
      <c r="T3541" s="11">
        <f t="shared" si="814"/>
        <v>42621.547708333332</v>
      </c>
      <c r="U3541" t="str">
        <f t="shared" si="815"/>
        <v>FALSE</v>
      </c>
      <c r="V3541" s="18">
        <f t="shared" si="816"/>
        <v>2</v>
      </c>
      <c r="W3541">
        <f t="shared" si="817"/>
        <v>1</v>
      </c>
      <c r="X3541">
        <v>1</v>
      </c>
      <c r="Y3541">
        <f>D3541*$X3541</f>
        <v>600</v>
      </c>
      <c r="Z3541">
        <f t="shared" si="819"/>
        <v>718</v>
      </c>
    </row>
    <row r="3542" spans="1:26" ht="115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 t="b">
        <v>0</v>
      </c>
      <c r="L3542">
        <v>8</v>
      </c>
      <c r="M3542" t="b">
        <v>1</v>
      </c>
      <c r="N3542" t="s">
        <v>8271</v>
      </c>
      <c r="O3542" s="15">
        <f t="shared" si="812"/>
        <v>123</v>
      </c>
      <c r="P3542" s="15">
        <f t="shared" si="810"/>
        <v>46.125</v>
      </c>
      <c r="Q3542" t="s">
        <v>8328</v>
      </c>
      <c r="R3542" t="s">
        <v>8329</v>
      </c>
      <c r="S3542" s="8">
        <f t="shared" si="813"/>
        <v>42516.795034722221</v>
      </c>
      <c r="T3542" s="11">
        <f t="shared" si="814"/>
        <v>42546.795034722221</v>
      </c>
      <c r="U3542" t="str">
        <f t="shared" si="815"/>
        <v>FALSE</v>
      </c>
      <c r="V3542" s="18">
        <f t="shared" si="816"/>
        <v>2</v>
      </c>
      <c r="W3542">
        <f t="shared" si="817"/>
        <v>1</v>
      </c>
      <c r="X3542">
        <v>1.28</v>
      </c>
      <c r="Y3542">
        <f>D3542*X3542</f>
        <v>384</v>
      </c>
      <c r="Z3542">
        <f t="shared" si="819"/>
        <v>472.32</v>
      </c>
    </row>
    <row r="3543" spans="1:26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 t="b">
        <v>0</v>
      </c>
      <c r="L3543">
        <v>32</v>
      </c>
      <c r="M3543" t="b">
        <v>1</v>
      </c>
      <c r="N3543" t="s">
        <v>8271</v>
      </c>
      <c r="O3543" s="15">
        <f t="shared" si="812"/>
        <v>105</v>
      </c>
      <c r="P3543" s="15">
        <f t="shared" si="810"/>
        <v>39.375</v>
      </c>
      <c r="Q3543" t="s">
        <v>8328</v>
      </c>
      <c r="R3543" t="s">
        <v>8329</v>
      </c>
      <c r="S3543" s="8">
        <f t="shared" si="813"/>
        <v>42222.521701388883</v>
      </c>
      <c r="T3543" s="11">
        <f t="shared" si="814"/>
        <v>42247.521701388883</v>
      </c>
      <c r="U3543" t="str">
        <f t="shared" si="815"/>
        <v>FALSE</v>
      </c>
      <c r="V3543" s="18">
        <f t="shared" si="816"/>
        <v>2</v>
      </c>
      <c r="W3543">
        <f t="shared" si="817"/>
        <v>1</v>
      </c>
      <c r="X3543">
        <v>1.28</v>
      </c>
      <c r="Y3543">
        <f>D3543*X3543</f>
        <v>1536</v>
      </c>
      <c r="Z3543">
        <f t="shared" si="819"/>
        <v>1612.8</v>
      </c>
    </row>
    <row r="3544" spans="1:26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 t="b">
        <v>0</v>
      </c>
      <c r="L3544">
        <v>85</v>
      </c>
      <c r="M3544" t="b">
        <v>1</v>
      </c>
      <c r="N3544" t="s">
        <v>8271</v>
      </c>
      <c r="O3544" s="15">
        <f t="shared" si="812"/>
        <v>102.23636363636363</v>
      </c>
      <c r="P3544" s="15">
        <f t="shared" si="810"/>
        <v>66.152941176470591</v>
      </c>
      <c r="Q3544" t="s">
        <v>8328</v>
      </c>
      <c r="R3544" t="s">
        <v>8329</v>
      </c>
      <c r="S3544" s="8">
        <f t="shared" si="813"/>
        <v>41829.391458333332</v>
      </c>
      <c r="T3544" s="11">
        <f t="shared" si="814"/>
        <v>41889.391458333332</v>
      </c>
      <c r="U3544" t="str">
        <f t="shared" si="815"/>
        <v>FALSE</v>
      </c>
      <c r="V3544" s="18">
        <f t="shared" si="816"/>
        <v>2</v>
      </c>
      <c r="W3544">
        <f t="shared" si="817"/>
        <v>1</v>
      </c>
      <c r="X3544">
        <v>1</v>
      </c>
      <c r="Y3544">
        <f>D3544*$X3544</f>
        <v>5500</v>
      </c>
      <c r="Z3544">
        <f t="shared" si="819"/>
        <v>5623</v>
      </c>
    </row>
    <row r="3545" spans="1:26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 t="b">
        <v>0</v>
      </c>
      <c r="L3545">
        <v>29</v>
      </c>
      <c r="M3545" t="b">
        <v>1</v>
      </c>
      <c r="N3545" t="s">
        <v>8271</v>
      </c>
      <c r="O3545" s="15">
        <f t="shared" si="812"/>
        <v>104.66666666666666</v>
      </c>
      <c r="P3545" s="15">
        <f t="shared" si="810"/>
        <v>54.137931034482762</v>
      </c>
      <c r="Q3545" t="s">
        <v>8328</v>
      </c>
      <c r="R3545" t="s">
        <v>8329</v>
      </c>
      <c r="S3545" s="8">
        <f t="shared" si="813"/>
        <v>42150.546979166662</v>
      </c>
      <c r="T3545" s="11">
        <f t="shared" si="814"/>
        <v>42180.546979166662</v>
      </c>
      <c r="U3545" t="str">
        <f t="shared" si="815"/>
        <v>FALSE</v>
      </c>
      <c r="V3545" s="18">
        <f t="shared" si="816"/>
        <v>2</v>
      </c>
      <c r="W3545">
        <f t="shared" si="817"/>
        <v>1</v>
      </c>
      <c r="X3545">
        <v>1.1299999999999999</v>
      </c>
      <c r="Y3545">
        <f>D3545*X3545</f>
        <v>1694.9999999999998</v>
      </c>
      <c r="Z3545">
        <f t="shared" si="819"/>
        <v>1774.1</v>
      </c>
    </row>
    <row r="3546" spans="1:26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 t="b">
        <v>0</v>
      </c>
      <c r="L3546">
        <v>24</v>
      </c>
      <c r="M3546" t="b">
        <v>1</v>
      </c>
      <c r="N3546" t="s">
        <v>8271</v>
      </c>
      <c r="O3546" s="15">
        <f t="shared" si="812"/>
        <v>100</v>
      </c>
      <c r="P3546" s="15">
        <f t="shared" si="810"/>
        <v>104.16666666666667</v>
      </c>
      <c r="Q3546" t="s">
        <v>8328</v>
      </c>
      <c r="R3546" t="s">
        <v>8329</v>
      </c>
      <c r="S3546" s="8">
        <f t="shared" si="813"/>
        <v>42040.623344907406</v>
      </c>
      <c r="T3546" s="11">
        <f t="shared" si="814"/>
        <v>42070.623344907406</v>
      </c>
      <c r="U3546" t="str">
        <f t="shared" si="815"/>
        <v>FALSE</v>
      </c>
      <c r="V3546" s="18">
        <f t="shared" si="816"/>
        <v>2</v>
      </c>
      <c r="W3546">
        <f t="shared" si="817"/>
        <v>1</v>
      </c>
      <c r="X3546">
        <v>1</v>
      </c>
      <c r="Y3546">
        <f>D3546*$X3546</f>
        <v>2500</v>
      </c>
      <c r="Z3546">
        <f t="shared" si="819"/>
        <v>2500</v>
      </c>
    </row>
    <row r="3547" spans="1:26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 t="b">
        <v>0</v>
      </c>
      <c r="L3547">
        <v>8</v>
      </c>
      <c r="M3547" t="b">
        <v>1</v>
      </c>
      <c r="N3547" t="s">
        <v>8271</v>
      </c>
      <c r="O3547" s="15">
        <f t="shared" si="812"/>
        <v>100.4</v>
      </c>
      <c r="P3547" s="15">
        <f t="shared" si="810"/>
        <v>31.375</v>
      </c>
      <c r="Q3547" t="s">
        <v>8328</v>
      </c>
      <c r="R3547" t="s">
        <v>8329</v>
      </c>
      <c r="S3547" s="8">
        <f t="shared" si="813"/>
        <v>42075.599062499998</v>
      </c>
      <c r="T3547" s="11">
        <f t="shared" si="814"/>
        <v>42105.599062499998</v>
      </c>
      <c r="U3547" t="str">
        <f t="shared" si="815"/>
        <v>FALSE</v>
      </c>
      <c r="V3547" s="18">
        <f t="shared" si="816"/>
        <v>2</v>
      </c>
      <c r="W3547">
        <f t="shared" si="817"/>
        <v>1</v>
      </c>
      <c r="X3547">
        <v>1</v>
      </c>
      <c r="Y3547">
        <f>D3547*$X3547</f>
        <v>250</v>
      </c>
      <c r="Z3547">
        <f t="shared" si="819"/>
        <v>251</v>
      </c>
    </row>
    <row r="3548" spans="1:26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 t="b">
        <v>0</v>
      </c>
      <c r="L3548">
        <v>19</v>
      </c>
      <c r="M3548" t="b">
        <v>1</v>
      </c>
      <c r="N3548" t="s">
        <v>8271</v>
      </c>
      <c r="O3548" s="15">
        <f t="shared" si="812"/>
        <v>102.27272727272727</v>
      </c>
      <c r="P3548" s="15">
        <f t="shared" si="810"/>
        <v>59.210526315789473</v>
      </c>
      <c r="Q3548" t="s">
        <v>8328</v>
      </c>
      <c r="R3548" t="s">
        <v>8329</v>
      </c>
      <c r="S3548" s="8">
        <f t="shared" si="813"/>
        <v>42073.452361111107</v>
      </c>
      <c r="T3548" s="11">
        <f t="shared" si="814"/>
        <v>42094.957638888889</v>
      </c>
      <c r="U3548" t="str">
        <f t="shared" si="815"/>
        <v>FALSE</v>
      </c>
      <c r="V3548" s="18">
        <f t="shared" si="816"/>
        <v>2</v>
      </c>
      <c r="W3548">
        <f t="shared" si="817"/>
        <v>1</v>
      </c>
      <c r="X3548">
        <v>1</v>
      </c>
      <c r="Y3548">
        <f>D3548*$X3548</f>
        <v>1100</v>
      </c>
      <c r="Z3548">
        <f t="shared" si="819"/>
        <v>1125</v>
      </c>
    </row>
    <row r="3549" spans="1:26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 t="b">
        <v>0</v>
      </c>
      <c r="L3549">
        <v>336</v>
      </c>
      <c r="M3549" t="b">
        <v>1</v>
      </c>
      <c r="N3549" t="s">
        <v>8271</v>
      </c>
      <c r="O3549" s="15">
        <f t="shared" si="812"/>
        <v>114.40928571428573</v>
      </c>
      <c r="P3549" s="15">
        <f t="shared" si="810"/>
        <v>119.17633928571429</v>
      </c>
      <c r="Q3549" t="s">
        <v>8328</v>
      </c>
      <c r="R3549" t="s">
        <v>8329</v>
      </c>
      <c r="S3549" s="8">
        <f t="shared" si="813"/>
        <v>42479.870381944442</v>
      </c>
      <c r="T3549" s="11">
        <f t="shared" si="814"/>
        <v>42503.957638888889</v>
      </c>
      <c r="U3549" t="str">
        <f t="shared" si="815"/>
        <v>FALSE</v>
      </c>
      <c r="V3549" s="18">
        <f t="shared" si="816"/>
        <v>2</v>
      </c>
      <c r="W3549">
        <f t="shared" si="817"/>
        <v>1</v>
      </c>
      <c r="X3549">
        <v>1</v>
      </c>
      <c r="Y3549">
        <f>D3549*$X3549</f>
        <v>35000</v>
      </c>
      <c r="Z3549">
        <f t="shared" si="819"/>
        <v>40043.25</v>
      </c>
    </row>
    <row r="3550" spans="1:26" ht="100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 t="b">
        <v>0</v>
      </c>
      <c r="L3550">
        <v>13</v>
      </c>
      <c r="M3550" t="b">
        <v>1</v>
      </c>
      <c r="N3550" t="s">
        <v>8271</v>
      </c>
      <c r="O3550" s="15">
        <f t="shared" si="812"/>
        <v>101.9047619047619</v>
      </c>
      <c r="P3550" s="15">
        <f t="shared" si="810"/>
        <v>164.61538461538461</v>
      </c>
      <c r="Q3550" t="s">
        <v>8328</v>
      </c>
      <c r="R3550" t="s">
        <v>8329</v>
      </c>
      <c r="S3550" s="8">
        <f t="shared" si="813"/>
        <v>42411.733958333331</v>
      </c>
      <c r="T3550" s="11">
        <f t="shared" si="814"/>
        <v>42433.833333333336</v>
      </c>
      <c r="U3550" t="str">
        <f t="shared" si="815"/>
        <v>FALSE</v>
      </c>
      <c r="V3550" s="18">
        <f t="shared" si="816"/>
        <v>2</v>
      </c>
      <c r="W3550">
        <f t="shared" si="817"/>
        <v>1</v>
      </c>
      <c r="X3550">
        <v>1</v>
      </c>
      <c r="Y3550">
        <f>D3550*$X3550</f>
        <v>2100</v>
      </c>
      <c r="Z3550">
        <f t="shared" si="819"/>
        <v>2140</v>
      </c>
    </row>
    <row r="3551" spans="1:26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 t="b">
        <v>0</v>
      </c>
      <c r="L3551">
        <v>42</v>
      </c>
      <c r="M3551" t="b">
        <v>1</v>
      </c>
      <c r="N3551" t="s">
        <v>8271</v>
      </c>
      <c r="O3551" s="15">
        <f t="shared" si="812"/>
        <v>102</v>
      </c>
      <c r="P3551" s="15">
        <f t="shared" si="810"/>
        <v>24.285714285714285</v>
      </c>
      <c r="Q3551" t="s">
        <v>8328</v>
      </c>
      <c r="R3551" t="s">
        <v>8329</v>
      </c>
      <c r="S3551" s="8">
        <f t="shared" si="813"/>
        <v>42223.186030092591</v>
      </c>
      <c r="T3551" s="11">
        <f t="shared" si="814"/>
        <v>42251.186030092591</v>
      </c>
      <c r="U3551" t="str">
        <f t="shared" si="815"/>
        <v>FALSE</v>
      </c>
      <c r="V3551" s="18">
        <f t="shared" si="816"/>
        <v>2</v>
      </c>
      <c r="W3551">
        <f t="shared" si="817"/>
        <v>1</v>
      </c>
      <c r="X3551">
        <v>1.28</v>
      </c>
      <c r="Y3551">
        <f>D3551*X3551</f>
        <v>1280</v>
      </c>
      <c r="Z3551">
        <f t="shared" si="819"/>
        <v>1305.6000000000001</v>
      </c>
    </row>
    <row r="3552" spans="1:26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 t="b">
        <v>0</v>
      </c>
      <c r="L3552">
        <v>64</v>
      </c>
      <c r="M3552" t="b">
        <v>1</v>
      </c>
      <c r="N3552" t="s">
        <v>8271</v>
      </c>
      <c r="O3552" s="15">
        <f t="shared" si="812"/>
        <v>104.80000000000001</v>
      </c>
      <c r="P3552" s="15">
        <f t="shared" si="810"/>
        <v>40.9375</v>
      </c>
      <c r="Q3552" t="s">
        <v>8328</v>
      </c>
      <c r="R3552" t="s">
        <v>8329</v>
      </c>
      <c r="S3552" s="8">
        <f t="shared" si="813"/>
        <v>42462.685162037036</v>
      </c>
      <c r="T3552" s="11">
        <f t="shared" si="814"/>
        <v>42492.685162037036</v>
      </c>
      <c r="U3552" t="str">
        <f t="shared" si="815"/>
        <v>FALSE</v>
      </c>
      <c r="V3552" s="18">
        <f t="shared" si="816"/>
        <v>2</v>
      </c>
      <c r="W3552">
        <f t="shared" si="817"/>
        <v>1</v>
      </c>
      <c r="X3552">
        <v>1.28</v>
      </c>
      <c r="Y3552">
        <f>D3552*X3552</f>
        <v>3200</v>
      </c>
      <c r="Z3552">
        <f t="shared" si="819"/>
        <v>3353.6</v>
      </c>
    </row>
    <row r="3553" spans="1:26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 t="b">
        <v>0</v>
      </c>
      <c r="L3553">
        <v>25</v>
      </c>
      <c r="M3553" t="b">
        <v>1</v>
      </c>
      <c r="N3553" t="s">
        <v>8271</v>
      </c>
      <c r="O3553" s="15">
        <f t="shared" si="812"/>
        <v>101.83333333333333</v>
      </c>
      <c r="P3553" s="15">
        <f t="shared" si="810"/>
        <v>61.1</v>
      </c>
      <c r="Q3553" t="s">
        <v>8328</v>
      </c>
      <c r="R3553" t="s">
        <v>8329</v>
      </c>
      <c r="S3553" s="8">
        <f t="shared" si="813"/>
        <v>41753.307523148142</v>
      </c>
      <c r="T3553" s="11">
        <f t="shared" si="814"/>
        <v>41781.713194444441</v>
      </c>
      <c r="U3553" t="str">
        <f t="shared" si="815"/>
        <v>FALSE</v>
      </c>
      <c r="V3553" s="18">
        <f t="shared" si="816"/>
        <v>2</v>
      </c>
      <c r="W3553">
        <f t="shared" si="817"/>
        <v>1</v>
      </c>
      <c r="X3553">
        <v>1</v>
      </c>
      <c r="Y3553">
        <f>D3553*$X3553</f>
        <v>1500</v>
      </c>
      <c r="Z3553">
        <f t="shared" si="819"/>
        <v>1527.5</v>
      </c>
    </row>
    <row r="3554" spans="1:26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 t="b">
        <v>0</v>
      </c>
      <c r="L3554">
        <v>20</v>
      </c>
      <c r="M3554" t="b">
        <v>1</v>
      </c>
      <c r="N3554" t="s">
        <v>8271</v>
      </c>
      <c r="O3554" s="15">
        <f t="shared" si="812"/>
        <v>100</v>
      </c>
      <c r="P3554" s="15">
        <f t="shared" si="810"/>
        <v>38.65</v>
      </c>
      <c r="Q3554" t="s">
        <v>8328</v>
      </c>
      <c r="R3554" t="s">
        <v>8329</v>
      </c>
      <c r="S3554" s="8">
        <f t="shared" si="813"/>
        <v>41788.378749999996</v>
      </c>
      <c r="T3554" s="11">
        <f t="shared" si="814"/>
        <v>41818.378749999996</v>
      </c>
      <c r="U3554" t="str">
        <f t="shared" si="815"/>
        <v>FALSE</v>
      </c>
      <c r="V3554" s="18">
        <f t="shared" si="816"/>
        <v>2</v>
      </c>
      <c r="W3554">
        <f t="shared" si="817"/>
        <v>1</v>
      </c>
      <c r="X3554">
        <v>1.28</v>
      </c>
      <c r="Y3554">
        <f>D3554*X3554</f>
        <v>989.44</v>
      </c>
      <c r="Z3554">
        <f t="shared" si="819"/>
        <v>989.44</v>
      </c>
    </row>
    <row r="3555" spans="1:26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 t="b">
        <v>0</v>
      </c>
      <c r="L3555">
        <v>104</v>
      </c>
      <c r="M3555" t="b">
        <v>1</v>
      </c>
      <c r="N3555" t="s">
        <v>8271</v>
      </c>
      <c r="O3555" s="15">
        <f t="shared" si="812"/>
        <v>106.27272727272728</v>
      </c>
      <c r="P3555" s="15">
        <f t="shared" si="810"/>
        <v>56.20192307692308</v>
      </c>
      <c r="Q3555" t="s">
        <v>8328</v>
      </c>
      <c r="R3555" t="s">
        <v>8329</v>
      </c>
      <c r="S3555" s="8">
        <f t="shared" si="813"/>
        <v>42195.820370370369</v>
      </c>
      <c r="T3555" s="11">
        <f t="shared" si="814"/>
        <v>42227.791666666664</v>
      </c>
      <c r="U3555" t="str">
        <f t="shared" si="815"/>
        <v>FALSE</v>
      </c>
      <c r="V3555" s="18">
        <f t="shared" si="816"/>
        <v>2</v>
      </c>
      <c r="W3555">
        <f t="shared" si="817"/>
        <v>1</v>
      </c>
      <c r="X3555">
        <v>1</v>
      </c>
      <c r="Y3555">
        <f>D3555*$X3555</f>
        <v>5500</v>
      </c>
      <c r="Z3555">
        <f t="shared" si="819"/>
        <v>5845</v>
      </c>
    </row>
    <row r="3556" spans="1:26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 t="b">
        <v>0</v>
      </c>
      <c r="L3556">
        <v>53</v>
      </c>
      <c r="M3556" t="b">
        <v>1</v>
      </c>
      <c r="N3556" t="s">
        <v>8271</v>
      </c>
      <c r="O3556" s="15">
        <f t="shared" si="812"/>
        <v>113.42219999999999</v>
      </c>
      <c r="P3556" s="15">
        <f t="shared" si="810"/>
        <v>107.00207547169811</v>
      </c>
      <c r="Q3556" t="s">
        <v>8328</v>
      </c>
      <c r="R3556" t="s">
        <v>8329</v>
      </c>
      <c r="S3556" s="8">
        <f t="shared" si="813"/>
        <v>42015.842118055552</v>
      </c>
      <c r="T3556" s="11">
        <f t="shared" si="814"/>
        <v>42046.499999999993</v>
      </c>
      <c r="U3556" t="str">
        <f t="shared" si="815"/>
        <v>FALSE</v>
      </c>
      <c r="V3556" s="18">
        <f t="shared" si="816"/>
        <v>2</v>
      </c>
      <c r="W3556">
        <f t="shared" si="817"/>
        <v>1</v>
      </c>
      <c r="X3556">
        <v>1</v>
      </c>
      <c r="Y3556">
        <f>D3556*$X3556</f>
        <v>5000</v>
      </c>
      <c r="Z3556">
        <f t="shared" si="819"/>
        <v>5671.11</v>
      </c>
    </row>
    <row r="3557" spans="1:26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 t="b">
        <v>0</v>
      </c>
      <c r="L3557">
        <v>14</v>
      </c>
      <c r="M3557" t="b">
        <v>1</v>
      </c>
      <c r="N3557" t="s">
        <v>8271</v>
      </c>
      <c r="O3557" s="15">
        <f t="shared" si="812"/>
        <v>100</v>
      </c>
      <c r="P3557" s="15">
        <f t="shared" si="810"/>
        <v>171.42857142857142</v>
      </c>
      <c r="Q3557" t="s">
        <v>8328</v>
      </c>
      <c r="R3557" t="s">
        <v>8329</v>
      </c>
      <c r="S3557" s="8">
        <f t="shared" si="813"/>
        <v>42661.233726851853</v>
      </c>
      <c r="T3557" s="11">
        <f t="shared" si="814"/>
        <v>42691.275393518517</v>
      </c>
      <c r="U3557" t="str">
        <f t="shared" si="815"/>
        <v>FALSE</v>
      </c>
      <c r="V3557" s="18">
        <f t="shared" si="816"/>
        <v>2</v>
      </c>
      <c r="W3557">
        <f t="shared" si="817"/>
        <v>1</v>
      </c>
      <c r="X3557">
        <v>1.1299999999999999</v>
      </c>
      <c r="Y3557">
        <f>D3557*X3557</f>
        <v>2711.9999999999995</v>
      </c>
      <c r="Z3557">
        <f t="shared" si="819"/>
        <v>2711.9999999999995</v>
      </c>
    </row>
    <row r="3558" spans="1:26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 t="b">
        <v>0</v>
      </c>
      <c r="L3558">
        <v>20</v>
      </c>
      <c r="M3558" t="b">
        <v>1</v>
      </c>
      <c r="N3558" t="s">
        <v>8271</v>
      </c>
      <c r="O3558" s="15">
        <f t="shared" si="812"/>
        <v>100.45454545454547</v>
      </c>
      <c r="P3558" s="15">
        <f t="shared" si="810"/>
        <v>110.5</v>
      </c>
      <c r="Q3558" t="s">
        <v>8328</v>
      </c>
      <c r="R3558" t="s">
        <v>8329</v>
      </c>
      <c r="S3558" s="8">
        <f t="shared" si="813"/>
        <v>41808.441249999996</v>
      </c>
      <c r="T3558" s="11">
        <f t="shared" si="814"/>
        <v>41868.441249999996</v>
      </c>
      <c r="U3558" t="str">
        <f t="shared" si="815"/>
        <v>FALSE</v>
      </c>
      <c r="V3558" s="18">
        <f t="shared" si="816"/>
        <v>2</v>
      </c>
      <c r="W3558">
        <f t="shared" si="817"/>
        <v>1</v>
      </c>
      <c r="X3558">
        <v>1.28</v>
      </c>
      <c r="Y3558">
        <f>D3558*X3558</f>
        <v>2816</v>
      </c>
      <c r="Z3558">
        <f t="shared" si="819"/>
        <v>2828.8</v>
      </c>
    </row>
    <row r="3559" spans="1:26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 t="b">
        <v>0</v>
      </c>
      <c r="L3559">
        <v>558</v>
      </c>
      <c r="M3559" t="b">
        <v>1</v>
      </c>
      <c r="N3559" t="s">
        <v>8271</v>
      </c>
      <c r="O3559" s="15">
        <f t="shared" si="812"/>
        <v>100.03599999999999</v>
      </c>
      <c r="P3559" s="15">
        <f t="shared" si="810"/>
        <v>179.27598566308242</v>
      </c>
      <c r="Q3559" t="s">
        <v>8328</v>
      </c>
      <c r="R3559" t="s">
        <v>8329</v>
      </c>
      <c r="S3559" s="8">
        <f t="shared" si="813"/>
        <v>41730.068414351852</v>
      </c>
      <c r="T3559" s="11">
        <f t="shared" si="814"/>
        <v>41764.068414351852</v>
      </c>
      <c r="U3559" t="str">
        <f t="shared" si="815"/>
        <v>FALSE</v>
      </c>
      <c r="V3559" s="18">
        <f t="shared" si="816"/>
        <v>2</v>
      </c>
      <c r="W3559">
        <f t="shared" si="817"/>
        <v>1</v>
      </c>
      <c r="X3559">
        <v>1</v>
      </c>
      <c r="Y3559">
        <f>D3559*$X3559</f>
        <v>100000</v>
      </c>
      <c r="Z3559">
        <f t="shared" si="819"/>
        <v>100036</v>
      </c>
    </row>
    <row r="3560" spans="1:26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 t="b">
        <v>0</v>
      </c>
      <c r="L3560">
        <v>22</v>
      </c>
      <c r="M3560" t="b">
        <v>1</v>
      </c>
      <c r="N3560" t="s">
        <v>8271</v>
      </c>
      <c r="O3560" s="15">
        <f t="shared" si="812"/>
        <v>144</v>
      </c>
      <c r="P3560" s="15">
        <f t="shared" si="810"/>
        <v>22.90909090909091</v>
      </c>
      <c r="Q3560" t="s">
        <v>8328</v>
      </c>
      <c r="R3560" t="s">
        <v>8329</v>
      </c>
      <c r="S3560" s="8">
        <f t="shared" si="813"/>
        <v>42139.608506944445</v>
      </c>
      <c r="T3560" s="11">
        <f t="shared" si="814"/>
        <v>42181.666666666664</v>
      </c>
      <c r="U3560" t="str">
        <f t="shared" si="815"/>
        <v>FALSE</v>
      </c>
      <c r="V3560" s="18">
        <f t="shared" si="816"/>
        <v>2</v>
      </c>
      <c r="W3560">
        <f t="shared" si="817"/>
        <v>1</v>
      </c>
      <c r="X3560">
        <v>1.28</v>
      </c>
      <c r="Y3560">
        <f>D3560*X3560</f>
        <v>448</v>
      </c>
      <c r="Z3560">
        <f t="shared" si="819"/>
        <v>645.12</v>
      </c>
    </row>
    <row r="3561" spans="1:26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 t="b">
        <v>0</v>
      </c>
      <c r="L3561">
        <v>24</v>
      </c>
      <c r="M3561" t="b">
        <v>1</v>
      </c>
      <c r="N3561" t="s">
        <v>8271</v>
      </c>
      <c r="O3561" s="15">
        <f t="shared" si="812"/>
        <v>103.49999999999999</v>
      </c>
      <c r="P3561" s="15">
        <f t="shared" si="810"/>
        <v>43.125</v>
      </c>
      <c r="Q3561" t="s">
        <v>8328</v>
      </c>
      <c r="R3561" t="s">
        <v>8329</v>
      </c>
      <c r="S3561" s="8">
        <f t="shared" si="813"/>
        <v>42193.887824074067</v>
      </c>
      <c r="T3561" s="11">
        <f t="shared" si="814"/>
        <v>42216.165277777771</v>
      </c>
      <c r="U3561" t="str">
        <f t="shared" si="815"/>
        <v>FALSE</v>
      </c>
      <c r="V3561" s="18">
        <f t="shared" si="816"/>
        <v>2</v>
      </c>
      <c r="W3561">
        <f t="shared" si="817"/>
        <v>1</v>
      </c>
      <c r="X3561">
        <v>0.72</v>
      </c>
      <c r="Y3561">
        <f>D3561*X3561</f>
        <v>720</v>
      </c>
    </row>
    <row r="3562" spans="1:26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 t="b">
        <v>0</v>
      </c>
      <c r="L3562">
        <v>74</v>
      </c>
      <c r="M3562" t="b">
        <v>1</v>
      </c>
      <c r="N3562" t="s">
        <v>8271</v>
      </c>
      <c r="O3562" s="15">
        <f t="shared" si="812"/>
        <v>108.43750000000001</v>
      </c>
      <c r="P3562" s="15">
        <f t="shared" si="810"/>
        <v>46.891891891891895</v>
      </c>
      <c r="Q3562" t="s">
        <v>8328</v>
      </c>
      <c r="R3562" t="s">
        <v>8329</v>
      </c>
      <c r="S3562" s="8">
        <f t="shared" si="813"/>
        <v>42115.681319444448</v>
      </c>
      <c r="T3562" s="11">
        <f t="shared" si="814"/>
        <v>42150.906249999993</v>
      </c>
      <c r="U3562" t="str">
        <f t="shared" si="815"/>
        <v>FALSE</v>
      </c>
      <c r="V3562" s="18">
        <f t="shared" si="816"/>
        <v>2</v>
      </c>
      <c r="W3562">
        <f t="shared" si="817"/>
        <v>1</v>
      </c>
      <c r="X3562">
        <f>0.76</f>
        <v>0.76</v>
      </c>
      <c r="Y3562">
        <f>D3562*X3562</f>
        <v>2432</v>
      </c>
      <c r="Z3562">
        <f t="shared" ref="Z3562:Z3572" si="820">E3562*$X3562</f>
        <v>2637.2</v>
      </c>
    </row>
    <row r="3563" spans="1:26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 t="b">
        <v>0</v>
      </c>
      <c r="L3563">
        <v>54</v>
      </c>
      <c r="M3563" t="b">
        <v>1</v>
      </c>
      <c r="N3563" t="s">
        <v>8271</v>
      </c>
      <c r="O3563" s="15">
        <f t="shared" si="812"/>
        <v>102.4</v>
      </c>
      <c r="P3563" s="15">
        <f t="shared" si="810"/>
        <v>47.407407407407405</v>
      </c>
      <c r="Q3563" t="s">
        <v>8328</v>
      </c>
      <c r="R3563" t="s">
        <v>8329</v>
      </c>
      <c r="S3563" s="8">
        <f t="shared" si="813"/>
        <v>42203.471967592595</v>
      </c>
      <c r="T3563" s="11">
        <f t="shared" si="814"/>
        <v>42221.566666666666</v>
      </c>
      <c r="U3563" t="str">
        <f t="shared" si="815"/>
        <v>FALSE</v>
      </c>
      <c r="V3563" s="18">
        <f t="shared" si="816"/>
        <v>2</v>
      </c>
      <c r="W3563">
        <f t="shared" si="817"/>
        <v>1</v>
      </c>
      <c r="X3563">
        <v>1</v>
      </c>
      <c r="Y3563">
        <f>D3563*$X3563</f>
        <v>2500</v>
      </c>
      <c r="Z3563">
        <f t="shared" si="820"/>
        <v>2560</v>
      </c>
    </row>
    <row r="3564" spans="1:26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 t="b">
        <v>0</v>
      </c>
      <c r="L3564">
        <v>31</v>
      </c>
      <c r="M3564" t="b">
        <v>1</v>
      </c>
      <c r="N3564" t="s">
        <v>8271</v>
      </c>
      <c r="O3564" s="15">
        <f t="shared" si="812"/>
        <v>148.88888888888889</v>
      </c>
      <c r="P3564" s="15">
        <f t="shared" si="810"/>
        <v>15.129032258064516</v>
      </c>
      <c r="Q3564" t="s">
        <v>8328</v>
      </c>
      <c r="R3564" t="s">
        <v>8329</v>
      </c>
      <c r="S3564" s="8">
        <f t="shared" si="813"/>
        <v>42433.553553240738</v>
      </c>
      <c r="T3564" s="11">
        <f t="shared" si="814"/>
        <v>42442.708333333336</v>
      </c>
      <c r="U3564" t="str">
        <f t="shared" si="815"/>
        <v>FALSE</v>
      </c>
      <c r="V3564" s="18">
        <f t="shared" si="816"/>
        <v>2</v>
      </c>
      <c r="W3564">
        <f t="shared" si="817"/>
        <v>1</v>
      </c>
      <c r="X3564">
        <v>1.28</v>
      </c>
      <c r="Y3564">
        <f>D3564*X3564</f>
        <v>403.2</v>
      </c>
      <c r="Z3564">
        <f t="shared" si="820"/>
        <v>600.32000000000005</v>
      </c>
    </row>
    <row r="3565" spans="1:26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 t="b">
        <v>0</v>
      </c>
      <c r="L3565">
        <v>25</v>
      </c>
      <c r="M3565" t="b">
        <v>1</v>
      </c>
      <c r="N3565" t="s">
        <v>8271</v>
      </c>
      <c r="O3565" s="15">
        <f t="shared" si="812"/>
        <v>105.49000000000002</v>
      </c>
      <c r="P3565" s="15">
        <f t="shared" si="810"/>
        <v>21.098000000000003</v>
      </c>
      <c r="Q3565" t="s">
        <v>8328</v>
      </c>
      <c r="R3565" t="s">
        <v>8329</v>
      </c>
      <c r="S3565" s="8">
        <f t="shared" si="813"/>
        <v>42555.46361111111</v>
      </c>
      <c r="T3565" s="11">
        <f t="shared" si="814"/>
        <v>42583.583333333336</v>
      </c>
      <c r="U3565" t="str">
        <f t="shared" si="815"/>
        <v>FALSE</v>
      </c>
      <c r="V3565" s="18">
        <f t="shared" si="816"/>
        <v>2</v>
      </c>
      <c r="W3565">
        <f t="shared" si="817"/>
        <v>1</v>
      </c>
      <c r="X3565">
        <v>1.28</v>
      </c>
      <c r="Y3565">
        <f>D3565*X3565</f>
        <v>640</v>
      </c>
      <c r="Z3565">
        <f t="shared" si="820"/>
        <v>675.13600000000008</v>
      </c>
    </row>
    <row r="3566" spans="1:26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 t="b">
        <v>0</v>
      </c>
      <c r="L3566">
        <v>17</v>
      </c>
      <c r="M3566" t="b">
        <v>1</v>
      </c>
      <c r="N3566" t="s">
        <v>8271</v>
      </c>
      <c r="O3566" s="15">
        <f t="shared" si="812"/>
        <v>100.49999999999999</v>
      </c>
      <c r="P3566" s="15">
        <f t="shared" si="810"/>
        <v>59.117647058823529</v>
      </c>
      <c r="Q3566" t="s">
        <v>8328</v>
      </c>
      <c r="R3566" t="s">
        <v>8329</v>
      </c>
      <c r="S3566" s="8">
        <f t="shared" si="813"/>
        <v>42236.414918981485</v>
      </c>
      <c r="T3566" s="11">
        <f t="shared" si="814"/>
        <v>42282.458333333336</v>
      </c>
      <c r="U3566" t="str">
        <f t="shared" si="815"/>
        <v>FALSE</v>
      </c>
      <c r="V3566" s="18">
        <f t="shared" si="816"/>
        <v>2</v>
      </c>
      <c r="W3566">
        <f t="shared" si="817"/>
        <v>1</v>
      </c>
      <c r="X3566">
        <v>1.28</v>
      </c>
      <c r="Y3566">
        <f>D3566*X3566</f>
        <v>1280</v>
      </c>
      <c r="Z3566">
        <f t="shared" si="820"/>
        <v>1286.4000000000001</v>
      </c>
    </row>
    <row r="3567" spans="1:26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 t="b">
        <v>0</v>
      </c>
      <c r="L3567">
        <v>12</v>
      </c>
      <c r="M3567" t="b">
        <v>1</v>
      </c>
      <c r="N3567" t="s">
        <v>8271</v>
      </c>
      <c r="O3567" s="15">
        <f t="shared" si="812"/>
        <v>130.55555555555557</v>
      </c>
      <c r="P3567" s="15">
        <f t="shared" si="810"/>
        <v>97.916666666666671</v>
      </c>
      <c r="Q3567" t="s">
        <v>8328</v>
      </c>
      <c r="R3567" t="s">
        <v>8329</v>
      </c>
      <c r="S3567" s="8">
        <f t="shared" si="813"/>
        <v>41974.534814814811</v>
      </c>
      <c r="T3567" s="11">
        <f t="shared" si="814"/>
        <v>42004.534814814811</v>
      </c>
      <c r="U3567" t="str">
        <f t="shared" si="815"/>
        <v>FALSE</v>
      </c>
      <c r="V3567" s="18">
        <f t="shared" si="816"/>
        <v>2</v>
      </c>
      <c r="W3567">
        <f t="shared" si="817"/>
        <v>1</v>
      </c>
      <c r="X3567">
        <v>1</v>
      </c>
      <c r="Y3567">
        <f>D3567*$X3567</f>
        <v>900</v>
      </c>
      <c r="Z3567">
        <f t="shared" si="820"/>
        <v>1175</v>
      </c>
    </row>
    <row r="3568" spans="1:26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 t="b">
        <v>0</v>
      </c>
      <c r="L3568">
        <v>38</v>
      </c>
      <c r="M3568" t="b">
        <v>1</v>
      </c>
      <c r="N3568" t="s">
        <v>8271</v>
      </c>
      <c r="O3568" s="15">
        <f t="shared" si="812"/>
        <v>104.75000000000001</v>
      </c>
      <c r="P3568" s="15">
        <f t="shared" si="810"/>
        <v>55.131578947368418</v>
      </c>
      <c r="Q3568" t="s">
        <v>8328</v>
      </c>
      <c r="R3568" t="s">
        <v>8329</v>
      </c>
      <c r="S3568" s="8">
        <f t="shared" si="813"/>
        <v>41997.299571759257</v>
      </c>
      <c r="T3568" s="11">
        <f t="shared" si="814"/>
        <v>42027.299571759257</v>
      </c>
      <c r="U3568" t="str">
        <f t="shared" si="815"/>
        <v>FALSE</v>
      </c>
      <c r="V3568" s="18">
        <f t="shared" si="816"/>
        <v>2</v>
      </c>
      <c r="W3568">
        <f t="shared" si="817"/>
        <v>1</v>
      </c>
      <c r="X3568">
        <v>1.28</v>
      </c>
      <c r="Y3568">
        <f>D3568*X3568</f>
        <v>2560</v>
      </c>
      <c r="Z3568">
        <f t="shared" si="820"/>
        <v>2681.6</v>
      </c>
    </row>
    <row r="3569" spans="1:26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 t="b">
        <v>0</v>
      </c>
      <c r="L3569">
        <v>41</v>
      </c>
      <c r="M3569" t="b">
        <v>1</v>
      </c>
      <c r="N3569" t="s">
        <v>8271</v>
      </c>
      <c r="O3569" s="15">
        <f t="shared" si="812"/>
        <v>108.80000000000001</v>
      </c>
      <c r="P3569" s="15">
        <f t="shared" ref="P3569:P3632" si="821">IFERROR(E3569/L3569,0)</f>
        <v>26.536585365853657</v>
      </c>
      <c r="Q3569" t="s">
        <v>8328</v>
      </c>
      <c r="R3569" t="s">
        <v>8329</v>
      </c>
      <c r="S3569" s="8">
        <f t="shared" si="813"/>
        <v>42135.602361111109</v>
      </c>
      <c r="T3569" s="11">
        <f t="shared" si="814"/>
        <v>42165.602361111109</v>
      </c>
      <c r="U3569" t="str">
        <f t="shared" si="815"/>
        <v>FALSE</v>
      </c>
      <c r="V3569" s="18">
        <f t="shared" si="816"/>
        <v>2</v>
      </c>
      <c r="W3569">
        <f t="shared" si="817"/>
        <v>1</v>
      </c>
      <c r="X3569">
        <v>1.28</v>
      </c>
      <c r="Y3569">
        <f>D3569*X3569</f>
        <v>1280</v>
      </c>
      <c r="Z3569">
        <f t="shared" si="820"/>
        <v>1392.64</v>
      </c>
    </row>
    <row r="3570" spans="1:26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 t="b">
        <v>0</v>
      </c>
      <c r="L3570">
        <v>19</v>
      </c>
      <c r="M3570" t="b">
        <v>1</v>
      </c>
      <c r="N3570" t="s">
        <v>8271</v>
      </c>
      <c r="O3570" s="15">
        <f t="shared" si="812"/>
        <v>111.00000000000001</v>
      </c>
      <c r="P3570" s="15">
        <f t="shared" si="821"/>
        <v>58.421052631578945</v>
      </c>
      <c r="Q3570" t="s">
        <v>8328</v>
      </c>
      <c r="R3570" t="s">
        <v>8329</v>
      </c>
      <c r="S3570" s="8">
        <f t="shared" si="813"/>
        <v>41869.532337962963</v>
      </c>
      <c r="T3570" s="11">
        <f t="shared" si="814"/>
        <v>41899.532337962963</v>
      </c>
      <c r="U3570" t="str">
        <f t="shared" si="815"/>
        <v>FALSE</v>
      </c>
      <c r="V3570" s="18">
        <f t="shared" si="816"/>
        <v>2</v>
      </c>
      <c r="W3570">
        <f t="shared" si="817"/>
        <v>1</v>
      </c>
      <c r="X3570">
        <v>1</v>
      </c>
      <c r="Y3570">
        <f>D3570*$X3570</f>
        <v>1000</v>
      </c>
      <c r="Z3570">
        <f t="shared" si="820"/>
        <v>1110</v>
      </c>
    </row>
    <row r="3571" spans="1:26" ht="100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 t="b">
        <v>0</v>
      </c>
      <c r="L3571">
        <v>41</v>
      </c>
      <c r="M3571" t="b">
        <v>1</v>
      </c>
      <c r="N3571" t="s">
        <v>8271</v>
      </c>
      <c r="O3571" s="15">
        <f t="shared" si="812"/>
        <v>100.47999999999999</v>
      </c>
      <c r="P3571" s="15">
        <f t="shared" si="821"/>
        <v>122.53658536585365</v>
      </c>
      <c r="Q3571" t="s">
        <v>8328</v>
      </c>
      <c r="R3571" t="s">
        <v>8329</v>
      </c>
      <c r="S3571" s="8">
        <f t="shared" si="813"/>
        <v>41982.480277777773</v>
      </c>
      <c r="T3571" s="11">
        <f t="shared" si="814"/>
        <v>42012.480277777773</v>
      </c>
      <c r="U3571" t="str">
        <f t="shared" si="815"/>
        <v>FALSE</v>
      </c>
      <c r="V3571" s="18">
        <f t="shared" si="816"/>
        <v>2</v>
      </c>
      <c r="W3571">
        <f t="shared" si="817"/>
        <v>1</v>
      </c>
      <c r="X3571">
        <v>1</v>
      </c>
      <c r="Y3571">
        <f>D3571*$X3571</f>
        <v>5000</v>
      </c>
      <c r="Z3571">
        <f t="shared" si="820"/>
        <v>5024</v>
      </c>
    </row>
    <row r="3572" spans="1:26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 t="b">
        <v>0</v>
      </c>
      <c r="L3572">
        <v>26</v>
      </c>
      <c r="M3572" t="b">
        <v>1</v>
      </c>
      <c r="N3572" t="s">
        <v>8271</v>
      </c>
      <c r="O3572" s="15">
        <f t="shared" si="812"/>
        <v>114.35</v>
      </c>
      <c r="P3572" s="15">
        <f t="shared" si="821"/>
        <v>87.961538461538467</v>
      </c>
      <c r="Q3572" t="s">
        <v>8328</v>
      </c>
      <c r="R3572" t="s">
        <v>8329</v>
      </c>
      <c r="S3572" s="8">
        <f t="shared" si="813"/>
        <v>41976.123645833337</v>
      </c>
      <c r="T3572" s="11">
        <f t="shared" si="814"/>
        <v>42004.083333333336</v>
      </c>
      <c r="U3572" t="str">
        <f t="shared" si="815"/>
        <v>FALSE</v>
      </c>
      <c r="V3572" s="18">
        <f t="shared" si="816"/>
        <v>2</v>
      </c>
      <c r="W3572">
        <f t="shared" si="817"/>
        <v>1</v>
      </c>
      <c r="X3572">
        <v>1</v>
      </c>
      <c r="Y3572">
        <f>D3572*$X3572</f>
        <v>2000</v>
      </c>
      <c r="Z3572">
        <f t="shared" si="820"/>
        <v>2287</v>
      </c>
    </row>
    <row r="3573" spans="1:26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 t="b">
        <v>0</v>
      </c>
      <c r="L3573">
        <v>25</v>
      </c>
      <c r="M3573" t="b">
        <v>1</v>
      </c>
      <c r="N3573" t="s">
        <v>8271</v>
      </c>
      <c r="O3573" s="15">
        <f t="shared" si="812"/>
        <v>122.06666666666666</v>
      </c>
      <c r="P3573" s="15">
        <f t="shared" si="821"/>
        <v>73.239999999999995</v>
      </c>
      <c r="Q3573" t="s">
        <v>8328</v>
      </c>
      <c r="R3573" t="s">
        <v>8329</v>
      </c>
      <c r="S3573" s="8">
        <f t="shared" si="813"/>
        <v>41912.650613425925</v>
      </c>
      <c r="T3573" s="11">
        <f t="shared" si="814"/>
        <v>41942.650613425925</v>
      </c>
      <c r="U3573" t="str">
        <f t="shared" si="815"/>
        <v>FALSE</v>
      </c>
      <c r="V3573" s="18">
        <f t="shared" si="816"/>
        <v>2</v>
      </c>
      <c r="W3573">
        <f t="shared" si="817"/>
        <v>1</v>
      </c>
      <c r="X3573">
        <v>1.28</v>
      </c>
      <c r="Y3573">
        <f>D3573*X3573</f>
        <v>1920</v>
      </c>
      <c r="Z3573">
        <f t="shared" ref="Z3573:Z3579" si="822">E3573*$X3573</f>
        <v>2343.6799999999998</v>
      </c>
    </row>
    <row r="3574" spans="1:26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 t="b">
        <v>0</v>
      </c>
      <c r="L3574">
        <v>9</v>
      </c>
      <c r="M3574" t="b">
        <v>1</v>
      </c>
      <c r="N3574" t="s">
        <v>8271</v>
      </c>
      <c r="O3574" s="15">
        <f t="shared" si="812"/>
        <v>100</v>
      </c>
      <c r="P3574" s="15">
        <f t="shared" si="821"/>
        <v>55.555555555555557</v>
      </c>
      <c r="Q3574" t="s">
        <v>8328</v>
      </c>
      <c r="R3574" t="s">
        <v>8329</v>
      </c>
      <c r="S3574" s="8">
        <f t="shared" si="813"/>
        <v>42146.36206018518</v>
      </c>
      <c r="T3574" s="11">
        <f t="shared" si="814"/>
        <v>42176.36206018518</v>
      </c>
      <c r="U3574" t="str">
        <f t="shared" si="815"/>
        <v>FALSE</v>
      </c>
      <c r="V3574" s="18">
        <f t="shared" si="816"/>
        <v>2</v>
      </c>
      <c r="W3574">
        <f t="shared" si="817"/>
        <v>1</v>
      </c>
      <c r="X3574">
        <v>1.28</v>
      </c>
      <c r="Y3574">
        <f>D3574*X3574</f>
        <v>640</v>
      </c>
      <c r="Z3574">
        <f t="shared" si="822"/>
        <v>640</v>
      </c>
    </row>
    <row r="3575" spans="1:26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 t="b">
        <v>0</v>
      </c>
      <c r="L3575">
        <v>78</v>
      </c>
      <c r="M3575" t="b">
        <v>1</v>
      </c>
      <c r="N3575" t="s">
        <v>8271</v>
      </c>
      <c r="O3575" s="15">
        <f t="shared" si="812"/>
        <v>102.8</v>
      </c>
      <c r="P3575" s="15">
        <f t="shared" si="821"/>
        <v>39.53846153846154</v>
      </c>
      <c r="Q3575" t="s">
        <v>8328</v>
      </c>
      <c r="R3575" t="s">
        <v>8329</v>
      </c>
      <c r="S3575" s="8">
        <f t="shared" si="813"/>
        <v>41921.167199074072</v>
      </c>
      <c r="T3575" s="11">
        <f t="shared" si="814"/>
        <v>41951.208865740737</v>
      </c>
      <c r="U3575" t="str">
        <f t="shared" si="815"/>
        <v>FALSE</v>
      </c>
      <c r="V3575" s="18">
        <f t="shared" si="816"/>
        <v>2</v>
      </c>
      <c r="W3575">
        <f t="shared" si="817"/>
        <v>1</v>
      </c>
      <c r="X3575">
        <v>1.28</v>
      </c>
      <c r="Y3575">
        <f>D3575*X3575</f>
        <v>3840</v>
      </c>
      <c r="Z3575">
        <f t="shared" si="822"/>
        <v>3947.52</v>
      </c>
    </row>
    <row r="3576" spans="1:26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 t="b">
        <v>0</v>
      </c>
      <c r="L3576">
        <v>45</v>
      </c>
      <c r="M3576" t="b">
        <v>1</v>
      </c>
      <c r="N3576" t="s">
        <v>8271</v>
      </c>
      <c r="O3576" s="15">
        <f t="shared" si="812"/>
        <v>106.12068965517241</v>
      </c>
      <c r="P3576" s="15">
        <f t="shared" si="821"/>
        <v>136.77777777777777</v>
      </c>
      <c r="Q3576" t="s">
        <v>8328</v>
      </c>
      <c r="R3576" t="s">
        <v>8329</v>
      </c>
      <c r="S3576" s="8">
        <f t="shared" si="813"/>
        <v>41926.734351851846</v>
      </c>
      <c r="T3576" s="11">
        <f t="shared" si="814"/>
        <v>41956.776018518511</v>
      </c>
      <c r="U3576" t="str">
        <f t="shared" si="815"/>
        <v>FALSE</v>
      </c>
      <c r="V3576" s="18">
        <f t="shared" si="816"/>
        <v>2</v>
      </c>
      <c r="W3576">
        <f t="shared" si="817"/>
        <v>1</v>
      </c>
      <c r="X3576">
        <v>1</v>
      </c>
      <c r="Y3576">
        <f>D3576*$X3576</f>
        <v>5800</v>
      </c>
      <c r="Z3576">
        <f t="shared" si="822"/>
        <v>6155</v>
      </c>
    </row>
    <row r="3577" spans="1:26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 t="b">
        <v>0</v>
      </c>
      <c r="L3577">
        <v>102</v>
      </c>
      <c r="M3577" t="b">
        <v>1</v>
      </c>
      <c r="N3577" t="s">
        <v>8271</v>
      </c>
      <c r="O3577" s="15">
        <f t="shared" si="812"/>
        <v>101.33000000000001</v>
      </c>
      <c r="P3577" s="15">
        <f t="shared" si="821"/>
        <v>99.343137254901961</v>
      </c>
      <c r="Q3577" t="s">
        <v>8328</v>
      </c>
      <c r="R3577" t="s">
        <v>8329</v>
      </c>
      <c r="S3577" s="8">
        <f t="shared" si="813"/>
        <v>42561.575543981475</v>
      </c>
      <c r="T3577" s="11">
        <f t="shared" si="814"/>
        <v>42592.957638888889</v>
      </c>
      <c r="U3577" t="str">
        <f t="shared" si="815"/>
        <v>FALSE</v>
      </c>
      <c r="V3577" s="18">
        <f t="shared" si="816"/>
        <v>2</v>
      </c>
      <c r="W3577">
        <f t="shared" si="817"/>
        <v>1</v>
      </c>
      <c r="X3577">
        <v>1</v>
      </c>
      <c r="Y3577">
        <f>D3577*$X3577</f>
        <v>10000</v>
      </c>
      <c r="Z3577">
        <f t="shared" si="822"/>
        <v>10133</v>
      </c>
    </row>
    <row r="3578" spans="1:26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 t="b">
        <v>0</v>
      </c>
      <c r="L3578">
        <v>5</v>
      </c>
      <c r="M3578" t="b">
        <v>1</v>
      </c>
      <c r="N3578" t="s">
        <v>8271</v>
      </c>
      <c r="O3578" s="15">
        <f t="shared" si="812"/>
        <v>100</v>
      </c>
      <c r="P3578" s="15">
        <f t="shared" si="821"/>
        <v>20</v>
      </c>
      <c r="Q3578" t="s">
        <v>8328</v>
      </c>
      <c r="R3578" t="s">
        <v>8329</v>
      </c>
      <c r="S3578" s="8">
        <f t="shared" si="813"/>
        <v>42649.340902777774</v>
      </c>
      <c r="T3578" s="11">
        <f t="shared" si="814"/>
        <v>42709.382569444446</v>
      </c>
      <c r="U3578" t="str">
        <f t="shared" si="815"/>
        <v>FALSE</v>
      </c>
      <c r="V3578" s="18">
        <f t="shared" si="816"/>
        <v>2</v>
      </c>
      <c r="W3578">
        <f t="shared" si="817"/>
        <v>1</v>
      </c>
      <c r="X3578">
        <v>1</v>
      </c>
      <c r="Y3578">
        <f>D3578*$X3578</f>
        <v>100</v>
      </c>
      <c r="Z3578">
        <f t="shared" si="822"/>
        <v>100</v>
      </c>
    </row>
    <row r="3579" spans="1:26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 t="b">
        <v>0</v>
      </c>
      <c r="L3579">
        <v>27</v>
      </c>
      <c r="M3579" t="b">
        <v>1</v>
      </c>
      <c r="N3579" t="s">
        <v>8271</v>
      </c>
      <c r="O3579" s="15">
        <f t="shared" si="812"/>
        <v>130</v>
      </c>
      <c r="P3579" s="15">
        <f t="shared" si="821"/>
        <v>28.888888888888889</v>
      </c>
      <c r="Q3579" t="s">
        <v>8328</v>
      </c>
      <c r="R3579" t="s">
        <v>8329</v>
      </c>
      <c r="S3579" s="8">
        <f t="shared" si="813"/>
        <v>42093.578506944446</v>
      </c>
      <c r="T3579" s="11">
        <f t="shared" si="814"/>
        <v>42120.061111111114</v>
      </c>
      <c r="U3579" t="str">
        <f t="shared" si="815"/>
        <v>FALSE</v>
      </c>
      <c r="V3579" s="18">
        <f t="shared" si="816"/>
        <v>2</v>
      </c>
      <c r="W3579">
        <f t="shared" si="817"/>
        <v>1</v>
      </c>
      <c r="X3579">
        <v>1</v>
      </c>
      <c r="Y3579">
        <f>D3579*$X3579</f>
        <v>600</v>
      </c>
      <c r="Z3579">
        <f t="shared" si="822"/>
        <v>780</v>
      </c>
    </row>
    <row r="3580" spans="1:26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 t="b">
        <v>0</v>
      </c>
      <c r="L3580">
        <v>37</v>
      </c>
      <c r="M3580" t="b">
        <v>1</v>
      </c>
      <c r="N3580" t="s">
        <v>8271</v>
      </c>
      <c r="O3580" s="15">
        <f t="shared" si="812"/>
        <v>100.01333333333334</v>
      </c>
      <c r="P3580" s="15">
        <f t="shared" si="821"/>
        <v>40.545945945945945</v>
      </c>
      <c r="Q3580" t="s">
        <v>8328</v>
      </c>
      <c r="R3580" t="s">
        <v>8329</v>
      </c>
      <c r="S3580" s="8">
        <f t="shared" si="813"/>
        <v>42460.525196759256</v>
      </c>
      <c r="T3580" s="11">
        <f t="shared" si="814"/>
        <v>42490.525196759256</v>
      </c>
      <c r="U3580" t="str">
        <f t="shared" si="815"/>
        <v>FALSE</v>
      </c>
      <c r="V3580" s="18">
        <f t="shared" si="816"/>
        <v>2</v>
      </c>
      <c r="W3580">
        <f t="shared" si="817"/>
        <v>1</v>
      </c>
      <c r="X3580">
        <v>1.28</v>
      </c>
      <c r="Y3580">
        <f>D3580*X3580</f>
        <v>1920</v>
      </c>
      <c r="Z3580">
        <f t="shared" ref="Z3580:Z3606" si="823">E3580*$X3580</f>
        <v>1920.2560000000001</v>
      </c>
    </row>
    <row r="3581" spans="1:26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 t="b">
        <v>0</v>
      </c>
      <c r="L3581">
        <v>14</v>
      </c>
      <c r="M3581" t="b">
        <v>1</v>
      </c>
      <c r="N3581" t="s">
        <v>8271</v>
      </c>
      <c r="O3581" s="15">
        <f t="shared" si="812"/>
        <v>100</v>
      </c>
      <c r="P3581" s="15">
        <f t="shared" si="821"/>
        <v>35.714285714285715</v>
      </c>
      <c r="Q3581" t="s">
        <v>8328</v>
      </c>
      <c r="R3581" t="s">
        <v>8329</v>
      </c>
      <c r="S3581" s="8">
        <f t="shared" si="813"/>
        <v>42430.553888888891</v>
      </c>
      <c r="T3581" s="11">
        <f t="shared" si="814"/>
        <v>42460.51222222222</v>
      </c>
      <c r="U3581" t="str">
        <f t="shared" si="815"/>
        <v>FALSE</v>
      </c>
      <c r="V3581" s="18">
        <f t="shared" si="816"/>
        <v>2</v>
      </c>
      <c r="W3581">
        <f t="shared" si="817"/>
        <v>1</v>
      </c>
      <c r="X3581">
        <v>1.28</v>
      </c>
      <c r="Y3581">
        <f>D3581*X3581</f>
        <v>640</v>
      </c>
      <c r="Z3581">
        <f t="shared" si="823"/>
        <v>640</v>
      </c>
    </row>
    <row r="3582" spans="1:26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 t="b">
        <v>0</v>
      </c>
      <c r="L3582">
        <v>27</v>
      </c>
      <c r="M3582" t="b">
        <v>1</v>
      </c>
      <c r="N3582" t="s">
        <v>8271</v>
      </c>
      <c r="O3582" s="15">
        <f t="shared" si="812"/>
        <v>113.88888888888889</v>
      </c>
      <c r="P3582" s="15">
        <f t="shared" si="821"/>
        <v>37.962962962962962</v>
      </c>
      <c r="Q3582" t="s">
        <v>8328</v>
      </c>
      <c r="R3582" t="s">
        <v>8329</v>
      </c>
      <c r="S3582" s="8">
        <f t="shared" si="813"/>
        <v>42025.967847222222</v>
      </c>
      <c r="T3582" s="11">
        <f t="shared" si="814"/>
        <v>42063.999305555553</v>
      </c>
      <c r="U3582" t="str">
        <f t="shared" si="815"/>
        <v>FALSE</v>
      </c>
      <c r="V3582" s="18">
        <f t="shared" si="816"/>
        <v>2</v>
      </c>
      <c r="W3582">
        <f t="shared" si="817"/>
        <v>1</v>
      </c>
      <c r="X3582">
        <v>1</v>
      </c>
      <c r="Y3582">
        <f>D3582*$X3582</f>
        <v>900</v>
      </c>
      <c r="Z3582">
        <f t="shared" si="823"/>
        <v>1025</v>
      </c>
    </row>
    <row r="3583" spans="1:26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 t="b">
        <v>0</v>
      </c>
      <c r="L3583">
        <v>45</v>
      </c>
      <c r="M3583" t="b">
        <v>1</v>
      </c>
      <c r="N3583" t="s">
        <v>8271</v>
      </c>
      <c r="O3583" s="15">
        <f t="shared" si="812"/>
        <v>100</v>
      </c>
      <c r="P3583" s="15">
        <f t="shared" si="821"/>
        <v>33.333333333333336</v>
      </c>
      <c r="Q3583" t="s">
        <v>8328</v>
      </c>
      <c r="R3583" t="s">
        <v>8329</v>
      </c>
      <c r="S3583" s="8">
        <f t="shared" si="813"/>
        <v>41836.26284722222</v>
      </c>
      <c r="T3583" s="11">
        <f t="shared" si="814"/>
        <v>41850.26284722222</v>
      </c>
      <c r="U3583" t="str">
        <f t="shared" si="815"/>
        <v>FALSE</v>
      </c>
      <c r="V3583" s="18">
        <f t="shared" si="816"/>
        <v>2</v>
      </c>
      <c r="W3583">
        <f t="shared" si="817"/>
        <v>1</v>
      </c>
      <c r="X3583">
        <v>1.28</v>
      </c>
      <c r="Y3583">
        <f>D3583*X3583</f>
        <v>1920</v>
      </c>
      <c r="Z3583">
        <f t="shared" si="823"/>
        <v>1920</v>
      </c>
    </row>
    <row r="3584" spans="1:26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 t="b">
        <v>0</v>
      </c>
      <c r="L3584">
        <v>49</v>
      </c>
      <c r="M3584" t="b">
        <v>1</v>
      </c>
      <c r="N3584" t="s">
        <v>8271</v>
      </c>
      <c r="O3584" s="15">
        <f t="shared" si="812"/>
        <v>287</v>
      </c>
      <c r="P3584" s="15">
        <f t="shared" si="821"/>
        <v>58.571428571428569</v>
      </c>
      <c r="Q3584" t="s">
        <v>8328</v>
      </c>
      <c r="R3584" t="s">
        <v>8329</v>
      </c>
      <c r="S3584" s="8">
        <f t="shared" si="813"/>
        <v>42450.887523148143</v>
      </c>
      <c r="T3584" s="11">
        <f t="shared" si="814"/>
        <v>42464.887523148143</v>
      </c>
      <c r="U3584" t="str">
        <f t="shared" si="815"/>
        <v>FALSE</v>
      </c>
      <c r="V3584" s="18">
        <f t="shared" si="816"/>
        <v>2</v>
      </c>
      <c r="W3584">
        <f t="shared" si="817"/>
        <v>1</v>
      </c>
      <c r="X3584">
        <v>1</v>
      </c>
      <c r="Y3584">
        <f>D3584*$X3584</f>
        <v>1000</v>
      </c>
      <c r="Z3584">
        <f t="shared" si="823"/>
        <v>2870</v>
      </c>
    </row>
    <row r="3585" spans="1:26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 t="b">
        <v>0</v>
      </c>
      <c r="L3585">
        <v>24</v>
      </c>
      <c r="M3585" t="b">
        <v>1</v>
      </c>
      <c r="N3585" t="s">
        <v>8271</v>
      </c>
      <c r="O3585" s="15">
        <f t="shared" si="812"/>
        <v>108.5</v>
      </c>
      <c r="P3585" s="15">
        <f t="shared" si="821"/>
        <v>135.625</v>
      </c>
      <c r="Q3585" t="s">
        <v>8328</v>
      </c>
      <c r="R3585" t="s">
        <v>8329</v>
      </c>
      <c r="S3585" s="8">
        <f t="shared" si="813"/>
        <v>42418.217650462961</v>
      </c>
      <c r="T3585" s="11">
        <f t="shared" si="814"/>
        <v>42478.175983796296</v>
      </c>
      <c r="U3585" t="str">
        <f t="shared" si="815"/>
        <v>FALSE</v>
      </c>
      <c r="V3585" s="18">
        <f t="shared" si="816"/>
        <v>2</v>
      </c>
      <c r="W3585">
        <f t="shared" si="817"/>
        <v>1</v>
      </c>
      <c r="X3585">
        <v>1</v>
      </c>
      <c r="Y3585">
        <f>D3585*$X3585</f>
        <v>3000</v>
      </c>
      <c r="Z3585">
        <f t="shared" si="823"/>
        <v>3255</v>
      </c>
    </row>
    <row r="3586" spans="1:26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 t="b">
        <v>0</v>
      </c>
      <c r="L3586">
        <v>112</v>
      </c>
      <c r="M3586" t="b">
        <v>1</v>
      </c>
      <c r="N3586" t="s">
        <v>8271</v>
      </c>
      <c r="O3586" s="15">
        <f t="shared" si="812"/>
        <v>115.5</v>
      </c>
      <c r="P3586" s="15">
        <f t="shared" si="821"/>
        <v>30.9375</v>
      </c>
      <c r="Q3586" t="s">
        <v>8328</v>
      </c>
      <c r="R3586" t="s">
        <v>8329</v>
      </c>
      <c r="S3586" s="8">
        <f t="shared" si="813"/>
        <v>42168.108148148145</v>
      </c>
      <c r="T3586" s="11">
        <f t="shared" si="814"/>
        <v>42198.108148148145</v>
      </c>
      <c r="U3586" t="str">
        <f t="shared" si="815"/>
        <v>FALSE</v>
      </c>
      <c r="V3586" s="18">
        <f t="shared" si="816"/>
        <v>2</v>
      </c>
      <c r="W3586">
        <f t="shared" si="817"/>
        <v>1</v>
      </c>
      <c r="X3586">
        <v>1.28</v>
      </c>
      <c r="Y3586">
        <f>D3586*X3586</f>
        <v>3840</v>
      </c>
      <c r="Z3586">
        <f t="shared" si="823"/>
        <v>4435.2</v>
      </c>
    </row>
    <row r="3587" spans="1:26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 t="b">
        <v>0</v>
      </c>
      <c r="L3587">
        <v>23</v>
      </c>
      <c r="M3587" t="b">
        <v>1</v>
      </c>
      <c r="N3587" t="s">
        <v>8271</v>
      </c>
      <c r="O3587" s="15">
        <f t="shared" ref="O3587:O3650" si="824">(E3587/D3587)*100</f>
        <v>119.11764705882352</v>
      </c>
      <c r="P3587" s="15">
        <f t="shared" si="821"/>
        <v>176.08695652173913</v>
      </c>
      <c r="Q3587" t="s">
        <v>8328</v>
      </c>
      <c r="R3587" t="s">
        <v>8329</v>
      </c>
      <c r="S3587" s="8">
        <f t="shared" ref="S3587:S3650" si="825">(((J3587/60)/60)/24)+DATE(1970,1,1)+(-5/24)</f>
        <v>41964.507986111108</v>
      </c>
      <c r="T3587" s="11">
        <f t="shared" ref="T3587:T3650" si="826">(I3587/86400)+25569+(-5/24)</f>
        <v>41994.507986111108</v>
      </c>
      <c r="U3587" t="str">
        <f t="shared" ref="U3587:U3650" si="827">TRIM(K3587)</f>
        <v>FALSE</v>
      </c>
      <c r="V3587" s="18">
        <f t="shared" ref="V3587:V3650" si="828">IF(U3587="TRUE", 1, 2)</f>
        <v>2</v>
      </c>
      <c r="W3587">
        <f t="shared" ref="W3587:W3650" si="829">IF(F3587="successful", 1,  IF(F3587= "failed", 2, IF(F3587="canceled", 3, 4)))</f>
        <v>1</v>
      </c>
      <c r="X3587">
        <v>1</v>
      </c>
      <c r="Y3587">
        <f>D3587*$X3587</f>
        <v>3400</v>
      </c>
      <c r="Z3587">
        <f t="shared" si="823"/>
        <v>4050</v>
      </c>
    </row>
    <row r="3588" spans="1:26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 t="b">
        <v>0</v>
      </c>
      <c r="L3588">
        <v>54</v>
      </c>
      <c r="M3588" t="b">
        <v>1</v>
      </c>
      <c r="N3588" t="s">
        <v>8271</v>
      </c>
      <c r="O3588" s="15">
        <f t="shared" si="824"/>
        <v>109.42666666666668</v>
      </c>
      <c r="P3588" s="15">
        <f t="shared" si="821"/>
        <v>151.9814814814815</v>
      </c>
      <c r="Q3588" t="s">
        <v>8328</v>
      </c>
      <c r="R3588" t="s">
        <v>8329</v>
      </c>
      <c r="S3588" s="8">
        <f t="shared" si="825"/>
        <v>42576.489236111105</v>
      </c>
      <c r="T3588" s="11">
        <f t="shared" si="826"/>
        <v>42636.489236111105</v>
      </c>
      <c r="U3588" t="str">
        <f t="shared" si="827"/>
        <v>FALSE</v>
      </c>
      <c r="V3588" s="18">
        <f t="shared" si="828"/>
        <v>2</v>
      </c>
      <c r="W3588">
        <f t="shared" si="829"/>
        <v>1</v>
      </c>
      <c r="X3588">
        <v>1</v>
      </c>
      <c r="Y3588">
        <f>D3588*$X3588</f>
        <v>7500</v>
      </c>
      <c r="Z3588">
        <f t="shared" si="823"/>
        <v>8207</v>
      </c>
    </row>
    <row r="3589" spans="1:26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 t="b">
        <v>0</v>
      </c>
      <c r="L3589">
        <v>28</v>
      </c>
      <c r="M3589" t="b">
        <v>1</v>
      </c>
      <c r="N3589" t="s">
        <v>8271</v>
      </c>
      <c r="O3589" s="15">
        <f t="shared" si="824"/>
        <v>126.6</v>
      </c>
      <c r="P3589" s="15">
        <f t="shared" si="821"/>
        <v>22.607142857142858</v>
      </c>
      <c r="Q3589" t="s">
        <v>8328</v>
      </c>
      <c r="R3589" t="s">
        <v>8329</v>
      </c>
      <c r="S3589" s="8">
        <f t="shared" si="825"/>
        <v>42503.331643518519</v>
      </c>
      <c r="T3589" s="11">
        <f t="shared" si="826"/>
        <v>42548.583333333336</v>
      </c>
      <c r="U3589" t="str">
        <f t="shared" si="827"/>
        <v>FALSE</v>
      </c>
      <c r="V3589" s="18">
        <f t="shared" si="828"/>
        <v>2</v>
      </c>
      <c r="W3589">
        <f t="shared" si="829"/>
        <v>1</v>
      </c>
      <c r="X3589">
        <v>1.28</v>
      </c>
      <c r="Y3589">
        <f>D3589*X3589</f>
        <v>640</v>
      </c>
      <c r="Z3589">
        <f t="shared" si="823"/>
        <v>810.24</v>
      </c>
    </row>
    <row r="3590" spans="1:26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 t="b">
        <v>0</v>
      </c>
      <c r="L3590">
        <v>11</v>
      </c>
      <c r="M3590" t="b">
        <v>1</v>
      </c>
      <c r="N3590" t="s">
        <v>8271</v>
      </c>
      <c r="O3590" s="15">
        <f t="shared" si="824"/>
        <v>100.49999999999999</v>
      </c>
      <c r="P3590" s="15">
        <f t="shared" si="821"/>
        <v>18.272727272727273</v>
      </c>
      <c r="Q3590" t="s">
        <v>8328</v>
      </c>
      <c r="R3590" t="s">
        <v>8329</v>
      </c>
      <c r="S3590" s="8">
        <f t="shared" si="825"/>
        <v>42101.620486111111</v>
      </c>
      <c r="T3590" s="11">
        <f t="shared" si="826"/>
        <v>42123.749999999993</v>
      </c>
      <c r="U3590" t="str">
        <f t="shared" si="827"/>
        <v>FALSE</v>
      </c>
      <c r="V3590" s="18">
        <f t="shared" si="828"/>
        <v>2</v>
      </c>
      <c r="W3590">
        <f t="shared" si="829"/>
        <v>1</v>
      </c>
      <c r="X3590">
        <v>1.28</v>
      </c>
      <c r="Y3590">
        <f>D3590*X3590</f>
        <v>256</v>
      </c>
      <c r="Z3590">
        <f t="shared" si="823"/>
        <v>257.28000000000003</v>
      </c>
    </row>
    <row r="3591" spans="1:26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 t="b">
        <v>0</v>
      </c>
      <c r="L3591">
        <v>62</v>
      </c>
      <c r="M3591" t="b">
        <v>1</v>
      </c>
      <c r="N3591" t="s">
        <v>8271</v>
      </c>
      <c r="O3591" s="15">
        <f t="shared" si="824"/>
        <v>127.49999999999999</v>
      </c>
      <c r="P3591" s="15">
        <f t="shared" si="821"/>
        <v>82.258064516129039</v>
      </c>
      <c r="Q3591" t="s">
        <v>8328</v>
      </c>
      <c r="R3591" t="s">
        <v>8329</v>
      </c>
      <c r="S3591" s="8">
        <f t="shared" si="825"/>
        <v>42125.439201388886</v>
      </c>
      <c r="T3591" s="11">
        <f t="shared" si="826"/>
        <v>42150.439201388886</v>
      </c>
      <c r="U3591" t="str">
        <f t="shared" si="827"/>
        <v>FALSE</v>
      </c>
      <c r="V3591" s="18">
        <f t="shared" si="828"/>
        <v>2</v>
      </c>
      <c r="W3591">
        <f t="shared" si="829"/>
        <v>1</v>
      </c>
      <c r="X3591">
        <v>1</v>
      </c>
      <c r="Y3591">
        <f>D3591*$X3591</f>
        <v>4000</v>
      </c>
      <c r="Z3591">
        <f t="shared" si="823"/>
        <v>5100</v>
      </c>
    </row>
    <row r="3592" spans="1:26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 t="b">
        <v>0</v>
      </c>
      <c r="L3592">
        <v>73</v>
      </c>
      <c r="M3592" t="b">
        <v>1</v>
      </c>
      <c r="N3592" t="s">
        <v>8271</v>
      </c>
      <c r="O3592" s="15">
        <f t="shared" si="824"/>
        <v>100.05999999999999</v>
      </c>
      <c r="P3592" s="15">
        <f t="shared" si="821"/>
        <v>68.534246575342465</v>
      </c>
      <c r="Q3592" t="s">
        <v>8328</v>
      </c>
      <c r="R3592" t="s">
        <v>8329</v>
      </c>
      <c r="S3592" s="8">
        <f t="shared" si="825"/>
        <v>41902.125393518516</v>
      </c>
      <c r="T3592" s="11">
        <f t="shared" si="826"/>
        <v>41932.125393518516</v>
      </c>
      <c r="U3592" t="str">
        <f t="shared" si="827"/>
        <v>FALSE</v>
      </c>
      <c r="V3592" s="18">
        <f t="shared" si="828"/>
        <v>2</v>
      </c>
      <c r="W3592">
        <f t="shared" si="829"/>
        <v>1</v>
      </c>
      <c r="X3592">
        <v>1.28</v>
      </c>
      <c r="Y3592">
        <f>D3592*X3592</f>
        <v>6400</v>
      </c>
      <c r="Z3592">
        <f t="shared" si="823"/>
        <v>6403.84</v>
      </c>
    </row>
    <row r="3593" spans="1:26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 t="b">
        <v>0</v>
      </c>
      <c r="L3593">
        <v>18</v>
      </c>
      <c r="M3593" t="b">
        <v>1</v>
      </c>
      <c r="N3593" t="s">
        <v>8271</v>
      </c>
      <c r="O3593" s="15">
        <f t="shared" si="824"/>
        <v>175</v>
      </c>
      <c r="P3593" s="15">
        <f t="shared" si="821"/>
        <v>68.055555555555557</v>
      </c>
      <c r="Q3593" t="s">
        <v>8328</v>
      </c>
      <c r="R3593" t="s">
        <v>8329</v>
      </c>
      <c r="S3593" s="8">
        <f t="shared" si="825"/>
        <v>42003.74009259259</v>
      </c>
      <c r="T3593" s="11">
        <f t="shared" si="826"/>
        <v>42027.999305555553</v>
      </c>
      <c r="U3593" t="str">
        <f t="shared" si="827"/>
        <v>FALSE</v>
      </c>
      <c r="V3593" s="18">
        <f t="shared" si="828"/>
        <v>2</v>
      </c>
      <c r="W3593">
        <f t="shared" si="829"/>
        <v>1</v>
      </c>
      <c r="X3593">
        <v>1</v>
      </c>
      <c r="Y3593">
        <f>D3593*$X3593</f>
        <v>700</v>
      </c>
      <c r="Z3593">
        <f t="shared" si="823"/>
        <v>1225</v>
      </c>
    </row>
    <row r="3594" spans="1:26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 t="b">
        <v>0</v>
      </c>
      <c r="L3594">
        <v>35</v>
      </c>
      <c r="M3594" t="b">
        <v>1</v>
      </c>
      <c r="N3594" t="s">
        <v>8271</v>
      </c>
      <c r="O3594" s="15">
        <f t="shared" si="824"/>
        <v>127.25</v>
      </c>
      <c r="P3594" s="15">
        <f t="shared" si="821"/>
        <v>72.714285714285708</v>
      </c>
      <c r="Q3594" t="s">
        <v>8328</v>
      </c>
      <c r="R3594" t="s">
        <v>8329</v>
      </c>
      <c r="S3594" s="8">
        <f t="shared" si="825"/>
        <v>41988.621608796289</v>
      </c>
      <c r="T3594" s="11">
        <f t="shared" si="826"/>
        <v>42045.999305555553</v>
      </c>
      <c r="U3594" t="str">
        <f t="shared" si="827"/>
        <v>FALSE</v>
      </c>
      <c r="V3594" s="18">
        <f t="shared" si="828"/>
        <v>2</v>
      </c>
      <c r="W3594">
        <f t="shared" si="829"/>
        <v>1</v>
      </c>
      <c r="X3594">
        <v>1</v>
      </c>
      <c r="Y3594">
        <f>D3594*$X3594</f>
        <v>2000</v>
      </c>
      <c r="Z3594">
        <f t="shared" si="823"/>
        <v>2545</v>
      </c>
    </row>
    <row r="3595" spans="1:26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 t="b">
        <v>0</v>
      </c>
      <c r="L3595">
        <v>43</v>
      </c>
      <c r="M3595" t="b">
        <v>1</v>
      </c>
      <c r="N3595" t="s">
        <v>8271</v>
      </c>
      <c r="O3595" s="15">
        <f t="shared" si="824"/>
        <v>110.63333333333334</v>
      </c>
      <c r="P3595" s="15">
        <f t="shared" si="821"/>
        <v>77.186046511627907</v>
      </c>
      <c r="Q3595" t="s">
        <v>8328</v>
      </c>
      <c r="R3595" t="s">
        <v>8329</v>
      </c>
      <c r="S3595" s="8">
        <f t="shared" si="825"/>
        <v>41974.690266203703</v>
      </c>
      <c r="T3595" s="11">
        <f t="shared" si="826"/>
        <v>42009.643055555549</v>
      </c>
      <c r="U3595" t="str">
        <f t="shared" si="827"/>
        <v>FALSE</v>
      </c>
      <c r="V3595" s="18">
        <f t="shared" si="828"/>
        <v>2</v>
      </c>
      <c r="W3595">
        <f t="shared" si="829"/>
        <v>1</v>
      </c>
      <c r="X3595">
        <v>1</v>
      </c>
      <c r="Y3595">
        <f>D3595*$X3595</f>
        <v>3000</v>
      </c>
      <c r="Z3595">
        <f t="shared" si="823"/>
        <v>3319</v>
      </c>
    </row>
    <row r="3596" spans="1:26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 t="b">
        <v>0</v>
      </c>
      <c r="L3596">
        <v>36</v>
      </c>
      <c r="M3596" t="b">
        <v>1</v>
      </c>
      <c r="N3596" t="s">
        <v>8271</v>
      </c>
      <c r="O3596" s="15">
        <f t="shared" si="824"/>
        <v>125.93749999999999</v>
      </c>
      <c r="P3596" s="15">
        <f t="shared" si="821"/>
        <v>55.972222222222221</v>
      </c>
      <c r="Q3596" t="s">
        <v>8328</v>
      </c>
      <c r="R3596" t="s">
        <v>8329</v>
      </c>
      <c r="S3596" s="8">
        <f t="shared" si="825"/>
        <v>42591.858587962961</v>
      </c>
      <c r="T3596" s="11">
        <f t="shared" si="826"/>
        <v>42616.858587962961</v>
      </c>
      <c r="U3596" t="str">
        <f t="shared" si="827"/>
        <v>FALSE</v>
      </c>
      <c r="V3596" s="18">
        <f t="shared" si="828"/>
        <v>2</v>
      </c>
      <c r="W3596">
        <f t="shared" si="829"/>
        <v>1</v>
      </c>
      <c r="X3596">
        <v>1</v>
      </c>
      <c r="Y3596">
        <f>D3596*$X3596</f>
        <v>1600</v>
      </c>
      <c r="Z3596">
        <f t="shared" si="823"/>
        <v>2015</v>
      </c>
    </row>
    <row r="3597" spans="1:26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 t="b">
        <v>0</v>
      </c>
      <c r="L3597">
        <v>62</v>
      </c>
      <c r="M3597" t="b">
        <v>1</v>
      </c>
      <c r="N3597" t="s">
        <v>8271</v>
      </c>
      <c r="O3597" s="15">
        <f t="shared" si="824"/>
        <v>118.5</v>
      </c>
      <c r="P3597" s="15">
        <f t="shared" si="821"/>
        <v>49.693548387096776</v>
      </c>
      <c r="Q3597" t="s">
        <v>8328</v>
      </c>
      <c r="R3597" t="s">
        <v>8329</v>
      </c>
      <c r="S3597" s="8">
        <f t="shared" si="825"/>
        <v>42049.800034722219</v>
      </c>
      <c r="T3597" s="11">
        <f t="shared" si="826"/>
        <v>42076.082638888889</v>
      </c>
      <c r="U3597" t="str">
        <f t="shared" si="827"/>
        <v>FALSE</v>
      </c>
      <c r="V3597" s="18">
        <f t="shared" si="828"/>
        <v>2</v>
      </c>
      <c r="W3597">
        <f t="shared" si="829"/>
        <v>1</v>
      </c>
      <c r="X3597">
        <v>1</v>
      </c>
      <c r="Y3597">
        <f>D3597*$X3597</f>
        <v>2600</v>
      </c>
      <c r="Z3597">
        <f t="shared" si="823"/>
        <v>3081</v>
      </c>
    </row>
    <row r="3598" spans="1:26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 t="b">
        <v>0</v>
      </c>
      <c r="L3598">
        <v>15</v>
      </c>
      <c r="M3598" t="b">
        <v>1</v>
      </c>
      <c r="N3598" t="s">
        <v>8271</v>
      </c>
      <c r="O3598" s="15">
        <f t="shared" si="824"/>
        <v>107.72727272727273</v>
      </c>
      <c r="P3598" s="15">
        <f t="shared" si="821"/>
        <v>79</v>
      </c>
      <c r="Q3598" t="s">
        <v>8328</v>
      </c>
      <c r="R3598" t="s">
        <v>8329</v>
      </c>
      <c r="S3598" s="8">
        <f t="shared" si="825"/>
        <v>41856.506736111107</v>
      </c>
      <c r="T3598" s="11">
        <f t="shared" si="826"/>
        <v>41877.506736111107</v>
      </c>
      <c r="U3598" t="str">
        <f t="shared" si="827"/>
        <v>FALSE</v>
      </c>
      <c r="V3598" s="18">
        <f t="shared" si="828"/>
        <v>2</v>
      </c>
      <c r="W3598">
        <f t="shared" si="829"/>
        <v>1</v>
      </c>
      <c r="X3598">
        <f>0.76</f>
        <v>0.76</v>
      </c>
      <c r="Y3598">
        <f>D3598*X3598</f>
        <v>836</v>
      </c>
      <c r="Z3598">
        <f t="shared" si="823"/>
        <v>900.6</v>
      </c>
    </row>
    <row r="3599" spans="1:26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 t="b">
        <v>0</v>
      </c>
      <c r="L3599">
        <v>33</v>
      </c>
      <c r="M3599" t="b">
        <v>1</v>
      </c>
      <c r="N3599" t="s">
        <v>8271</v>
      </c>
      <c r="O3599" s="15">
        <f t="shared" si="824"/>
        <v>102.60000000000001</v>
      </c>
      <c r="P3599" s="15">
        <f t="shared" si="821"/>
        <v>77.727272727272734</v>
      </c>
      <c r="Q3599" t="s">
        <v>8328</v>
      </c>
      <c r="R3599" t="s">
        <v>8329</v>
      </c>
      <c r="S3599" s="8">
        <f t="shared" si="825"/>
        <v>42417.377199074072</v>
      </c>
      <c r="T3599" s="11">
        <f t="shared" si="826"/>
        <v>42432.040972222218</v>
      </c>
      <c r="U3599" t="str">
        <f t="shared" si="827"/>
        <v>FALSE</v>
      </c>
      <c r="V3599" s="18">
        <f t="shared" si="828"/>
        <v>2</v>
      </c>
      <c r="W3599">
        <f t="shared" si="829"/>
        <v>1</v>
      </c>
      <c r="X3599">
        <v>1</v>
      </c>
      <c r="Y3599">
        <f>D3599*$X3599</f>
        <v>2500</v>
      </c>
      <c r="Z3599">
        <f t="shared" si="823"/>
        <v>2565</v>
      </c>
    </row>
    <row r="3600" spans="1:26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 t="b">
        <v>0</v>
      </c>
      <c r="L3600">
        <v>27</v>
      </c>
      <c r="M3600" t="b">
        <v>1</v>
      </c>
      <c r="N3600" t="s">
        <v>8271</v>
      </c>
      <c r="O3600" s="15">
        <f t="shared" si="824"/>
        <v>110.1</v>
      </c>
      <c r="P3600" s="15">
        <f t="shared" si="821"/>
        <v>40.777777777777779</v>
      </c>
      <c r="Q3600" t="s">
        <v>8328</v>
      </c>
      <c r="R3600" t="s">
        <v>8329</v>
      </c>
      <c r="S3600" s="8">
        <f t="shared" si="825"/>
        <v>41866.590532407405</v>
      </c>
      <c r="T3600" s="11">
        <f t="shared" si="826"/>
        <v>41884.999305555553</v>
      </c>
      <c r="U3600" t="str">
        <f t="shared" si="827"/>
        <v>FALSE</v>
      </c>
      <c r="V3600" s="18">
        <f t="shared" si="828"/>
        <v>2</v>
      </c>
      <c r="W3600">
        <f t="shared" si="829"/>
        <v>1</v>
      </c>
      <c r="X3600">
        <v>1</v>
      </c>
      <c r="Y3600">
        <f>D3600*$X3600</f>
        <v>1000</v>
      </c>
      <c r="Z3600">
        <f t="shared" si="823"/>
        <v>1101</v>
      </c>
    </row>
    <row r="3601" spans="1:26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 t="b">
        <v>0</v>
      </c>
      <c r="L3601">
        <v>17</v>
      </c>
      <c r="M3601" t="b">
        <v>1</v>
      </c>
      <c r="N3601" t="s">
        <v>8271</v>
      </c>
      <c r="O3601" s="15">
        <f t="shared" si="824"/>
        <v>202</v>
      </c>
      <c r="P3601" s="15">
        <f t="shared" si="821"/>
        <v>59.411764705882355</v>
      </c>
      <c r="Q3601" t="s">
        <v>8328</v>
      </c>
      <c r="R3601" t="s">
        <v>8329</v>
      </c>
      <c r="S3601" s="8">
        <f t="shared" si="825"/>
        <v>42220.586539351854</v>
      </c>
      <c r="T3601" s="11">
        <f t="shared" si="826"/>
        <v>42245.791666666664</v>
      </c>
      <c r="U3601" t="str">
        <f t="shared" si="827"/>
        <v>FALSE</v>
      </c>
      <c r="V3601" s="18">
        <f t="shared" si="828"/>
        <v>2</v>
      </c>
      <c r="W3601">
        <f t="shared" si="829"/>
        <v>1</v>
      </c>
      <c r="X3601">
        <v>1</v>
      </c>
      <c r="Y3601">
        <f>D3601*$X3601</f>
        <v>500</v>
      </c>
      <c r="Z3601">
        <f t="shared" si="823"/>
        <v>1010</v>
      </c>
    </row>
    <row r="3602" spans="1:26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 t="b">
        <v>0</v>
      </c>
      <c r="L3602">
        <v>4</v>
      </c>
      <c r="M3602" t="b">
        <v>1</v>
      </c>
      <c r="N3602" t="s">
        <v>8271</v>
      </c>
      <c r="O3602" s="15">
        <f t="shared" si="824"/>
        <v>130</v>
      </c>
      <c r="P3602" s="15">
        <f t="shared" si="821"/>
        <v>3.25</v>
      </c>
      <c r="Q3602" t="s">
        <v>8328</v>
      </c>
      <c r="R3602" t="s">
        <v>8329</v>
      </c>
      <c r="S3602" s="8">
        <f t="shared" si="825"/>
        <v>42628.640787037039</v>
      </c>
      <c r="T3602" s="11">
        <f t="shared" si="826"/>
        <v>42656.640787037039</v>
      </c>
      <c r="U3602" t="str">
        <f t="shared" si="827"/>
        <v>FALSE</v>
      </c>
      <c r="V3602" s="18">
        <f t="shared" si="828"/>
        <v>2</v>
      </c>
      <c r="W3602">
        <f t="shared" si="829"/>
        <v>1</v>
      </c>
      <c r="X3602">
        <v>1</v>
      </c>
      <c r="Y3602">
        <f>D3602*$X3602</f>
        <v>10</v>
      </c>
      <c r="Z3602">
        <f t="shared" si="823"/>
        <v>13</v>
      </c>
    </row>
    <row r="3603" spans="1:26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 t="b">
        <v>0</v>
      </c>
      <c r="L3603">
        <v>53</v>
      </c>
      <c r="M3603" t="b">
        <v>1</v>
      </c>
      <c r="N3603" t="s">
        <v>8271</v>
      </c>
      <c r="O3603" s="15">
        <f t="shared" si="824"/>
        <v>104.35000000000001</v>
      </c>
      <c r="P3603" s="15">
        <f t="shared" si="821"/>
        <v>39.377358490566039</v>
      </c>
      <c r="Q3603" t="s">
        <v>8328</v>
      </c>
      <c r="R3603" t="s">
        <v>8329</v>
      </c>
      <c r="S3603" s="8">
        <f t="shared" si="825"/>
        <v>41990.790300925924</v>
      </c>
      <c r="T3603" s="11">
        <f t="shared" si="826"/>
        <v>42020.790300925924</v>
      </c>
      <c r="U3603" t="str">
        <f t="shared" si="827"/>
        <v>FALSE</v>
      </c>
      <c r="V3603" s="18">
        <f t="shared" si="828"/>
        <v>2</v>
      </c>
      <c r="W3603">
        <f t="shared" si="829"/>
        <v>1</v>
      </c>
      <c r="X3603">
        <v>1.28</v>
      </c>
      <c r="Y3603">
        <f>D3603*X3603</f>
        <v>2560</v>
      </c>
      <c r="Z3603">
        <f t="shared" si="823"/>
        <v>2671.36</v>
      </c>
    </row>
    <row r="3604" spans="1:26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 t="b">
        <v>0</v>
      </c>
      <c r="L3604">
        <v>49</v>
      </c>
      <c r="M3604" t="b">
        <v>1</v>
      </c>
      <c r="N3604" t="s">
        <v>8271</v>
      </c>
      <c r="O3604" s="15">
        <f t="shared" si="824"/>
        <v>100.05</v>
      </c>
      <c r="P3604" s="15">
        <f t="shared" si="821"/>
        <v>81.673469387755105</v>
      </c>
      <c r="Q3604" t="s">
        <v>8328</v>
      </c>
      <c r="R3604" t="s">
        <v>8329</v>
      </c>
      <c r="S3604" s="8">
        <f t="shared" si="825"/>
        <v>42447.68609953703</v>
      </c>
      <c r="T3604" s="11">
        <f t="shared" si="826"/>
        <v>42507.68609953703</v>
      </c>
      <c r="U3604" t="str">
        <f t="shared" si="827"/>
        <v>FALSE</v>
      </c>
      <c r="V3604" s="18">
        <f t="shared" si="828"/>
        <v>2</v>
      </c>
      <c r="W3604">
        <f t="shared" si="829"/>
        <v>1</v>
      </c>
      <c r="X3604">
        <v>1</v>
      </c>
      <c r="Y3604">
        <f>D3604*$X3604</f>
        <v>4000</v>
      </c>
      <c r="Z3604">
        <f t="shared" si="823"/>
        <v>4002</v>
      </c>
    </row>
    <row r="3605" spans="1:26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 t="b">
        <v>0</v>
      </c>
      <c r="L3605">
        <v>57</v>
      </c>
      <c r="M3605" t="b">
        <v>1</v>
      </c>
      <c r="N3605" t="s">
        <v>8271</v>
      </c>
      <c r="O3605" s="15">
        <f t="shared" si="824"/>
        <v>170.66666666666669</v>
      </c>
      <c r="P3605" s="15">
        <f t="shared" si="821"/>
        <v>44.912280701754383</v>
      </c>
      <c r="Q3605" t="s">
        <v>8328</v>
      </c>
      <c r="R3605" t="s">
        <v>8329</v>
      </c>
      <c r="S3605" s="8">
        <f t="shared" si="825"/>
        <v>42283.656018518515</v>
      </c>
      <c r="T3605" s="11">
        <f t="shared" si="826"/>
        <v>42313.697685185187</v>
      </c>
      <c r="U3605" t="str">
        <f t="shared" si="827"/>
        <v>FALSE</v>
      </c>
      <c r="V3605" s="18">
        <f t="shared" si="828"/>
        <v>2</v>
      </c>
      <c r="W3605">
        <f t="shared" si="829"/>
        <v>1</v>
      </c>
      <c r="X3605">
        <v>1</v>
      </c>
      <c r="Y3605">
        <f>D3605*$X3605</f>
        <v>1500</v>
      </c>
      <c r="Z3605">
        <f t="shared" si="823"/>
        <v>2560</v>
      </c>
    </row>
    <row r="3606" spans="1:26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 t="b">
        <v>0</v>
      </c>
      <c r="L3606">
        <v>69</v>
      </c>
      <c r="M3606" t="b">
        <v>1</v>
      </c>
      <c r="N3606" t="s">
        <v>8271</v>
      </c>
      <c r="O3606" s="15">
        <f t="shared" si="824"/>
        <v>112.83333333333334</v>
      </c>
      <c r="P3606" s="15">
        <f t="shared" si="821"/>
        <v>49.05797101449275</v>
      </c>
      <c r="Q3606" t="s">
        <v>8328</v>
      </c>
      <c r="R3606" t="s">
        <v>8329</v>
      </c>
      <c r="S3606" s="8">
        <f t="shared" si="825"/>
        <v>42482.80736111111</v>
      </c>
      <c r="T3606" s="11">
        <f t="shared" si="826"/>
        <v>42489.082638888889</v>
      </c>
      <c r="U3606" t="str">
        <f t="shared" si="827"/>
        <v>FALSE</v>
      </c>
      <c r="V3606" s="18">
        <f t="shared" si="828"/>
        <v>2</v>
      </c>
      <c r="W3606">
        <f t="shared" si="829"/>
        <v>1</v>
      </c>
      <c r="X3606">
        <v>1</v>
      </c>
      <c r="Y3606">
        <f>D3606*$X3606</f>
        <v>3000</v>
      </c>
      <c r="Z3606">
        <f t="shared" si="823"/>
        <v>3385</v>
      </c>
    </row>
    <row r="3607" spans="1:26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 t="b">
        <v>0</v>
      </c>
      <c r="L3607">
        <v>15</v>
      </c>
      <c r="M3607" t="b">
        <v>1</v>
      </c>
      <c r="N3607" t="s">
        <v>8271</v>
      </c>
      <c r="O3607" s="15">
        <f t="shared" si="824"/>
        <v>184</v>
      </c>
      <c r="P3607" s="15">
        <f t="shared" si="821"/>
        <v>30.666666666666668</v>
      </c>
      <c r="Q3607" t="s">
        <v>8328</v>
      </c>
      <c r="R3607" t="s">
        <v>8329</v>
      </c>
      <c r="S3607" s="8">
        <f t="shared" si="825"/>
        <v>42383.584791666661</v>
      </c>
      <c r="T3607" s="11">
        <f t="shared" si="826"/>
        <v>42413.584791666661</v>
      </c>
      <c r="U3607" t="str">
        <f t="shared" si="827"/>
        <v>FALSE</v>
      </c>
      <c r="V3607" s="18">
        <f t="shared" si="828"/>
        <v>2</v>
      </c>
      <c r="W3607">
        <f t="shared" si="829"/>
        <v>1</v>
      </c>
      <c r="X3607">
        <v>1.28</v>
      </c>
      <c r="Y3607">
        <f t="shared" ref="Y3607:Y3613" si="830">D3607*X3607</f>
        <v>320</v>
      </c>
      <c r="Z3607">
        <f t="shared" ref="Z3607:Z3616" si="831">E3607*$X3607</f>
        <v>588.80000000000007</v>
      </c>
    </row>
    <row r="3608" spans="1:26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 t="b">
        <v>0</v>
      </c>
      <c r="L3608">
        <v>64</v>
      </c>
      <c r="M3608" t="b">
        <v>1</v>
      </c>
      <c r="N3608" t="s">
        <v>8271</v>
      </c>
      <c r="O3608" s="15">
        <f t="shared" si="824"/>
        <v>130.26666666666665</v>
      </c>
      <c r="P3608" s="15">
        <f t="shared" si="821"/>
        <v>61.0625</v>
      </c>
      <c r="Q3608" t="s">
        <v>8328</v>
      </c>
      <c r="R3608" t="s">
        <v>8329</v>
      </c>
      <c r="S3608" s="8">
        <f t="shared" si="825"/>
        <v>42566.396493055552</v>
      </c>
      <c r="T3608" s="11">
        <f t="shared" si="826"/>
        <v>42596.396493055552</v>
      </c>
      <c r="U3608" t="str">
        <f t="shared" si="827"/>
        <v>FALSE</v>
      </c>
      <c r="V3608" s="18">
        <f t="shared" si="828"/>
        <v>2</v>
      </c>
      <c r="W3608">
        <f t="shared" si="829"/>
        <v>1</v>
      </c>
      <c r="X3608">
        <v>1.28</v>
      </c>
      <c r="Y3608">
        <f t="shared" si="830"/>
        <v>3840</v>
      </c>
      <c r="Z3608">
        <f t="shared" si="831"/>
        <v>5002.24</v>
      </c>
    </row>
    <row r="3609" spans="1:26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 t="b">
        <v>0</v>
      </c>
      <c r="L3609">
        <v>20</v>
      </c>
      <c r="M3609" t="b">
        <v>1</v>
      </c>
      <c r="N3609" t="s">
        <v>8271</v>
      </c>
      <c r="O3609" s="15">
        <f t="shared" si="824"/>
        <v>105.45454545454544</v>
      </c>
      <c r="P3609" s="15">
        <f t="shared" si="821"/>
        <v>29</v>
      </c>
      <c r="Q3609" t="s">
        <v>8328</v>
      </c>
      <c r="R3609" t="s">
        <v>8329</v>
      </c>
      <c r="S3609" s="8">
        <f t="shared" si="825"/>
        <v>42338.755578703705</v>
      </c>
      <c r="T3609" s="11">
        <f t="shared" si="826"/>
        <v>42352.791666666664</v>
      </c>
      <c r="U3609" t="str">
        <f t="shared" si="827"/>
        <v>FALSE</v>
      </c>
      <c r="V3609" s="18">
        <f t="shared" si="828"/>
        <v>2</v>
      </c>
      <c r="W3609">
        <f t="shared" si="829"/>
        <v>1</v>
      </c>
      <c r="X3609">
        <v>1.28</v>
      </c>
      <c r="Y3609">
        <f t="shared" si="830"/>
        <v>704</v>
      </c>
      <c r="Z3609">
        <f t="shared" si="831"/>
        <v>742.4</v>
      </c>
    </row>
    <row r="3610" spans="1:26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 t="b">
        <v>0</v>
      </c>
      <c r="L3610">
        <v>27</v>
      </c>
      <c r="M3610" t="b">
        <v>1</v>
      </c>
      <c r="N3610" t="s">
        <v>8271</v>
      </c>
      <c r="O3610" s="15">
        <f t="shared" si="824"/>
        <v>100</v>
      </c>
      <c r="P3610" s="15">
        <f t="shared" si="821"/>
        <v>29.62962962962963</v>
      </c>
      <c r="Q3610" t="s">
        <v>8328</v>
      </c>
      <c r="R3610" t="s">
        <v>8329</v>
      </c>
      <c r="S3610" s="8">
        <f t="shared" si="825"/>
        <v>42506.50104166667</v>
      </c>
      <c r="T3610" s="11">
        <f t="shared" si="826"/>
        <v>42538.374999999993</v>
      </c>
      <c r="U3610" t="str">
        <f t="shared" si="827"/>
        <v>FALSE</v>
      </c>
      <c r="V3610" s="18">
        <f t="shared" si="828"/>
        <v>2</v>
      </c>
      <c r="W3610">
        <f t="shared" si="829"/>
        <v>1</v>
      </c>
      <c r="X3610">
        <v>1.28</v>
      </c>
      <c r="Y3610">
        <f t="shared" si="830"/>
        <v>1024</v>
      </c>
      <c r="Z3610">
        <f t="shared" si="831"/>
        <v>1024</v>
      </c>
    </row>
    <row r="3611" spans="1:26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 t="b">
        <v>0</v>
      </c>
      <c r="L3611">
        <v>21</v>
      </c>
      <c r="M3611" t="b">
        <v>1</v>
      </c>
      <c r="N3611" t="s">
        <v>8271</v>
      </c>
      <c r="O3611" s="15">
        <f t="shared" si="824"/>
        <v>153.31632653061226</v>
      </c>
      <c r="P3611" s="15">
        <f t="shared" si="821"/>
        <v>143.0952380952381</v>
      </c>
      <c r="Q3611" t="s">
        <v>8328</v>
      </c>
      <c r="R3611" t="s">
        <v>8329</v>
      </c>
      <c r="S3611" s="8">
        <f t="shared" si="825"/>
        <v>42429.783391203695</v>
      </c>
      <c r="T3611" s="11">
        <f t="shared" si="826"/>
        <v>42459.741724537038</v>
      </c>
      <c r="U3611" t="str">
        <f t="shared" si="827"/>
        <v>FALSE</v>
      </c>
      <c r="V3611" s="18">
        <f t="shared" si="828"/>
        <v>2</v>
      </c>
      <c r="W3611">
        <f t="shared" si="829"/>
        <v>1</v>
      </c>
      <c r="X3611">
        <v>1.28</v>
      </c>
      <c r="Y3611">
        <f t="shared" si="830"/>
        <v>2508.8000000000002</v>
      </c>
      <c r="Z3611">
        <f t="shared" si="831"/>
        <v>3846.4</v>
      </c>
    </row>
    <row r="3612" spans="1:26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 t="b">
        <v>0</v>
      </c>
      <c r="L3612">
        <v>31</v>
      </c>
      <c r="M3612" t="b">
        <v>1</v>
      </c>
      <c r="N3612" t="s">
        <v>8271</v>
      </c>
      <c r="O3612" s="15">
        <f t="shared" si="824"/>
        <v>162.30000000000001</v>
      </c>
      <c r="P3612" s="15">
        <f t="shared" si="821"/>
        <v>52.354838709677416</v>
      </c>
      <c r="Q3612" t="s">
        <v>8328</v>
      </c>
      <c r="R3612" t="s">
        <v>8329</v>
      </c>
      <c r="S3612" s="8">
        <f t="shared" si="825"/>
        <v>42203.22379629629</v>
      </c>
      <c r="T3612" s="11">
        <f t="shared" si="826"/>
        <v>42233.22379629629</v>
      </c>
      <c r="U3612" t="str">
        <f t="shared" si="827"/>
        <v>FALSE</v>
      </c>
      <c r="V3612" s="18">
        <f t="shared" si="828"/>
        <v>2</v>
      </c>
      <c r="W3612">
        <f t="shared" si="829"/>
        <v>1</v>
      </c>
      <c r="X3612">
        <v>1.28</v>
      </c>
      <c r="Y3612">
        <f t="shared" si="830"/>
        <v>1280</v>
      </c>
      <c r="Z3612">
        <f t="shared" si="831"/>
        <v>2077.44</v>
      </c>
    </row>
    <row r="3613" spans="1:26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 t="b">
        <v>0</v>
      </c>
      <c r="L3613">
        <v>51</v>
      </c>
      <c r="M3613" t="b">
        <v>1</v>
      </c>
      <c r="N3613" t="s">
        <v>8271</v>
      </c>
      <c r="O3613" s="15">
        <f t="shared" si="824"/>
        <v>136</v>
      </c>
      <c r="P3613" s="15">
        <f t="shared" si="821"/>
        <v>66.666666666666671</v>
      </c>
      <c r="Q3613" t="s">
        <v>8328</v>
      </c>
      <c r="R3613" t="s">
        <v>8329</v>
      </c>
      <c r="S3613" s="8">
        <f t="shared" si="825"/>
        <v>42072.162048611113</v>
      </c>
      <c r="T3613" s="11">
        <f t="shared" si="826"/>
        <v>42102.162048611113</v>
      </c>
      <c r="U3613" t="str">
        <f t="shared" si="827"/>
        <v>FALSE</v>
      </c>
      <c r="V3613" s="18">
        <f t="shared" si="828"/>
        <v>2</v>
      </c>
      <c r="W3613">
        <f t="shared" si="829"/>
        <v>1</v>
      </c>
      <c r="X3613">
        <v>1.28</v>
      </c>
      <c r="Y3613">
        <f t="shared" si="830"/>
        <v>3200</v>
      </c>
      <c r="Z3613">
        <f t="shared" si="831"/>
        <v>4352</v>
      </c>
    </row>
    <row r="3614" spans="1:26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 t="b">
        <v>0</v>
      </c>
      <c r="L3614">
        <v>57</v>
      </c>
      <c r="M3614" t="b">
        <v>1</v>
      </c>
      <c r="N3614" t="s">
        <v>8271</v>
      </c>
      <c r="O3614" s="15">
        <f t="shared" si="824"/>
        <v>144.4</v>
      </c>
      <c r="P3614" s="15">
        <f t="shared" si="821"/>
        <v>126.66666666666667</v>
      </c>
      <c r="Q3614" t="s">
        <v>8328</v>
      </c>
      <c r="R3614" t="s">
        <v>8329</v>
      </c>
      <c r="S3614" s="8">
        <f t="shared" si="825"/>
        <v>41789.518645833334</v>
      </c>
      <c r="T3614" s="11">
        <f t="shared" si="826"/>
        <v>41799.518645833326</v>
      </c>
      <c r="U3614" t="str">
        <f t="shared" si="827"/>
        <v>FALSE</v>
      </c>
      <c r="V3614" s="18">
        <f t="shared" si="828"/>
        <v>2</v>
      </c>
      <c r="W3614">
        <f t="shared" si="829"/>
        <v>1</v>
      </c>
      <c r="X3614">
        <f>0.76</f>
        <v>0.76</v>
      </c>
      <c r="Y3614">
        <f>D3614*X3614</f>
        <v>3800</v>
      </c>
      <c r="Z3614">
        <f t="shared" si="831"/>
        <v>5487.2</v>
      </c>
    </row>
    <row r="3615" spans="1:26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 t="b">
        <v>0</v>
      </c>
      <c r="L3615">
        <v>20</v>
      </c>
      <c r="M3615" t="b">
        <v>1</v>
      </c>
      <c r="N3615" t="s">
        <v>8271</v>
      </c>
      <c r="O3615" s="15">
        <f t="shared" si="824"/>
        <v>100</v>
      </c>
      <c r="P3615" s="15">
        <f t="shared" si="821"/>
        <v>62.5</v>
      </c>
      <c r="Q3615" t="s">
        <v>8328</v>
      </c>
      <c r="R3615" t="s">
        <v>8329</v>
      </c>
      <c r="S3615" s="8">
        <f t="shared" si="825"/>
        <v>41788.381643518514</v>
      </c>
      <c r="T3615" s="11">
        <f t="shared" si="826"/>
        <v>41818.381643518514</v>
      </c>
      <c r="U3615" t="str">
        <f t="shared" si="827"/>
        <v>FALSE</v>
      </c>
      <c r="V3615" s="18">
        <f t="shared" si="828"/>
        <v>2</v>
      </c>
      <c r="W3615">
        <f t="shared" si="829"/>
        <v>1</v>
      </c>
      <c r="X3615">
        <v>1</v>
      </c>
      <c r="Y3615">
        <f>D3615*$X3615</f>
        <v>1250</v>
      </c>
      <c r="Z3615">
        <f t="shared" si="831"/>
        <v>1250</v>
      </c>
    </row>
    <row r="3616" spans="1:26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 t="b">
        <v>0</v>
      </c>
      <c r="L3616">
        <v>71</v>
      </c>
      <c r="M3616" t="b">
        <v>1</v>
      </c>
      <c r="N3616" t="s">
        <v>8271</v>
      </c>
      <c r="O3616" s="15">
        <f t="shared" si="824"/>
        <v>100.8</v>
      </c>
      <c r="P3616" s="15">
        <f t="shared" si="821"/>
        <v>35.492957746478872</v>
      </c>
      <c r="Q3616" t="s">
        <v>8328</v>
      </c>
      <c r="R3616" t="s">
        <v>8329</v>
      </c>
      <c r="S3616" s="8">
        <f t="shared" si="825"/>
        <v>42143.833518518521</v>
      </c>
      <c r="T3616" s="11">
        <f t="shared" si="826"/>
        <v>42173.833518518521</v>
      </c>
      <c r="U3616" t="str">
        <f t="shared" si="827"/>
        <v>FALSE</v>
      </c>
      <c r="V3616" s="18">
        <f t="shared" si="828"/>
        <v>2</v>
      </c>
      <c r="W3616">
        <f t="shared" si="829"/>
        <v>1</v>
      </c>
      <c r="X3616">
        <v>1</v>
      </c>
      <c r="Y3616">
        <f>D3616*$X3616</f>
        <v>2500</v>
      </c>
      <c r="Z3616">
        <f t="shared" si="831"/>
        <v>2520</v>
      </c>
    </row>
    <row r="3617" spans="1:26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 t="b">
        <v>0</v>
      </c>
      <c r="L3617">
        <v>72</v>
      </c>
      <c r="M3617" t="b">
        <v>1</v>
      </c>
      <c r="N3617" t="s">
        <v>8271</v>
      </c>
      <c r="O3617" s="15">
        <f t="shared" si="824"/>
        <v>106.80000000000001</v>
      </c>
      <c r="P3617" s="15">
        <f t="shared" si="821"/>
        <v>37.083333333333336</v>
      </c>
      <c r="Q3617" t="s">
        <v>8328</v>
      </c>
      <c r="R3617" t="s">
        <v>8329</v>
      </c>
      <c r="S3617" s="8">
        <f t="shared" si="825"/>
        <v>42318.385370370372</v>
      </c>
      <c r="T3617" s="11">
        <f t="shared" si="826"/>
        <v>42348.385370370372</v>
      </c>
      <c r="U3617" t="str">
        <f t="shared" si="827"/>
        <v>FALSE</v>
      </c>
      <c r="V3617" s="18">
        <f t="shared" si="828"/>
        <v>2</v>
      </c>
      <c r="W3617">
        <f t="shared" si="829"/>
        <v>1</v>
      </c>
      <c r="X3617">
        <v>1.28</v>
      </c>
      <c r="Y3617">
        <f>D3617*X3617</f>
        <v>3200</v>
      </c>
      <c r="Z3617">
        <f t="shared" ref="Z3617:Z3626" si="832">E3617*$X3617</f>
        <v>3417.6</v>
      </c>
    </row>
    <row r="3618" spans="1:26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 t="b">
        <v>0</v>
      </c>
      <c r="L3618">
        <v>45</v>
      </c>
      <c r="M3618" t="b">
        <v>1</v>
      </c>
      <c r="N3618" t="s">
        <v>8271</v>
      </c>
      <c r="O3618" s="15">
        <f t="shared" si="824"/>
        <v>124.8</v>
      </c>
      <c r="P3618" s="15">
        <f t="shared" si="821"/>
        <v>69.333333333333329</v>
      </c>
      <c r="Q3618" t="s">
        <v>8328</v>
      </c>
      <c r="R3618" t="s">
        <v>8329</v>
      </c>
      <c r="S3618" s="8">
        <f t="shared" si="825"/>
        <v>42052.741481481477</v>
      </c>
      <c r="T3618" s="11">
        <f t="shared" si="826"/>
        <v>42082.699814814812</v>
      </c>
      <c r="U3618" t="str">
        <f t="shared" si="827"/>
        <v>FALSE</v>
      </c>
      <c r="V3618" s="18">
        <f t="shared" si="828"/>
        <v>2</v>
      </c>
      <c r="W3618">
        <f t="shared" si="829"/>
        <v>1</v>
      </c>
      <c r="X3618">
        <v>1.28</v>
      </c>
      <c r="Y3618">
        <f>D3618*X3618</f>
        <v>3200</v>
      </c>
      <c r="Z3618">
        <f t="shared" si="832"/>
        <v>3993.6</v>
      </c>
    </row>
    <row r="3619" spans="1:26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 t="b">
        <v>0</v>
      </c>
      <c r="L3619">
        <v>51</v>
      </c>
      <c r="M3619" t="b">
        <v>1</v>
      </c>
      <c r="N3619" t="s">
        <v>8271</v>
      </c>
      <c r="O3619" s="15">
        <f t="shared" si="824"/>
        <v>118.91891891891892</v>
      </c>
      <c r="P3619" s="15">
        <f t="shared" si="821"/>
        <v>17.254901960784313</v>
      </c>
      <c r="Q3619" t="s">
        <v>8328</v>
      </c>
      <c r="R3619" t="s">
        <v>8329</v>
      </c>
      <c r="S3619" s="8">
        <f t="shared" si="825"/>
        <v>42779.401956018519</v>
      </c>
      <c r="T3619" s="11">
        <f t="shared" si="826"/>
        <v>42793.791666666664</v>
      </c>
      <c r="U3619" t="str">
        <f t="shared" si="827"/>
        <v>FALSE</v>
      </c>
      <c r="V3619" s="18">
        <f t="shared" si="828"/>
        <v>2</v>
      </c>
      <c r="W3619">
        <f t="shared" si="829"/>
        <v>1</v>
      </c>
      <c r="X3619">
        <v>1.28</v>
      </c>
      <c r="Y3619">
        <f>D3619*X3619</f>
        <v>947.2</v>
      </c>
      <c r="Z3619">
        <f t="shared" si="832"/>
        <v>1126.4000000000001</v>
      </c>
    </row>
    <row r="3620" spans="1:26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 t="b">
        <v>0</v>
      </c>
      <c r="L3620">
        <v>56</v>
      </c>
      <c r="M3620" t="b">
        <v>1</v>
      </c>
      <c r="N3620" t="s">
        <v>8271</v>
      </c>
      <c r="O3620" s="15">
        <f t="shared" si="824"/>
        <v>101</v>
      </c>
      <c r="P3620" s="15">
        <f t="shared" si="821"/>
        <v>36.071428571428569</v>
      </c>
      <c r="Q3620" t="s">
        <v>8328</v>
      </c>
      <c r="R3620" t="s">
        <v>8329</v>
      </c>
      <c r="S3620" s="8">
        <f t="shared" si="825"/>
        <v>42128.419560185182</v>
      </c>
      <c r="T3620" s="11">
        <f t="shared" si="826"/>
        <v>42158.419560185182</v>
      </c>
      <c r="U3620" t="str">
        <f t="shared" si="827"/>
        <v>FALSE</v>
      </c>
      <c r="V3620" s="18">
        <f t="shared" si="828"/>
        <v>2</v>
      </c>
      <c r="W3620">
        <f t="shared" si="829"/>
        <v>1</v>
      </c>
      <c r="X3620">
        <v>1.28</v>
      </c>
      <c r="Y3620">
        <f>D3620*X3620</f>
        <v>2560</v>
      </c>
      <c r="Z3620">
        <f t="shared" si="832"/>
        <v>2585.6</v>
      </c>
    </row>
    <row r="3621" spans="1:26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 t="b">
        <v>0</v>
      </c>
      <c r="L3621">
        <v>17</v>
      </c>
      <c r="M3621" t="b">
        <v>1</v>
      </c>
      <c r="N3621" t="s">
        <v>8271</v>
      </c>
      <c r="O3621" s="15">
        <f t="shared" si="824"/>
        <v>112.99999999999999</v>
      </c>
      <c r="P3621" s="15">
        <f t="shared" si="821"/>
        <v>66.470588235294116</v>
      </c>
      <c r="Q3621" t="s">
        <v>8328</v>
      </c>
      <c r="R3621" t="s">
        <v>8329</v>
      </c>
      <c r="S3621" s="8">
        <f t="shared" si="825"/>
        <v>42660.92391203704</v>
      </c>
      <c r="T3621" s="11">
        <f t="shared" si="826"/>
        <v>42693.708333333336</v>
      </c>
      <c r="U3621" t="str">
        <f t="shared" si="827"/>
        <v>FALSE</v>
      </c>
      <c r="V3621" s="18">
        <f t="shared" si="828"/>
        <v>2</v>
      </c>
      <c r="W3621">
        <f t="shared" si="829"/>
        <v>1</v>
      </c>
      <c r="X3621">
        <v>1</v>
      </c>
      <c r="Y3621">
        <f t="shared" ref="Y3621:Y3626" si="833">D3621*$X3621</f>
        <v>1000</v>
      </c>
      <c r="Z3621">
        <f t="shared" si="832"/>
        <v>1130</v>
      </c>
    </row>
    <row r="3622" spans="1:26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 t="b">
        <v>0</v>
      </c>
      <c r="L3622">
        <v>197</v>
      </c>
      <c r="M3622" t="b">
        <v>1</v>
      </c>
      <c r="N3622" t="s">
        <v>8271</v>
      </c>
      <c r="O3622" s="15">
        <f t="shared" si="824"/>
        <v>105.19047619047619</v>
      </c>
      <c r="P3622" s="15">
        <f t="shared" si="821"/>
        <v>56.065989847715734</v>
      </c>
      <c r="Q3622" t="s">
        <v>8328</v>
      </c>
      <c r="R3622" t="s">
        <v>8329</v>
      </c>
      <c r="S3622" s="8">
        <f t="shared" si="825"/>
        <v>42037.72987268518</v>
      </c>
      <c r="T3622" s="11">
        <f t="shared" si="826"/>
        <v>42067.958333333336</v>
      </c>
      <c r="U3622" t="str">
        <f t="shared" si="827"/>
        <v>FALSE</v>
      </c>
      <c r="V3622" s="18">
        <f t="shared" si="828"/>
        <v>2</v>
      </c>
      <c r="W3622">
        <f t="shared" si="829"/>
        <v>1</v>
      </c>
      <c r="X3622">
        <v>1</v>
      </c>
      <c r="Y3622">
        <f t="shared" si="833"/>
        <v>10500</v>
      </c>
      <c r="Z3622">
        <f t="shared" si="832"/>
        <v>11045</v>
      </c>
    </row>
    <row r="3623" spans="1:26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 t="b">
        <v>0</v>
      </c>
      <c r="L3623">
        <v>70</v>
      </c>
      <c r="M3623" t="b">
        <v>1</v>
      </c>
      <c r="N3623" t="s">
        <v>8271</v>
      </c>
      <c r="O3623" s="15">
        <f t="shared" si="824"/>
        <v>109.73333333333332</v>
      </c>
      <c r="P3623" s="15">
        <f t="shared" si="821"/>
        <v>47.028571428571432</v>
      </c>
      <c r="Q3623" t="s">
        <v>8328</v>
      </c>
      <c r="R3623" t="s">
        <v>8329</v>
      </c>
      <c r="S3623" s="8">
        <f t="shared" si="825"/>
        <v>42619.727361111109</v>
      </c>
      <c r="T3623" s="11">
        <f t="shared" si="826"/>
        <v>42643.666666666664</v>
      </c>
      <c r="U3623" t="str">
        <f t="shared" si="827"/>
        <v>FALSE</v>
      </c>
      <c r="V3623" s="18">
        <f t="shared" si="828"/>
        <v>2</v>
      </c>
      <c r="W3623">
        <f t="shared" si="829"/>
        <v>1</v>
      </c>
      <c r="X3623">
        <v>1</v>
      </c>
      <c r="Y3623">
        <f t="shared" si="833"/>
        <v>3000</v>
      </c>
      <c r="Z3623">
        <f t="shared" si="832"/>
        <v>3292</v>
      </c>
    </row>
    <row r="3624" spans="1:26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 t="b">
        <v>0</v>
      </c>
      <c r="L3624">
        <v>21</v>
      </c>
      <c r="M3624" t="b">
        <v>1</v>
      </c>
      <c r="N3624" t="s">
        <v>8271</v>
      </c>
      <c r="O3624" s="15">
        <f t="shared" si="824"/>
        <v>100.099</v>
      </c>
      <c r="P3624" s="15">
        <f t="shared" si="821"/>
        <v>47.666190476190479</v>
      </c>
      <c r="Q3624" t="s">
        <v>8328</v>
      </c>
      <c r="R3624" t="s">
        <v>8329</v>
      </c>
      <c r="S3624" s="8">
        <f t="shared" si="825"/>
        <v>41877.013553240737</v>
      </c>
      <c r="T3624" s="11">
        <f t="shared" si="826"/>
        <v>41909.932638888888</v>
      </c>
      <c r="U3624" t="str">
        <f t="shared" si="827"/>
        <v>FALSE</v>
      </c>
      <c r="V3624" s="18">
        <f t="shared" si="828"/>
        <v>2</v>
      </c>
      <c r="W3624">
        <f t="shared" si="829"/>
        <v>1</v>
      </c>
      <c r="X3624">
        <v>1</v>
      </c>
      <c r="Y3624">
        <f t="shared" si="833"/>
        <v>1000</v>
      </c>
      <c r="Z3624">
        <f t="shared" si="832"/>
        <v>1000.99</v>
      </c>
    </row>
    <row r="3625" spans="1:26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 t="b">
        <v>0</v>
      </c>
      <c r="L3625">
        <v>34</v>
      </c>
      <c r="M3625" t="b">
        <v>1</v>
      </c>
      <c r="N3625" t="s">
        <v>8271</v>
      </c>
      <c r="O3625" s="15">
        <f t="shared" si="824"/>
        <v>120</v>
      </c>
      <c r="P3625" s="15">
        <f t="shared" si="821"/>
        <v>88.235294117647058</v>
      </c>
      <c r="Q3625" t="s">
        <v>8328</v>
      </c>
      <c r="R3625" t="s">
        <v>8329</v>
      </c>
      <c r="S3625" s="8">
        <f t="shared" si="825"/>
        <v>41828.528587962959</v>
      </c>
      <c r="T3625" s="11">
        <f t="shared" si="826"/>
        <v>41846.083333333328</v>
      </c>
      <c r="U3625" t="str">
        <f t="shared" si="827"/>
        <v>FALSE</v>
      </c>
      <c r="V3625" s="18">
        <f t="shared" si="828"/>
        <v>2</v>
      </c>
      <c r="W3625">
        <f t="shared" si="829"/>
        <v>1</v>
      </c>
      <c r="X3625">
        <v>1</v>
      </c>
      <c r="Y3625">
        <f t="shared" si="833"/>
        <v>2500</v>
      </c>
      <c r="Z3625">
        <f t="shared" si="832"/>
        <v>3000</v>
      </c>
    </row>
    <row r="3626" spans="1:26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 t="b">
        <v>0</v>
      </c>
      <c r="L3626">
        <v>39</v>
      </c>
      <c r="M3626" t="b">
        <v>1</v>
      </c>
      <c r="N3626" t="s">
        <v>8271</v>
      </c>
      <c r="O3626" s="15">
        <f t="shared" si="824"/>
        <v>104.93333333333332</v>
      </c>
      <c r="P3626" s="15">
        <f t="shared" si="821"/>
        <v>80.717948717948715</v>
      </c>
      <c r="Q3626" t="s">
        <v>8328</v>
      </c>
      <c r="R3626" t="s">
        <v>8329</v>
      </c>
      <c r="S3626" s="8">
        <f t="shared" si="825"/>
        <v>42545.565856481473</v>
      </c>
      <c r="T3626" s="11">
        <f t="shared" si="826"/>
        <v>42605.56585648148</v>
      </c>
      <c r="U3626" t="str">
        <f t="shared" si="827"/>
        <v>FALSE</v>
      </c>
      <c r="V3626" s="18">
        <f t="shared" si="828"/>
        <v>2</v>
      </c>
      <c r="W3626">
        <f t="shared" si="829"/>
        <v>1</v>
      </c>
      <c r="X3626">
        <v>1</v>
      </c>
      <c r="Y3626">
        <f t="shared" si="833"/>
        <v>3000</v>
      </c>
      <c r="Z3626">
        <f t="shared" si="832"/>
        <v>3148</v>
      </c>
    </row>
    <row r="3627" spans="1:26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 t="b">
        <v>0</v>
      </c>
      <c r="L3627">
        <v>78</v>
      </c>
      <c r="M3627" t="b">
        <v>1</v>
      </c>
      <c r="N3627" t="s">
        <v>8271</v>
      </c>
      <c r="O3627" s="15">
        <f t="shared" si="824"/>
        <v>102.66666666666666</v>
      </c>
      <c r="P3627" s="15">
        <f t="shared" si="821"/>
        <v>39.487179487179489</v>
      </c>
      <c r="Q3627" t="s">
        <v>8328</v>
      </c>
      <c r="R3627" t="s">
        <v>8329</v>
      </c>
      <c r="S3627" s="8">
        <f t="shared" si="825"/>
        <v>42157.444178240738</v>
      </c>
      <c r="T3627" s="11">
        <f t="shared" si="826"/>
        <v>42187.444178240738</v>
      </c>
      <c r="U3627" t="str">
        <f t="shared" si="827"/>
        <v>FALSE</v>
      </c>
      <c r="V3627" s="18">
        <f t="shared" si="828"/>
        <v>2</v>
      </c>
      <c r="W3627">
        <f t="shared" si="829"/>
        <v>1</v>
      </c>
      <c r="X3627">
        <v>1.28</v>
      </c>
      <c r="Y3627">
        <f>D3627*X3627</f>
        <v>3840</v>
      </c>
      <c r="Z3627">
        <f t="shared" ref="Z3627:Z3658" si="834">E3627*$X3627</f>
        <v>3942.4</v>
      </c>
    </row>
    <row r="3628" spans="1:26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 t="b">
        <v>0</v>
      </c>
      <c r="L3628">
        <v>48</v>
      </c>
      <c r="M3628" t="b">
        <v>1</v>
      </c>
      <c r="N3628" t="s">
        <v>8271</v>
      </c>
      <c r="O3628" s="15">
        <f t="shared" si="824"/>
        <v>101.82500000000002</v>
      </c>
      <c r="P3628" s="15">
        <f t="shared" si="821"/>
        <v>84.854166666666671</v>
      </c>
      <c r="Q3628" t="s">
        <v>8328</v>
      </c>
      <c r="R3628" t="s">
        <v>8329</v>
      </c>
      <c r="S3628" s="8">
        <f t="shared" si="825"/>
        <v>41846.458993055552</v>
      </c>
      <c r="T3628" s="11">
        <f t="shared" si="826"/>
        <v>41867.458993055552</v>
      </c>
      <c r="U3628" t="str">
        <f t="shared" si="827"/>
        <v>FALSE</v>
      </c>
      <c r="V3628" s="18">
        <f t="shared" si="828"/>
        <v>2</v>
      </c>
      <c r="W3628">
        <f t="shared" si="829"/>
        <v>1</v>
      </c>
      <c r="X3628">
        <v>1.28</v>
      </c>
      <c r="Y3628">
        <f>D3628*X3628</f>
        <v>5120</v>
      </c>
      <c r="Z3628">
        <f t="shared" si="834"/>
        <v>5213.4400000000005</v>
      </c>
    </row>
    <row r="3629" spans="1:26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 t="b">
        <v>0</v>
      </c>
      <c r="L3629">
        <v>29</v>
      </c>
      <c r="M3629" t="b">
        <v>1</v>
      </c>
      <c r="N3629" t="s">
        <v>8271</v>
      </c>
      <c r="O3629" s="15">
        <f t="shared" si="824"/>
        <v>100</v>
      </c>
      <c r="P3629" s="15">
        <f t="shared" si="821"/>
        <v>68.965517241379317</v>
      </c>
      <c r="Q3629" t="s">
        <v>8328</v>
      </c>
      <c r="R3629" t="s">
        <v>8329</v>
      </c>
      <c r="S3629" s="8">
        <f t="shared" si="825"/>
        <v>42460.533414351848</v>
      </c>
      <c r="T3629" s="11">
        <f t="shared" si="826"/>
        <v>42510.957638888889</v>
      </c>
      <c r="U3629" t="str">
        <f t="shared" si="827"/>
        <v>FALSE</v>
      </c>
      <c r="V3629" s="18">
        <f t="shared" si="828"/>
        <v>2</v>
      </c>
      <c r="W3629">
        <f t="shared" si="829"/>
        <v>1</v>
      </c>
      <c r="X3629">
        <v>1</v>
      </c>
      <c r="Y3629">
        <f>D3629*$X3629</f>
        <v>2000</v>
      </c>
      <c r="Z3629">
        <f t="shared" si="834"/>
        <v>2000</v>
      </c>
    </row>
    <row r="3630" spans="1:26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 t="b">
        <v>0</v>
      </c>
      <c r="L3630">
        <v>0</v>
      </c>
      <c r="M3630" t="b">
        <v>0</v>
      </c>
      <c r="N3630" t="s">
        <v>8305</v>
      </c>
      <c r="O3630" s="15">
        <f t="shared" si="824"/>
        <v>0</v>
      </c>
      <c r="P3630" s="15">
        <f t="shared" si="821"/>
        <v>0</v>
      </c>
      <c r="Q3630" t="s">
        <v>8328</v>
      </c>
      <c r="R3630" t="s">
        <v>8358</v>
      </c>
      <c r="S3630" s="8">
        <f t="shared" si="825"/>
        <v>42291.6249537037</v>
      </c>
      <c r="T3630" s="11">
        <f t="shared" si="826"/>
        <v>42351.666620370372</v>
      </c>
      <c r="U3630" t="str">
        <f t="shared" si="827"/>
        <v>FALSE</v>
      </c>
      <c r="V3630" s="18">
        <f t="shared" si="828"/>
        <v>2</v>
      </c>
      <c r="W3630">
        <f t="shared" si="829"/>
        <v>2</v>
      </c>
      <c r="X3630">
        <v>1</v>
      </c>
      <c r="Y3630">
        <f>D3630*$X3630</f>
        <v>100000</v>
      </c>
      <c r="Z3630">
        <f t="shared" si="834"/>
        <v>0</v>
      </c>
    </row>
    <row r="3631" spans="1:26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 t="b">
        <v>0</v>
      </c>
      <c r="L3631">
        <v>2</v>
      </c>
      <c r="M3631" t="b">
        <v>0</v>
      </c>
      <c r="N3631" t="s">
        <v>8305</v>
      </c>
      <c r="O3631" s="15">
        <f t="shared" si="824"/>
        <v>1.9999999999999998E-4</v>
      </c>
      <c r="P3631" s="15">
        <f t="shared" si="821"/>
        <v>1</v>
      </c>
      <c r="Q3631" t="s">
        <v>8328</v>
      </c>
      <c r="R3631" t="s">
        <v>8358</v>
      </c>
      <c r="S3631" s="8">
        <f t="shared" si="825"/>
        <v>42436.886157407404</v>
      </c>
      <c r="T3631" s="11">
        <f t="shared" si="826"/>
        <v>42495.499999999993</v>
      </c>
      <c r="U3631" t="str">
        <f t="shared" si="827"/>
        <v>FALSE</v>
      </c>
      <c r="V3631" s="18">
        <f t="shared" si="828"/>
        <v>2</v>
      </c>
      <c r="W3631">
        <f t="shared" si="829"/>
        <v>2</v>
      </c>
      <c r="X3631">
        <v>1</v>
      </c>
      <c r="Y3631">
        <f>D3631*$X3631</f>
        <v>1000000</v>
      </c>
      <c r="Z3631">
        <f t="shared" si="834"/>
        <v>2</v>
      </c>
    </row>
    <row r="3632" spans="1:26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 t="b">
        <v>0</v>
      </c>
      <c r="L3632">
        <v>1</v>
      </c>
      <c r="M3632" t="b">
        <v>0</v>
      </c>
      <c r="N3632" t="s">
        <v>8305</v>
      </c>
      <c r="O3632" s="15">
        <f t="shared" si="824"/>
        <v>3.3333333333333333E-2</v>
      </c>
      <c r="P3632" s="15">
        <f t="shared" si="821"/>
        <v>1</v>
      </c>
      <c r="Q3632" t="s">
        <v>8328</v>
      </c>
      <c r="R3632" t="s">
        <v>8358</v>
      </c>
      <c r="S3632" s="8">
        <f t="shared" si="825"/>
        <v>41942.638773148145</v>
      </c>
      <c r="T3632" s="11">
        <f t="shared" si="826"/>
        <v>41972.680439814816</v>
      </c>
      <c r="U3632" t="str">
        <f t="shared" si="827"/>
        <v>FALSE</v>
      </c>
      <c r="V3632" s="18">
        <f t="shared" si="828"/>
        <v>2</v>
      </c>
      <c r="W3632">
        <f t="shared" si="829"/>
        <v>2</v>
      </c>
      <c r="X3632">
        <v>1.28</v>
      </c>
      <c r="Y3632">
        <f>D3632*X3632</f>
        <v>3840</v>
      </c>
      <c r="Z3632">
        <f t="shared" si="834"/>
        <v>1.28</v>
      </c>
    </row>
    <row r="3633" spans="1:26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 t="b">
        <v>0</v>
      </c>
      <c r="L3633">
        <v>59</v>
      </c>
      <c r="M3633" t="b">
        <v>0</v>
      </c>
      <c r="N3633" t="s">
        <v>8305</v>
      </c>
      <c r="O3633" s="15">
        <f t="shared" si="824"/>
        <v>51.023391812865491</v>
      </c>
      <c r="P3633" s="15">
        <f t="shared" ref="P3633:P3696" si="835">IFERROR(E3633/L3633,0)</f>
        <v>147.88135593220338</v>
      </c>
      <c r="Q3633" t="s">
        <v>8328</v>
      </c>
      <c r="R3633" t="s">
        <v>8358</v>
      </c>
      <c r="S3633" s="8">
        <f t="shared" si="825"/>
        <v>41880.54510416666</v>
      </c>
      <c r="T3633" s="11">
        <f t="shared" si="826"/>
        <v>41904.957638888889</v>
      </c>
      <c r="U3633" t="str">
        <f t="shared" si="827"/>
        <v>FALSE</v>
      </c>
      <c r="V3633" s="18">
        <f t="shared" si="828"/>
        <v>2</v>
      </c>
      <c r="W3633">
        <f t="shared" si="829"/>
        <v>2</v>
      </c>
      <c r="X3633">
        <v>1</v>
      </c>
      <c r="Y3633">
        <f>D3633*$X3633</f>
        <v>17100</v>
      </c>
      <c r="Z3633">
        <f t="shared" si="834"/>
        <v>8725</v>
      </c>
    </row>
    <row r="3634" spans="1:26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 t="b">
        <v>0</v>
      </c>
      <c r="L3634">
        <v>1</v>
      </c>
      <c r="M3634" t="b">
        <v>0</v>
      </c>
      <c r="N3634" t="s">
        <v>8305</v>
      </c>
      <c r="O3634" s="15">
        <f t="shared" si="824"/>
        <v>20</v>
      </c>
      <c r="P3634" s="15">
        <f t="shared" si="835"/>
        <v>100</v>
      </c>
      <c r="Q3634" t="s">
        <v>8328</v>
      </c>
      <c r="R3634" t="s">
        <v>8358</v>
      </c>
      <c r="S3634" s="8">
        <f t="shared" si="825"/>
        <v>41946.728576388887</v>
      </c>
      <c r="T3634" s="11">
        <f t="shared" si="826"/>
        <v>41966.728576388887</v>
      </c>
      <c r="U3634" t="str">
        <f t="shared" si="827"/>
        <v>FALSE</v>
      </c>
      <c r="V3634" s="18">
        <f t="shared" si="828"/>
        <v>2</v>
      </c>
      <c r="W3634">
        <f t="shared" si="829"/>
        <v>2</v>
      </c>
      <c r="X3634">
        <v>1.28</v>
      </c>
      <c r="Y3634">
        <f>D3634*X3634</f>
        <v>640</v>
      </c>
      <c r="Z3634">
        <f t="shared" si="834"/>
        <v>128</v>
      </c>
    </row>
    <row r="3635" spans="1:26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 t="b">
        <v>0</v>
      </c>
      <c r="L3635">
        <v>31</v>
      </c>
      <c r="M3635" t="b">
        <v>0</v>
      </c>
      <c r="N3635" t="s">
        <v>8305</v>
      </c>
      <c r="O3635" s="15">
        <f t="shared" si="824"/>
        <v>35.24</v>
      </c>
      <c r="P3635" s="15">
        <f t="shared" si="835"/>
        <v>56.838709677419352</v>
      </c>
      <c r="Q3635" t="s">
        <v>8328</v>
      </c>
      <c r="R3635" t="s">
        <v>8358</v>
      </c>
      <c r="S3635" s="8">
        <f t="shared" si="825"/>
        <v>42649.415127314809</v>
      </c>
      <c r="T3635" s="11">
        <f t="shared" si="826"/>
        <v>42692.833333333336</v>
      </c>
      <c r="U3635" t="str">
        <f t="shared" si="827"/>
        <v>FALSE</v>
      </c>
      <c r="V3635" s="18">
        <f t="shared" si="828"/>
        <v>2</v>
      </c>
      <c r="W3635">
        <f t="shared" si="829"/>
        <v>2</v>
      </c>
      <c r="X3635">
        <v>1</v>
      </c>
      <c r="Y3635">
        <f>D3635*$X3635</f>
        <v>5000</v>
      </c>
      <c r="Z3635">
        <f t="shared" si="834"/>
        <v>1762</v>
      </c>
    </row>
    <row r="3636" spans="1:26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 t="b">
        <v>0</v>
      </c>
      <c r="L3636">
        <v>18</v>
      </c>
      <c r="M3636" t="b">
        <v>0</v>
      </c>
      <c r="N3636" t="s">
        <v>8305</v>
      </c>
      <c r="O3636" s="15">
        <f t="shared" si="824"/>
        <v>4.246666666666667</v>
      </c>
      <c r="P3636" s="15">
        <f t="shared" si="835"/>
        <v>176.94444444444446</v>
      </c>
      <c r="Q3636" t="s">
        <v>8328</v>
      </c>
      <c r="R3636" t="s">
        <v>8358</v>
      </c>
      <c r="S3636" s="8">
        <f t="shared" si="825"/>
        <v>42700.958032407405</v>
      </c>
      <c r="T3636" s="11">
        <f t="shared" si="826"/>
        <v>42748.957638888889</v>
      </c>
      <c r="U3636" t="str">
        <f t="shared" si="827"/>
        <v>FALSE</v>
      </c>
      <c r="V3636" s="18">
        <f t="shared" si="828"/>
        <v>2</v>
      </c>
      <c r="W3636">
        <f t="shared" si="829"/>
        <v>2</v>
      </c>
      <c r="X3636">
        <f>0.76</f>
        <v>0.76</v>
      </c>
      <c r="Y3636">
        <f>D3636*X3636</f>
        <v>57000</v>
      </c>
      <c r="Z3636">
        <f t="shared" si="834"/>
        <v>2420.6</v>
      </c>
    </row>
    <row r="3637" spans="1:26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 t="b">
        <v>0</v>
      </c>
      <c r="L3637">
        <v>10</v>
      </c>
      <c r="M3637" t="b">
        <v>0</v>
      </c>
      <c r="N3637" t="s">
        <v>8305</v>
      </c>
      <c r="O3637" s="15">
        <f t="shared" si="824"/>
        <v>36.457142857142856</v>
      </c>
      <c r="P3637" s="15">
        <f t="shared" si="835"/>
        <v>127.6</v>
      </c>
      <c r="Q3637" t="s">
        <v>8328</v>
      </c>
      <c r="R3637" t="s">
        <v>8358</v>
      </c>
      <c r="S3637" s="8">
        <f t="shared" si="825"/>
        <v>42450.674490740734</v>
      </c>
      <c r="T3637" s="11">
        <f t="shared" si="826"/>
        <v>42480.674490740734</v>
      </c>
      <c r="U3637" t="str">
        <f t="shared" si="827"/>
        <v>FALSE</v>
      </c>
      <c r="V3637" s="18">
        <f t="shared" si="828"/>
        <v>2</v>
      </c>
      <c r="W3637">
        <f t="shared" si="829"/>
        <v>2</v>
      </c>
      <c r="X3637">
        <v>1</v>
      </c>
      <c r="Y3637">
        <f>D3637*$X3637</f>
        <v>3500</v>
      </c>
      <c r="Z3637">
        <f t="shared" si="834"/>
        <v>1276</v>
      </c>
    </row>
    <row r="3638" spans="1:26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 t="b">
        <v>0</v>
      </c>
      <c r="L3638">
        <v>0</v>
      </c>
      <c r="M3638" t="b">
        <v>0</v>
      </c>
      <c r="N3638" t="s">
        <v>8305</v>
      </c>
      <c r="O3638" s="15">
        <f t="shared" si="824"/>
        <v>0</v>
      </c>
      <c r="P3638" s="15">
        <f t="shared" si="835"/>
        <v>0</v>
      </c>
      <c r="Q3638" t="s">
        <v>8328</v>
      </c>
      <c r="R3638" t="s">
        <v>8358</v>
      </c>
      <c r="S3638" s="8">
        <f t="shared" si="825"/>
        <v>42226.486446759263</v>
      </c>
      <c r="T3638" s="11">
        <f t="shared" si="826"/>
        <v>42261.486446759256</v>
      </c>
      <c r="U3638" t="str">
        <f t="shared" si="827"/>
        <v>FALSE</v>
      </c>
      <c r="V3638" s="18">
        <f t="shared" si="828"/>
        <v>2</v>
      </c>
      <c r="W3638">
        <f t="shared" si="829"/>
        <v>2</v>
      </c>
      <c r="X3638">
        <v>1</v>
      </c>
      <c r="Y3638">
        <f>D3638*$X3638</f>
        <v>150000</v>
      </c>
      <c r="Z3638">
        <f t="shared" si="834"/>
        <v>0</v>
      </c>
    </row>
    <row r="3639" spans="1:26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 t="b">
        <v>0</v>
      </c>
      <c r="L3639">
        <v>14</v>
      </c>
      <c r="M3639" t="b">
        <v>0</v>
      </c>
      <c r="N3639" t="s">
        <v>8305</v>
      </c>
      <c r="O3639" s="15">
        <f t="shared" si="824"/>
        <v>30.866666666666664</v>
      </c>
      <c r="P3639" s="15">
        <f t="shared" si="835"/>
        <v>66.142857142857139</v>
      </c>
      <c r="Q3639" t="s">
        <v>8328</v>
      </c>
      <c r="R3639" t="s">
        <v>8358</v>
      </c>
      <c r="S3639" s="8">
        <f t="shared" si="825"/>
        <v>41975.492303240739</v>
      </c>
      <c r="T3639" s="11">
        <f t="shared" si="826"/>
        <v>42005.492303240739</v>
      </c>
      <c r="U3639" t="str">
        <f t="shared" si="827"/>
        <v>FALSE</v>
      </c>
      <c r="V3639" s="18">
        <f t="shared" si="828"/>
        <v>2</v>
      </c>
      <c r="W3639">
        <f t="shared" si="829"/>
        <v>2</v>
      </c>
      <c r="X3639">
        <v>1</v>
      </c>
      <c r="Y3639">
        <f>D3639*$X3639</f>
        <v>3000</v>
      </c>
      <c r="Z3639">
        <f t="shared" si="834"/>
        <v>926</v>
      </c>
    </row>
    <row r="3640" spans="1:26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 t="b">
        <v>0</v>
      </c>
      <c r="L3640">
        <v>2</v>
      </c>
      <c r="M3640" t="b">
        <v>0</v>
      </c>
      <c r="N3640" t="s">
        <v>8305</v>
      </c>
      <c r="O3640" s="15">
        <f t="shared" si="824"/>
        <v>6.5454545454545459</v>
      </c>
      <c r="P3640" s="15">
        <f t="shared" si="835"/>
        <v>108</v>
      </c>
      <c r="Q3640" t="s">
        <v>8328</v>
      </c>
      <c r="R3640" t="s">
        <v>8358</v>
      </c>
      <c r="S3640" s="8">
        <f t="shared" si="825"/>
        <v>42053.464490740742</v>
      </c>
      <c r="T3640" s="11">
        <f t="shared" si="826"/>
        <v>42113.42282407407</v>
      </c>
      <c r="U3640" t="str">
        <f t="shared" si="827"/>
        <v>FALSE</v>
      </c>
      <c r="V3640" s="18">
        <f t="shared" si="828"/>
        <v>2</v>
      </c>
      <c r="W3640">
        <f t="shared" si="829"/>
        <v>2</v>
      </c>
      <c r="X3640">
        <f>0.76</f>
        <v>0.76</v>
      </c>
      <c r="Y3640">
        <f>D3640*X3640</f>
        <v>2508</v>
      </c>
      <c r="Z3640">
        <f t="shared" si="834"/>
        <v>164.16</v>
      </c>
    </row>
    <row r="3641" spans="1:26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 t="b">
        <v>0</v>
      </c>
      <c r="L3641">
        <v>1</v>
      </c>
      <c r="M3641" t="b">
        <v>0</v>
      </c>
      <c r="N3641" t="s">
        <v>8305</v>
      </c>
      <c r="O3641" s="15">
        <f t="shared" si="824"/>
        <v>4.0000000000000001E-3</v>
      </c>
      <c r="P3641" s="15">
        <f t="shared" si="835"/>
        <v>1</v>
      </c>
      <c r="Q3641" t="s">
        <v>8328</v>
      </c>
      <c r="R3641" t="s">
        <v>8358</v>
      </c>
      <c r="S3641" s="8">
        <f t="shared" si="825"/>
        <v>42590.468819444439</v>
      </c>
      <c r="T3641" s="11">
        <f t="shared" si="826"/>
        <v>42650.424305555549</v>
      </c>
      <c r="U3641" t="str">
        <f t="shared" si="827"/>
        <v>FALSE</v>
      </c>
      <c r="V3641" s="18">
        <f t="shared" si="828"/>
        <v>2</v>
      </c>
      <c r="W3641">
        <f t="shared" si="829"/>
        <v>2</v>
      </c>
      <c r="X3641">
        <v>1</v>
      </c>
      <c r="Y3641">
        <f>D3641*$X3641</f>
        <v>25000</v>
      </c>
      <c r="Z3641">
        <f t="shared" si="834"/>
        <v>1</v>
      </c>
    </row>
    <row r="3642" spans="1:26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 t="b">
        <v>0</v>
      </c>
      <c r="L3642">
        <v>3</v>
      </c>
      <c r="M3642" t="b">
        <v>0</v>
      </c>
      <c r="N3642" t="s">
        <v>8305</v>
      </c>
      <c r="O3642" s="15">
        <f t="shared" si="824"/>
        <v>5.5</v>
      </c>
      <c r="P3642" s="15">
        <f t="shared" si="835"/>
        <v>18.333333333333332</v>
      </c>
      <c r="Q3642" t="s">
        <v>8328</v>
      </c>
      <c r="R3642" t="s">
        <v>8358</v>
      </c>
      <c r="S3642" s="8">
        <f t="shared" si="825"/>
        <v>42104.573263888888</v>
      </c>
      <c r="T3642" s="11">
        <f t="shared" si="826"/>
        <v>42134.573263888888</v>
      </c>
      <c r="U3642" t="str">
        <f t="shared" si="827"/>
        <v>FALSE</v>
      </c>
      <c r="V3642" s="18">
        <f t="shared" si="828"/>
        <v>2</v>
      </c>
      <c r="W3642">
        <f t="shared" si="829"/>
        <v>2</v>
      </c>
      <c r="X3642">
        <v>1</v>
      </c>
      <c r="Y3642">
        <f>D3642*$X3642</f>
        <v>1000</v>
      </c>
      <c r="Z3642">
        <f t="shared" si="834"/>
        <v>55</v>
      </c>
    </row>
    <row r="3643" spans="1:26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 t="b">
        <v>0</v>
      </c>
      <c r="L3643">
        <v>0</v>
      </c>
      <c r="M3643" t="b">
        <v>0</v>
      </c>
      <c r="N3643" t="s">
        <v>8305</v>
      </c>
      <c r="O3643" s="15">
        <f t="shared" si="824"/>
        <v>0</v>
      </c>
      <c r="P3643" s="15">
        <f t="shared" si="835"/>
        <v>0</v>
      </c>
      <c r="Q3643" t="s">
        <v>8328</v>
      </c>
      <c r="R3643" t="s">
        <v>8358</v>
      </c>
      <c r="S3643" s="8">
        <f t="shared" si="825"/>
        <v>41899.418738425928</v>
      </c>
      <c r="T3643" s="11">
        <f t="shared" si="826"/>
        <v>41917</v>
      </c>
      <c r="U3643" t="str">
        <f t="shared" si="827"/>
        <v>FALSE</v>
      </c>
      <c r="V3643" s="18">
        <f t="shared" si="828"/>
        <v>2</v>
      </c>
      <c r="W3643">
        <f t="shared" si="829"/>
        <v>2</v>
      </c>
      <c r="X3643">
        <v>1</v>
      </c>
      <c r="Y3643">
        <f>D3643*$X3643</f>
        <v>3000</v>
      </c>
      <c r="Z3643">
        <f t="shared" si="834"/>
        <v>0</v>
      </c>
    </row>
    <row r="3644" spans="1:26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 t="b">
        <v>0</v>
      </c>
      <c r="L3644">
        <v>2</v>
      </c>
      <c r="M3644" t="b">
        <v>0</v>
      </c>
      <c r="N3644" t="s">
        <v>8305</v>
      </c>
      <c r="O3644" s="15">
        <f t="shared" si="824"/>
        <v>2.1428571428571428</v>
      </c>
      <c r="P3644" s="15">
        <f t="shared" si="835"/>
        <v>7.5</v>
      </c>
      <c r="Q3644" t="s">
        <v>8328</v>
      </c>
      <c r="R3644" t="s">
        <v>8358</v>
      </c>
      <c r="S3644" s="8">
        <f t="shared" si="825"/>
        <v>42297.607951388891</v>
      </c>
      <c r="T3644" s="11">
        <f t="shared" si="826"/>
        <v>42338.499999999993</v>
      </c>
      <c r="U3644" t="str">
        <f t="shared" si="827"/>
        <v>FALSE</v>
      </c>
      <c r="V3644" s="18">
        <f t="shared" si="828"/>
        <v>2</v>
      </c>
      <c r="W3644">
        <f t="shared" si="829"/>
        <v>2</v>
      </c>
      <c r="X3644">
        <v>1.1299999999999999</v>
      </c>
      <c r="Y3644">
        <f>D3644*X3644</f>
        <v>790.99999999999989</v>
      </c>
      <c r="Z3644">
        <f t="shared" si="834"/>
        <v>16.95</v>
      </c>
    </row>
    <row r="3645" spans="1:26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 t="b">
        <v>0</v>
      </c>
      <c r="L3645">
        <v>0</v>
      </c>
      <c r="M3645" t="b">
        <v>0</v>
      </c>
      <c r="N3645" t="s">
        <v>8305</v>
      </c>
      <c r="O3645" s="15">
        <f t="shared" si="824"/>
        <v>0</v>
      </c>
      <c r="P3645" s="15">
        <f t="shared" si="835"/>
        <v>0</v>
      </c>
      <c r="Q3645" t="s">
        <v>8328</v>
      </c>
      <c r="R3645" t="s">
        <v>8358</v>
      </c>
      <c r="S3645" s="8">
        <f t="shared" si="825"/>
        <v>42284.935636574075</v>
      </c>
      <c r="T3645" s="11">
        <f t="shared" si="826"/>
        <v>42324.977303240739</v>
      </c>
      <c r="U3645" t="str">
        <f t="shared" si="827"/>
        <v>FALSE</v>
      </c>
      <c r="V3645" s="18">
        <f t="shared" si="828"/>
        <v>2</v>
      </c>
      <c r="W3645">
        <f t="shared" si="829"/>
        <v>2</v>
      </c>
      <c r="X3645">
        <v>1</v>
      </c>
      <c r="Y3645">
        <f>D3645*$X3645</f>
        <v>25000</v>
      </c>
      <c r="Z3645">
        <f t="shared" si="834"/>
        <v>0</v>
      </c>
    </row>
    <row r="3646" spans="1:26" ht="86.4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 t="b">
        <v>0</v>
      </c>
      <c r="L3646">
        <v>12</v>
      </c>
      <c r="M3646" t="b">
        <v>0</v>
      </c>
      <c r="N3646" t="s">
        <v>8305</v>
      </c>
      <c r="O3646" s="15">
        <f t="shared" si="824"/>
        <v>16.420000000000002</v>
      </c>
      <c r="P3646" s="15">
        <f t="shared" si="835"/>
        <v>68.416666666666671</v>
      </c>
      <c r="Q3646" t="s">
        <v>8328</v>
      </c>
      <c r="R3646" t="s">
        <v>8358</v>
      </c>
      <c r="S3646" s="8">
        <f t="shared" si="825"/>
        <v>42409.033414351848</v>
      </c>
      <c r="T3646" s="11">
        <f t="shared" si="826"/>
        <v>42436.999305555553</v>
      </c>
      <c r="U3646" t="str">
        <f t="shared" si="827"/>
        <v>FALSE</v>
      </c>
      <c r="V3646" s="18">
        <f t="shared" si="828"/>
        <v>2</v>
      </c>
      <c r="W3646">
        <f t="shared" si="829"/>
        <v>2</v>
      </c>
      <c r="X3646">
        <v>1</v>
      </c>
      <c r="Y3646">
        <f>D3646*$X3646</f>
        <v>5000</v>
      </c>
      <c r="Z3646">
        <f t="shared" si="834"/>
        <v>821</v>
      </c>
    </row>
    <row r="3647" spans="1:26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 t="b">
        <v>0</v>
      </c>
      <c r="L3647">
        <v>1</v>
      </c>
      <c r="M3647" t="b">
        <v>0</v>
      </c>
      <c r="N3647" t="s">
        <v>8305</v>
      </c>
      <c r="O3647" s="15">
        <f t="shared" si="824"/>
        <v>0.1</v>
      </c>
      <c r="P3647" s="15">
        <f t="shared" si="835"/>
        <v>1</v>
      </c>
      <c r="Q3647" t="s">
        <v>8328</v>
      </c>
      <c r="R3647" t="s">
        <v>8358</v>
      </c>
      <c r="S3647" s="8">
        <f t="shared" si="825"/>
        <v>42665.762013888881</v>
      </c>
      <c r="T3647" s="11">
        <f t="shared" si="826"/>
        <v>42695.803680555553</v>
      </c>
      <c r="U3647" t="str">
        <f t="shared" si="827"/>
        <v>FALSE</v>
      </c>
      <c r="V3647" s="18">
        <f t="shared" si="828"/>
        <v>2</v>
      </c>
      <c r="W3647">
        <f t="shared" si="829"/>
        <v>2</v>
      </c>
      <c r="X3647">
        <f>0.76</f>
        <v>0.76</v>
      </c>
      <c r="Y3647">
        <f>D3647*X3647</f>
        <v>760</v>
      </c>
      <c r="Z3647">
        <f t="shared" si="834"/>
        <v>0.76</v>
      </c>
    </row>
    <row r="3648" spans="1:26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 t="b">
        <v>0</v>
      </c>
      <c r="L3648">
        <v>8</v>
      </c>
      <c r="M3648" t="b">
        <v>0</v>
      </c>
      <c r="N3648" t="s">
        <v>8305</v>
      </c>
      <c r="O3648" s="15">
        <f t="shared" si="824"/>
        <v>4.8099999999999996</v>
      </c>
      <c r="P3648" s="15">
        <f t="shared" si="835"/>
        <v>60.125</v>
      </c>
      <c r="Q3648" t="s">
        <v>8328</v>
      </c>
      <c r="R3648" t="s">
        <v>8358</v>
      </c>
      <c r="S3648" s="8">
        <f t="shared" si="825"/>
        <v>42140.21298611111</v>
      </c>
      <c r="T3648" s="11">
        <f t="shared" si="826"/>
        <v>42171.770833333336</v>
      </c>
      <c r="U3648" t="str">
        <f t="shared" si="827"/>
        <v>FALSE</v>
      </c>
      <c r="V3648" s="18">
        <f t="shared" si="828"/>
        <v>2</v>
      </c>
      <c r="W3648">
        <f t="shared" si="829"/>
        <v>2</v>
      </c>
      <c r="X3648">
        <v>1</v>
      </c>
      <c r="Y3648">
        <f>D3648*$X3648</f>
        <v>10000</v>
      </c>
      <c r="Z3648">
        <f t="shared" si="834"/>
        <v>481</v>
      </c>
    </row>
    <row r="3649" spans="1:26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 t="b">
        <v>0</v>
      </c>
      <c r="L3649">
        <v>2</v>
      </c>
      <c r="M3649" t="b">
        <v>0</v>
      </c>
      <c r="N3649" t="s">
        <v>8305</v>
      </c>
      <c r="O3649" s="15">
        <f t="shared" si="824"/>
        <v>6</v>
      </c>
      <c r="P3649" s="15">
        <f t="shared" si="835"/>
        <v>15</v>
      </c>
      <c r="Q3649" t="s">
        <v>8328</v>
      </c>
      <c r="R3649" t="s">
        <v>8358</v>
      </c>
      <c r="S3649" s="8">
        <f t="shared" si="825"/>
        <v>42598.540821759256</v>
      </c>
      <c r="T3649" s="11">
        <f t="shared" si="826"/>
        <v>42643.540821759256</v>
      </c>
      <c r="U3649" t="str">
        <f t="shared" si="827"/>
        <v>FALSE</v>
      </c>
      <c r="V3649" s="18">
        <f t="shared" si="828"/>
        <v>2</v>
      </c>
      <c r="W3649">
        <f t="shared" si="829"/>
        <v>2</v>
      </c>
      <c r="X3649">
        <v>1.28</v>
      </c>
      <c r="Y3649">
        <f>D3649*X3649</f>
        <v>640</v>
      </c>
      <c r="Z3649">
        <f t="shared" si="834"/>
        <v>38.4</v>
      </c>
    </row>
    <row r="3650" spans="1:26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 t="b">
        <v>0</v>
      </c>
      <c r="L3650">
        <v>73</v>
      </c>
      <c r="M3650" t="b">
        <v>1</v>
      </c>
      <c r="N3650" t="s">
        <v>8271</v>
      </c>
      <c r="O3650" s="15">
        <f t="shared" si="824"/>
        <v>100.38249999999999</v>
      </c>
      <c r="P3650" s="15">
        <f t="shared" si="835"/>
        <v>550.04109589041093</v>
      </c>
      <c r="Q3650" t="s">
        <v>8328</v>
      </c>
      <c r="R3650" t="s">
        <v>8329</v>
      </c>
      <c r="S3650" s="8">
        <f t="shared" si="825"/>
        <v>41887.083854166667</v>
      </c>
      <c r="T3650" s="11">
        <f t="shared" si="826"/>
        <v>41917.083854166667</v>
      </c>
      <c r="U3650" t="str">
        <f t="shared" si="827"/>
        <v>FALSE</v>
      </c>
      <c r="V3650" s="18">
        <f t="shared" si="828"/>
        <v>2</v>
      </c>
      <c r="W3650">
        <f t="shared" si="829"/>
        <v>1</v>
      </c>
      <c r="X3650">
        <v>1</v>
      </c>
      <c r="Y3650">
        <f>D3650*$X3650</f>
        <v>40000</v>
      </c>
      <c r="Z3650">
        <f t="shared" si="834"/>
        <v>40153</v>
      </c>
    </row>
    <row r="3651" spans="1:26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 t="b">
        <v>0</v>
      </c>
      <c r="L3651">
        <v>8</v>
      </c>
      <c r="M3651" t="b">
        <v>1</v>
      </c>
      <c r="N3651" t="s">
        <v>8271</v>
      </c>
      <c r="O3651" s="15">
        <f t="shared" ref="O3651:O3714" si="836">(E3651/D3651)*100</f>
        <v>104</v>
      </c>
      <c r="P3651" s="15">
        <f t="shared" si="835"/>
        <v>97.5</v>
      </c>
      <c r="Q3651" t="s">
        <v>8328</v>
      </c>
      <c r="R3651" t="s">
        <v>8329</v>
      </c>
      <c r="S3651" s="8">
        <f t="shared" ref="S3651:S3714" si="837">(((J3651/60)/60)/24)+DATE(1970,1,1)+(-5/24)</f>
        <v>41780.504560185182</v>
      </c>
      <c r="T3651" s="11">
        <f t="shared" ref="T3651:T3714" si="838">(I3651/86400)+25569+(-5/24)</f>
        <v>41806.504560185182</v>
      </c>
      <c r="U3651" t="str">
        <f t="shared" ref="U3651:U3714" si="839">TRIM(K3651)</f>
        <v>FALSE</v>
      </c>
      <c r="V3651" s="18">
        <f t="shared" ref="V3651:V3714" si="840">IF(U3651="TRUE", 1, 2)</f>
        <v>2</v>
      </c>
      <c r="W3651">
        <f t="shared" ref="W3651:W3714" si="841">IF(F3651="successful", 1,  IF(F3651= "failed", 2, IF(F3651="canceled", 3, 4)))</f>
        <v>1</v>
      </c>
      <c r="X3651">
        <f>0.76</f>
        <v>0.76</v>
      </c>
      <c r="Y3651">
        <f>D3651*X3651</f>
        <v>570</v>
      </c>
      <c r="Z3651">
        <f t="shared" si="834"/>
        <v>592.79999999999995</v>
      </c>
    </row>
    <row r="3652" spans="1:26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 t="b">
        <v>0</v>
      </c>
      <c r="L3652">
        <v>17</v>
      </c>
      <c r="M3652" t="b">
        <v>1</v>
      </c>
      <c r="N3652" t="s">
        <v>8271</v>
      </c>
      <c r="O3652" s="15">
        <f t="shared" si="836"/>
        <v>100</v>
      </c>
      <c r="P3652" s="15">
        <f t="shared" si="835"/>
        <v>29.411764705882351</v>
      </c>
      <c r="Q3652" t="s">
        <v>8328</v>
      </c>
      <c r="R3652" t="s">
        <v>8329</v>
      </c>
      <c r="S3652" s="8">
        <f t="shared" si="837"/>
        <v>42381.270648148151</v>
      </c>
      <c r="T3652" s="11">
        <f t="shared" si="838"/>
        <v>42402.270648148151</v>
      </c>
      <c r="U3652" t="str">
        <f t="shared" si="839"/>
        <v>FALSE</v>
      </c>
      <c r="V3652" s="18">
        <f t="shared" si="840"/>
        <v>2</v>
      </c>
      <c r="W3652">
        <f t="shared" si="841"/>
        <v>1</v>
      </c>
      <c r="X3652">
        <v>1.28</v>
      </c>
      <c r="Y3652">
        <f>D3652*X3652</f>
        <v>640</v>
      </c>
      <c r="Z3652">
        <f t="shared" si="834"/>
        <v>640</v>
      </c>
    </row>
    <row r="3653" spans="1:26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 t="b">
        <v>0</v>
      </c>
      <c r="L3653">
        <v>9</v>
      </c>
      <c r="M3653" t="b">
        <v>1</v>
      </c>
      <c r="N3653" t="s">
        <v>8271</v>
      </c>
      <c r="O3653" s="15">
        <f t="shared" si="836"/>
        <v>104</v>
      </c>
      <c r="P3653" s="15">
        <f t="shared" si="835"/>
        <v>57.777777777777779</v>
      </c>
      <c r="Q3653" t="s">
        <v>8328</v>
      </c>
      <c r="R3653" t="s">
        <v>8329</v>
      </c>
      <c r="S3653" s="8">
        <f t="shared" si="837"/>
        <v>41828.437986111108</v>
      </c>
      <c r="T3653" s="11">
        <f t="shared" si="838"/>
        <v>41861.457638888889</v>
      </c>
      <c r="U3653" t="str">
        <f t="shared" si="839"/>
        <v>FALSE</v>
      </c>
      <c r="V3653" s="18">
        <f t="shared" si="840"/>
        <v>2</v>
      </c>
      <c r="W3653">
        <f t="shared" si="841"/>
        <v>1</v>
      </c>
      <c r="X3653">
        <v>1</v>
      </c>
      <c r="Y3653">
        <f>D3653*$X3653</f>
        <v>500</v>
      </c>
      <c r="Z3653">
        <f t="shared" si="834"/>
        <v>520</v>
      </c>
    </row>
    <row r="3654" spans="1:26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 t="b">
        <v>0</v>
      </c>
      <c r="L3654">
        <v>17</v>
      </c>
      <c r="M3654" t="b">
        <v>1</v>
      </c>
      <c r="N3654" t="s">
        <v>8271</v>
      </c>
      <c r="O3654" s="15">
        <f t="shared" si="836"/>
        <v>250.66666666666669</v>
      </c>
      <c r="P3654" s="15">
        <f t="shared" si="835"/>
        <v>44.235294117647058</v>
      </c>
      <c r="Q3654" t="s">
        <v>8328</v>
      </c>
      <c r="R3654" t="s">
        <v>8329</v>
      </c>
      <c r="S3654" s="8">
        <f t="shared" si="837"/>
        <v>42596.436365740738</v>
      </c>
      <c r="T3654" s="11">
        <f t="shared" si="838"/>
        <v>42606.957638888889</v>
      </c>
      <c r="U3654" t="str">
        <f t="shared" si="839"/>
        <v>FALSE</v>
      </c>
      <c r="V3654" s="18">
        <f t="shared" si="840"/>
        <v>2</v>
      </c>
      <c r="W3654">
        <f t="shared" si="841"/>
        <v>1</v>
      </c>
      <c r="X3654">
        <f>0.76</f>
        <v>0.76</v>
      </c>
      <c r="Y3654">
        <f>D3654*X3654</f>
        <v>228</v>
      </c>
      <c r="Z3654">
        <f t="shared" si="834"/>
        <v>571.52</v>
      </c>
    </row>
    <row r="3655" spans="1:26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 t="b">
        <v>0</v>
      </c>
      <c r="L3655">
        <v>33</v>
      </c>
      <c r="M3655" t="b">
        <v>1</v>
      </c>
      <c r="N3655" t="s">
        <v>8271</v>
      </c>
      <c r="O3655" s="15">
        <f t="shared" si="836"/>
        <v>100.49999999999999</v>
      </c>
      <c r="P3655" s="15">
        <f t="shared" si="835"/>
        <v>60.909090909090907</v>
      </c>
      <c r="Q3655" t="s">
        <v>8328</v>
      </c>
      <c r="R3655" t="s">
        <v>8329</v>
      </c>
      <c r="S3655" s="8">
        <f t="shared" si="837"/>
        <v>42191.155173611107</v>
      </c>
      <c r="T3655" s="11">
        <f t="shared" si="838"/>
        <v>42221.155173611107</v>
      </c>
      <c r="U3655" t="str">
        <f t="shared" si="839"/>
        <v>FALSE</v>
      </c>
      <c r="V3655" s="18">
        <f t="shared" si="840"/>
        <v>2</v>
      </c>
      <c r="W3655">
        <f t="shared" si="841"/>
        <v>1</v>
      </c>
      <c r="X3655">
        <v>1.28</v>
      </c>
      <c r="Y3655">
        <f>D3655*X3655</f>
        <v>2560</v>
      </c>
      <c r="Z3655">
        <f t="shared" si="834"/>
        <v>2572.8000000000002</v>
      </c>
    </row>
    <row r="3656" spans="1:26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 t="b">
        <v>0</v>
      </c>
      <c r="L3656">
        <v>38</v>
      </c>
      <c r="M3656" t="b">
        <v>1</v>
      </c>
      <c r="N3656" t="s">
        <v>8271</v>
      </c>
      <c r="O3656" s="15">
        <f t="shared" si="836"/>
        <v>174.4</v>
      </c>
      <c r="P3656" s="15">
        <f t="shared" si="835"/>
        <v>68.84210526315789</v>
      </c>
      <c r="Q3656" t="s">
        <v>8328</v>
      </c>
      <c r="R3656" t="s">
        <v>8329</v>
      </c>
      <c r="S3656" s="8">
        <f t="shared" si="837"/>
        <v>42440.20817129629</v>
      </c>
      <c r="T3656" s="11">
        <f t="shared" si="838"/>
        <v>42463.499999999993</v>
      </c>
      <c r="U3656" t="str">
        <f t="shared" si="839"/>
        <v>FALSE</v>
      </c>
      <c r="V3656" s="18">
        <f t="shared" si="840"/>
        <v>2</v>
      </c>
      <c r="W3656">
        <f t="shared" si="841"/>
        <v>1</v>
      </c>
      <c r="X3656">
        <v>1.28</v>
      </c>
      <c r="Y3656">
        <f>D3656*X3656</f>
        <v>1920</v>
      </c>
      <c r="Z3656">
        <f t="shared" si="834"/>
        <v>3348.48</v>
      </c>
    </row>
    <row r="3657" spans="1:26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 t="b">
        <v>0</v>
      </c>
      <c r="L3657">
        <v>79</v>
      </c>
      <c r="M3657" t="b">
        <v>1</v>
      </c>
      <c r="N3657" t="s">
        <v>8271</v>
      </c>
      <c r="O3657" s="15">
        <f t="shared" si="836"/>
        <v>116.26</v>
      </c>
      <c r="P3657" s="15">
        <f t="shared" si="835"/>
        <v>73.582278481012665</v>
      </c>
      <c r="Q3657" t="s">
        <v>8328</v>
      </c>
      <c r="R3657" t="s">
        <v>8329</v>
      </c>
      <c r="S3657" s="8">
        <f t="shared" si="837"/>
        <v>42173.594884259255</v>
      </c>
      <c r="T3657" s="11">
        <f t="shared" si="838"/>
        <v>42203.082638888889</v>
      </c>
      <c r="U3657" t="str">
        <f t="shared" si="839"/>
        <v>FALSE</v>
      </c>
      <c r="V3657" s="18">
        <f t="shared" si="840"/>
        <v>2</v>
      </c>
      <c r="W3657">
        <f t="shared" si="841"/>
        <v>1</v>
      </c>
      <c r="X3657">
        <v>1</v>
      </c>
      <c r="Y3657">
        <f>D3657*$X3657</f>
        <v>5000</v>
      </c>
      <c r="Z3657">
        <f t="shared" si="834"/>
        <v>5813</v>
      </c>
    </row>
    <row r="3658" spans="1:26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 t="b">
        <v>0</v>
      </c>
      <c r="L3658">
        <v>46</v>
      </c>
      <c r="M3658" t="b">
        <v>1</v>
      </c>
      <c r="N3658" t="s">
        <v>8271</v>
      </c>
      <c r="O3658" s="15">
        <f t="shared" si="836"/>
        <v>105.82000000000001</v>
      </c>
      <c r="P3658" s="15">
        <f t="shared" si="835"/>
        <v>115.02173913043478</v>
      </c>
      <c r="Q3658" t="s">
        <v>8328</v>
      </c>
      <c r="R3658" t="s">
        <v>8329</v>
      </c>
      <c r="S3658" s="8">
        <f t="shared" si="837"/>
        <v>42737.70180555556</v>
      </c>
      <c r="T3658" s="11">
        <f t="shared" si="838"/>
        <v>42767.749305555553</v>
      </c>
      <c r="U3658" t="str">
        <f t="shared" si="839"/>
        <v>FALSE</v>
      </c>
      <c r="V3658" s="18">
        <f t="shared" si="840"/>
        <v>2</v>
      </c>
      <c r="W3658">
        <f t="shared" si="841"/>
        <v>1</v>
      </c>
      <c r="X3658">
        <v>1</v>
      </c>
      <c r="Y3658">
        <f>D3658*X3658</f>
        <v>5000</v>
      </c>
      <c r="Z3658">
        <f t="shared" si="834"/>
        <v>5291</v>
      </c>
    </row>
    <row r="3659" spans="1:26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 t="b">
        <v>0</v>
      </c>
      <c r="L3659">
        <v>20</v>
      </c>
      <c r="M3659" t="b">
        <v>1</v>
      </c>
      <c r="N3659" t="s">
        <v>8271</v>
      </c>
      <c r="O3659" s="15">
        <f t="shared" si="836"/>
        <v>110.75</v>
      </c>
      <c r="P3659" s="15">
        <f t="shared" si="835"/>
        <v>110.75</v>
      </c>
      <c r="Q3659" t="s">
        <v>8328</v>
      </c>
      <c r="R3659" t="s">
        <v>8329</v>
      </c>
      <c r="S3659" s="8">
        <f t="shared" si="837"/>
        <v>42499.421516203707</v>
      </c>
      <c r="T3659" s="11">
        <f t="shared" si="838"/>
        <v>42522.695833333331</v>
      </c>
      <c r="U3659" t="str">
        <f t="shared" si="839"/>
        <v>FALSE</v>
      </c>
      <c r="V3659" s="18">
        <f t="shared" si="840"/>
        <v>2</v>
      </c>
      <c r="W3659">
        <f t="shared" si="841"/>
        <v>1</v>
      </c>
      <c r="X3659">
        <v>0.15</v>
      </c>
      <c r="Y3659">
        <f>D3659*X3659</f>
        <v>300</v>
      </c>
      <c r="Z3659">
        <f t="shared" ref="Z3659:Z3680" si="842">E3659*$X3659</f>
        <v>332.25</v>
      </c>
    </row>
    <row r="3660" spans="1:26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 t="b">
        <v>0</v>
      </c>
      <c r="L3660">
        <v>20</v>
      </c>
      <c r="M3660" t="b">
        <v>1</v>
      </c>
      <c r="N3660" t="s">
        <v>8271</v>
      </c>
      <c r="O3660" s="15">
        <f t="shared" si="836"/>
        <v>100.66666666666666</v>
      </c>
      <c r="P3660" s="15">
        <f t="shared" si="835"/>
        <v>75.5</v>
      </c>
      <c r="Q3660" t="s">
        <v>8328</v>
      </c>
      <c r="R3660" t="s">
        <v>8329</v>
      </c>
      <c r="S3660" s="8">
        <f t="shared" si="837"/>
        <v>41775.650231481479</v>
      </c>
      <c r="T3660" s="11">
        <f t="shared" si="838"/>
        <v>41821.957638888889</v>
      </c>
      <c r="U3660" t="str">
        <f t="shared" si="839"/>
        <v>FALSE</v>
      </c>
      <c r="V3660" s="18">
        <f t="shared" si="840"/>
        <v>2</v>
      </c>
      <c r="W3660">
        <f t="shared" si="841"/>
        <v>1</v>
      </c>
      <c r="X3660">
        <v>1</v>
      </c>
      <c r="Y3660">
        <f>D3660*$X3660</f>
        <v>1500</v>
      </c>
      <c r="Z3660">
        <f t="shared" si="842"/>
        <v>1510</v>
      </c>
    </row>
    <row r="3661" spans="1:26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 t="b">
        <v>0</v>
      </c>
      <c r="L3661">
        <v>13</v>
      </c>
      <c r="M3661" t="b">
        <v>1</v>
      </c>
      <c r="N3661" t="s">
        <v>8271</v>
      </c>
      <c r="O3661" s="15">
        <f t="shared" si="836"/>
        <v>102.03333333333333</v>
      </c>
      <c r="P3661" s="15">
        <f t="shared" si="835"/>
        <v>235.46153846153845</v>
      </c>
      <c r="Q3661" t="s">
        <v>8328</v>
      </c>
      <c r="R3661" t="s">
        <v>8329</v>
      </c>
      <c r="S3661" s="8">
        <f t="shared" si="837"/>
        <v>42055.068865740737</v>
      </c>
      <c r="T3661" s="11">
        <f t="shared" si="838"/>
        <v>42082.402083333327</v>
      </c>
      <c r="U3661" t="str">
        <f t="shared" si="839"/>
        <v>FALSE</v>
      </c>
      <c r="V3661" s="18">
        <f t="shared" si="840"/>
        <v>2</v>
      </c>
      <c r="W3661">
        <f t="shared" si="841"/>
        <v>1</v>
      </c>
      <c r="X3661">
        <v>1</v>
      </c>
      <c r="Y3661">
        <f>D3661*$X3661</f>
        <v>3000</v>
      </c>
      <c r="Z3661">
        <f t="shared" si="842"/>
        <v>3061</v>
      </c>
    </row>
    <row r="3662" spans="1:26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 t="b">
        <v>0</v>
      </c>
      <c r="L3662">
        <v>22</v>
      </c>
      <c r="M3662" t="b">
        <v>1</v>
      </c>
      <c r="N3662" t="s">
        <v>8271</v>
      </c>
      <c r="O3662" s="15">
        <f t="shared" si="836"/>
        <v>100</v>
      </c>
      <c r="P3662" s="15">
        <f t="shared" si="835"/>
        <v>11.363636363636363</v>
      </c>
      <c r="Q3662" t="s">
        <v>8328</v>
      </c>
      <c r="R3662" t="s">
        <v>8329</v>
      </c>
      <c r="S3662" s="8">
        <f t="shared" si="837"/>
        <v>41971.672743055555</v>
      </c>
      <c r="T3662" s="11">
        <f t="shared" si="838"/>
        <v>41996.672743055555</v>
      </c>
      <c r="U3662" t="str">
        <f t="shared" si="839"/>
        <v>FALSE</v>
      </c>
      <c r="V3662" s="18">
        <f t="shared" si="840"/>
        <v>2</v>
      </c>
      <c r="W3662">
        <f t="shared" si="841"/>
        <v>1</v>
      </c>
      <c r="X3662">
        <v>1.28</v>
      </c>
      <c r="Y3662">
        <f>D3662*X3662</f>
        <v>320</v>
      </c>
      <c r="Z3662">
        <f t="shared" si="842"/>
        <v>320</v>
      </c>
    </row>
    <row r="3663" spans="1:26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 t="b">
        <v>0</v>
      </c>
      <c r="L3663">
        <v>36</v>
      </c>
      <c r="M3663" t="b">
        <v>1</v>
      </c>
      <c r="N3663" t="s">
        <v>8271</v>
      </c>
      <c r="O3663" s="15">
        <f t="shared" si="836"/>
        <v>111.00000000000001</v>
      </c>
      <c r="P3663" s="15">
        <f t="shared" si="835"/>
        <v>92.5</v>
      </c>
      <c r="Q3663" t="s">
        <v>8328</v>
      </c>
      <c r="R3663" t="s">
        <v>8329</v>
      </c>
      <c r="S3663" s="8">
        <f t="shared" si="837"/>
        <v>42447.688333333332</v>
      </c>
      <c r="T3663" s="11">
        <f t="shared" si="838"/>
        <v>42469.958333333336</v>
      </c>
      <c r="U3663" t="str">
        <f t="shared" si="839"/>
        <v>FALSE</v>
      </c>
      <c r="V3663" s="18">
        <f t="shared" si="840"/>
        <v>2</v>
      </c>
      <c r="W3663">
        <f t="shared" si="841"/>
        <v>1</v>
      </c>
      <c r="X3663">
        <v>1</v>
      </c>
      <c r="Y3663">
        <f>D3663*$X3663</f>
        <v>3000</v>
      </c>
      <c r="Z3663">
        <f t="shared" si="842"/>
        <v>3330</v>
      </c>
    </row>
    <row r="3664" spans="1:26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 t="b">
        <v>0</v>
      </c>
      <c r="L3664">
        <v>40</v>
      </c>
      <c r="M3664" t="b">
        <v>1</v>
      </c>
      <c r="N3664" t="s">
        <v>8271</v>
      </c>
      <c r="O3664" s="15">
        <f t="shared" si="836"/>
        <v>101.42500000000001</v>
      </c>
      <c r="P3664" s="15">
        <f t="shared" si="835"/>
        <v>202.85</v>
      </c>
      <c r="Q3664" t="s">
        <v>8328</v>
      </c>
      <c r="R3664" t="s">
        <v>8329</v>
      </c>
      <c r="S3664" s="8">
        <f t="shared" si="837"/>
        <v>42064.011736111112</v>
      </c>
      <c r="T3664" s="11">
        <f t="shared" si="838"/>
        <v>42093.97006944444</v>
      </c>
      <c r="U3664" t="str">
        <f t="shared" si="839"/>
        <v>FALSE</v>
      </c>
      <c r="V3664" s="18">
        <f t="shared" si="840"/>
        <v>2</v>
      </c>
      <c r="W3664">
        <f t="shared" si="841"/>
        <v>1</v>
      </c>
      <c r="X3664">
        <f>0.76</f>
        <v>0.76</v>
      </c>
      <c r="Y3664">
        <f>D3664*X3664</f>
        <v>6080</v>
      </c>
      <c r="Z3664">
        <f t="shared" si="842"/>
        <v>6166.64</v>
      </c>
    </row>
    <row r="3665" spans="1:26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 t="b">
        <v>0</v>
      </c>
      <c r="L3665">
        <v>9</v>
      </c>
      <c r="M3665" t="b">
        <v>1</v>
      </c>
      <c r="N3665" t="s">
        <v>8271</v>
      </c>
      <c r="O3665" s="15">
        <f t="shared" si="836"/>
        <v>104</v>
      </c>
      <c r="P3665" s="15">
        <f t="shared" si="835"/>
        <v>26</v>
      </c>
      <c r="Q3665" t="s">
        <v>8328</v>
      </c>
      <c r="R3665" t="s">
        <v>8329</v>
      </c>
      <c r="S3665" s="8">
        <f t="shared" si="837"/>
        <v>42665.243402777771</v>
      </c>
      <c r="T3665" s="11">
        <f t="shared" si="838"/>
        <v>42725.285069444442</v>
      </c>
      <c r="U3665" t="str">
        <f t="shared" si="839"/>
        <v>FALSE</v>
      </c>
      <c r="V3665" s="18">
        <f t="shared" si="840"/>
        <v>2</v>
      </c>
      <c r="W3665">
        <f t="shared" si="841"/>
        <v>1</v>
      </c>
      <c r="X3665">
        <v>1.28</v>
      </c>
      <c r="Y3665">
        <f>D3665*X3665</f>
        <v>288</v>
      </c>
      <c r="Z3665">
        <f t="shared" si="842"/>
        <v>299.52</v>
      </c>
    </row>
    <row r="3666" spans="1:26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 t="b">
        <v>0</v>
      </c>
      <c r="L3666">
        <v>19</v>
      </c>
      <c r="M3666" t="b">
        <v>1</v>
      </c>
      <c r="N3666" t="s">
        <v>8271</v>
      </c>
      <c r="O3666" s="15">
        <f t="shared" si="836"/>
        <v>109.375</v>
      </c>
      <c r="P3666" s="15">
        <f t="shared" si="835"/>
        <v>46.05263157894737</v>
      </c>
      <c r="Q3666" t="s">
        <v>8328</v>
      </c>
      <c r="R3666" t="s">
        <v>8329</v>
      </c>
      <c r="S3666" s="8">
        <f t="shared" si="837"/>
        <v>42523.04038194444</v>
      </c>
      <c r="T3666" s="11">
        <f t="shared" si="838"/>
        <v>42537.04038194444</v>
      </c>
      <c r="U3666" t="str">
        <f t="shared" si="839"/>
        <v>FALSE</v>
      </c>
      <c r="V3666" s="18">
        <f t="shared" si="840"/>
        <v>2</v>
      </c>
      <c r="W3666">
        <f t="shared" si="841"/>
        <v>1</v>
      </c>
      <c r="X3666">
        <v>1</v>
      </c>
      <c r="Y3666">
        <f>D3666*$X3666</f>
        <v>800</v>
      </c>
      <c r="Z3666">
        <f t="shared" si="842"/>
        <v>875</v>
      </c>
    </row>
    <row r="3667" spans="1:26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 t="b">
        <v>0</v>
      </c>
      <c r="L3667">
        <v>14</v>
      </c>
      <c r="M3667" t="b">
        <v>1</v>
      </c>
      <c r="N3667" t="s">
        <v>8271</v>
      </c>
      <c r="O3667" s="15">
        <f t="shared" si="836"/>
        <v>115.16129032258064</v>
      </c>
      <c r="P3667" s="15">
        <f t="shared" si="835"/>
        <v>51</v>
      </c>
      <c r="Q3667" t="s">
        <v>8328</v>
      </c>
      <c r="R3667" t="s">
        <v>8329</v>
      </c>
      <c r="S3667" s="8">
        <f t="shared" si="837"/>
        <v>42294.59979166666</v>
      </c>
      <c r="T3667" s="11">
        <f t="shared" si="838"/>
        <v>42305.620833333327</v>
      </c>
      <c r="U3667" t="str">
        <f t="shared" si="839"/>
        <v>FALSE</v>
      </c>
      <c r="V3667" s="18">
        <f t="shared" si="840"/>
        <v>2</v>
      </c>
      <c r="W3667">
        <f t="shared" si="841"/>
        <v>1</v>
      </c>
      <c r="X3667">
        <v>1.1299999999999999</v>
      </c>
      <c r="Y3667">
        <f>D3667*X3667</f>
        <v>700.59999999999991</v>
      </c>
      <c r="Z3667">
        <f t="shared" si="842"/>
        <v>806.81999999999994</v>
      </c>
    </row>
    <row r="3668" spans="1:26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 t="b">
        <v>0</v>
      </c>
      <c r="L3668">
        <v>38</v>
      </c>
      <c r="M3668" t="b">
        <v>1</v>
      </c>
      <c r="N3668" t="s">
        <v>8271</v>
      </c>
      <c r="O3668" s="15">
        <f t="shared" si="836"/>
        <v>100</v>
      </c>
      <c r="P3668" s="15">
        <f t="shared" si="835"/>
        <v>31.578947368421051</v>
      </c>
      <c r="Q3668" t="s">
        <v>8328</v>
      </c>
      <c r="R3668" t="s">
        <v>8329</v>
      </c>
      <c r="S3668" s="8">
        <f t="shared" si="837"/>
        <v>41822.696550925924</v>
      </c>
      <c r="T3668" s="11">
        <f t="shared" si="838"/>
        <v>41844.083333333328</v>
      </c>
      <c r="U3668" t="str">
        <f t="shared" si="839"/>
        <v>FALSE</v>
      </c>
      <c r="V3668" s="18">
        <f t="shared" si="840"/>
        <v>2</v>
      </c>
      <c r="W3668">
        <f t="shared" si="841"/>
        <v>1</v>
      </c>
      <c r="X3668">
        <v>1</v>
      </c>
      <c r="Y3668">
        <f>D3668*$X3668</f>
        <v>1200</v>
      </c>
      <c r="Z3668">
        <f t="shared" si="842"/>
        <v>1200</v>
      </c>
    </row>
    <row r="3669" spans="1:26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 t="b">
        <v>0</v>
      </c>
      <c r="L3669">
        <v>58</v>
      </c>
      <c r="M3669" t="b">
        <v>1</v>
      </c>
      <c r="N3669" t="s">
        <v>8271</v>
      </c>
      <c r="O3669" s="15">
        <f t="shared" si="836"/>
        <v>103.17033333333335</v>
      </c>
      <c r="P3669" s="15">
        <f t="shared" si="835"/>
        <v>53.363965517241382</v>
      </c>
      <c r="Q3669" t="s">
        <v>8328</v>
      </c>
      <c r="R3669" t="s">
        <v>8329</v>
      </c>
      <c r="S3669" s="8">
        <f t="shared" si="837"/>
        <v>42173.761793981481</v>
      </c>
      <c r="T3669" s="11">
        <f t="shared" si="838"/>
        <v>42203.761793981474</v>
      </c>
      <c r="U3669" t="str">
        <f t="shared" si="839"/>
        <v>FALSE</v>
      </c>
      <c r="V3669" s="18">
        <f t="shared" si="840"/>
        <v>2</v>
      </c>
      <c r="W3669">
        <f t="shared" si="841"/>
        <v>1</v>
      </c>
      <c r="X3669">
        <v>1.28</v>
      </c>
      <c r="Y3669">
        <f>D3669*X3669</f>
        <v>3840</v>
      </c>
      <c r="Z3669">
        <f t="shared" si="842"/>
        <v>3961.7408</v>
      </c>
    </row>
    <row r="3670" spans="1:26" ht="115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 t="b">
        <v>0</v>
      </c>
      <c r="L3670">
        <v>28</v>
      </c>
      <c r="M3670" t="b">
        <v>1</v>
      </c>
      <c r="N3670" t="s">
        <v>8271</v>
      </c>
      <c r="O3670" s="15">
        <f t="shared" si="836"/>
        <v>103.49999999999999</v>
      </c>
      <c r="P3670" s="15">
        <f t="shared" si="835"/>
        <v>36.964285714285715</v>
      </c>
      <c r="Q3670" t="s">
        <v>8328</v>
      </c>
      <c r="R3670" t="s">
        <v>8329</v>
      </c>
      <c r="S3670" s="8">
        <f t="shared" si="837"/>
        <v>42185.347824074073</v>
      </c>
      <c r="T3670" s="11">
        <f t="shared" si="838"/>
        <v>42208.564583333333</v>
      </c>
      <c r="U3670" t="str">
        <f t="shared" si="839"/>
        <v>FALSE</v>
      </c>
      <c r="V3670" s="18">
        <f t="shared" si="840"/>
        <v>2</v>
      </c>
      <c r="W3670">
        <f t="shared" si="841"/>
        <v>1</v>
      </c>
      <c r="X3670">
        <v>1</v>
      </c>
      <c r="Y3670">
        <f>D3670*$X3670</f>
        <v>1000</v>
      </c>
      <c r="Z3670">
        <f t="shared" si="842"/>
        <v>1035</v>
      </c>
    </row>
    <row r="3671" spans="1:26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 t="b">
        <v>0</v>
      </c>
      <c r="L3671">
        <v>17</v>
      </c>
      <c r="M3671" t="b">
        <v>1</v>
      </c>
      <c r="N3671" t="s">
        <v>8271</v>
      </c>
      <c r="O3671" s="15">
        <f t="shared" si="836"/>
        <v>138.19999999999999</v>
      </c>
      <c r="P3671" s="15">
        <f t="shared" si="835"/>
        <v>81.294117647058826</v>
      </c>
      <c r="Q3671" t="s">
        <v>8328</v>
      </c>
      <c r="R3671" t="s">
        <v>8329</v>
      </c>
      <c r="S3671" s="8">
        <f t="shared" si="837"/>
        <v>42136.466863425921</v>
      </c>
      <c r="T3671" s="11">
        <f t="shared" si="838"/>
        <v>42166.466863425921</v>
      </c>
      <c r="U3671" t="str">
        <f t="shared" si="839"/>
        <v>FALSE</v>
      </c>
      <c r="V3671" s="18">
        <f t="shared" si="840"/>
        <v>2</v>
      </c>
      <c r="W3671">
        <f t="shared" si="841"/>
        <v>1</v>
      </c>
      <c r="X3671">
        <v>1.28</v>
      </c>
      <c r="Y3671">
        <f>D3671*X3671</f>
        <v>1280</v>
      </c>
      <c r="Z3671">
        <f t="shared" si="842"/>
        <v>1768.96</v>
      </c>
    </row>
    <row r="3672" spans="1:26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 t="b">
        <v>0</v>
      </c>
      <c r="L3672">
        <v>12</v>
      </c>
      <c r="M3672" t="b">
        <v>1</v>
      </c>
      <c r="N3672" t="s">
        <v>8271</v>
      </c>
      <c r="O3672" s="15">
        <f t="shared" si="836"/>
        <v>109.54545454545455</v>
      </c>
      <c r="P3672" s="15">
        <f t="shared" si="835"/>
        <v>20.083333333333332</v>
      </c>
      <c r="Q3672" t="s">
        <v>8328</v>
      </c>
      <c r="R3672" t="s">
        <v>8329</v>
      </c>
      <c r="S3672" s="8">
        <f t="shared" si="837"/>
        <v>42142.305682870363</v>
      </c>
      <c r="T3672" s="11">
        <f t="shared" si="838"/>
        <v>42155.749999999993</v>
      </c>
      <c r="U3672" t="str">
        <f t="shared" si="839"/>
        <v>FALSE</v>
      </c>
      <c r="V3672" s="18">
        <f t="shared" si="840"/>
        <v>2</v>
      </c>
      <c r="W3672">
        <f t="shared" si="841"/>
        <v>1</v>
      </c>
      <c r="X3672">
        <v>1.28</v>
      </c>
      <c r="Y3672">
        <f>D3672*X3672</f>
        <v>281.60000000000002</v>
      </c>
      <c r="Z3672">
        <f t="shared" si="842"/>
        <v>308.48</v>
      </c>
    </row>
    <row r="3673" spans="1:26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 t="b">
        <v>0</v>
      </c>
      <c r="L3673">
        <v>40</v>
      </c>
      <c r="M3673" t="b">
        <v>1</v>
      </c>
      <c r="N3673" t="s">
        <v>8271</v>
      </c>
      <c r="O3673" s="15">
        <f t="shared" si="836"/>
        <v>100.85714285714286</v>
      </c>
      <c r="P3673" s="15">
        <f t="shared" si="835"/>
        <v>88.25</v>
      </c>
      <c r="Q3673" t="s">
        <v>8328</v>
      </c>
      <c r="R3673" t="s">
        <v>8329</v>
      </c>
      <c r="S3673" s="8">
        <f t="shared" si="837"/>
        <v>41820.419756944444</v>
      </c>
      <c r="T3673" s="11">
        <f t="shared" si="838"/>
        <v>41840.957638888889</v>
      </c>
      <c r="U3673" t="str">
        <f t="shared" si="839"/>
        <v>FALSE</v>
      </c>
      <c r="V3673" s="18">
        <f t="shared" si="840"/>
        <v>2</v>
      </c>
      <c r="W3673">
        <f t="shared" si="841"/>
        <v>1</v>
      </c>
      <c r="X3673">
        <v>1</v>
      </c>
      <c r="Y3673">
        <f>D3673*$X3673</f>
        <v>3500</v>
      </c>
      <c r="Z3673">
        <f t="shared" si="842"/>
        <v>3530</v>
      </c>
    </row>
    <row r="3674" spans="1:26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 t="b">
        <v>0</v>
      </c>
      <c r="L3674">
        <v>57</v>
      </c>
      <c r="M3674" t="b">
        <v>1</v>
      </c>
      <c r="N3674" t="s">
        <v>8271</v>
      </c>
      <c r="O3674" s="15">
        <f t="shared" si="836"/>
        <v>101.53333333333335</v>
      </c>
      <c r="P3674" s="15">
        <f t="shared" si="835"/>
        <v>53.438596491228068</v>
      </c>
      <c r="Q3674" t="s">
        <v>8328</v>
      </c>
      <c r="R3674" t="s">
        <v>8329</v>
      </c>
      <c r="S3674" s="8">
        <f t="shared" si="837"/>
        <v>41878.738240740735</v>
      </c>
      <c r="T3674" s="11">
        <f t="shared" si="838"/>
        <v>41908.738240740735</v>
      </c>
      <c r="U3674" t="str">
        <f t="shared" si="839"/>
        <v>FALSE</v>
      </c>
      <c r="V3674" s="18">
        <f t="shared" si="840"/>
        <v>2</v>
      </c>
      <c r="W3674">
        <f t="shared" si="841"/>
        <v>1</v>
      </c>
      <c r="X3674">
        <v>1.28</v>
      </c>
      <c r="Y3674">
        <f>D3674*X3674</f>
        <v>3840</v>
      </c>
      <c r="Z3674">
        <f t="shared" si="842"/>
        <v>3898.88</v>
      </c>
    </row>
    <row r="3675" spans="1:26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 t="b">
        <v>0</v>
      </c>
      <c r="L3675">
        <v>114</v>
      </c>
      <c r="M3675" t="b">
        <v>1</v>
      </c>
      <c r="N3675" t="s">
        <v>8271</v>
      </c>
      <c r="O3675" s="15">
        <f t="shared" si="836"/>
        <v>113.625</v>
      </c>
      <c r="P3675" s="15">
        <f t="shared" si="835"/>
        <v>39.868421052631582</v>
      </c>
      <c r="Q3675" t="s">
        <v>8328</v>
      </c>
      <c r="R3675" t="s">
        <v>8329</v>
      </c>
      <c r="S3675" s="8">
        <f t="shared" si="837"/>
        <v>41914.086770833332</v>
      </c>
      <c r="T3675" s="11">
        <f t="shared" si="838"/>
        <v>41948.327777777777</v>
      </c>
      <c r="U3675" t="str">
        <f t="shared" si="839"/>
        <v>FALSE</v>
      </c>
      <c r="V3675" s="18">
        <f t="shared" si="840"/>
        <v>2</v>
      </c>
      <c r="W3675">
        <f t="shared" si="841"/>
        <v>1</v>
      </c>
      <c r="X3675">
        <v>1.28</v>
      </c>
      <c r="Y3675">
        <f>D3675*X3675</f>
        <v>5120</v>
      </c>
      <c r="Z3675">
        <f t="shared" si="842"/>
        <v>5817.6</v>
      </c>
    </row>
    <row r="3676" spans="1:26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 t="b">
        <v>0</v>
      </c>
      <c r="L3676">
        <v>31</v>
      </c>
      <c r="M3676" t="b">
        <v>1</v>
      </c>
      <c r="N3676" t="s">
        <v>8271</v>
      </c>
      <c r="O3676" s="15">
        <f t="shared" si="836"/>
        <v>100</v>
      </c>
      <c r="P3676" s="15">
        <f t="shared" si="835"/>
        <v>145.16129032258064</v>
      </c>
      <c r="Q3676" t="s">
        <v>8328</v>
      </c>
      <c r="R3676" t="s">
        <v>8329</v>
      </c>
      <c r="S3676" s="8">
        <f t="shared" si="837"/>
        <v>42556.664687499993</v>
      </c>
      <c r="T3676" s="11">
        <f t="shared" si="838"/>
        <v>42616.664687499993</v>
      </c>
      <c r="U3676" t="str">
        <f t="shared" si="839"/>
        <v>FALSE</v>
      </c>
      <c r="V3676" s="18">
        <f t="shared" si="840"/>
        <v>2</v>
      </c>
      <c r="W3676">
        <f t="shared" si="841"/>
        <v>1</v>
      </c>
      <c r="X3676">
        <v>1.1299999999999999</v>
      </c>
      <c r="Y3676">
        <f>D3676*X3676</f>
        <v>5084.9999999999991</v>
      </c>
      <c r="Z3676">
        <f t="shared" si="842"/>
        <v>5084.9999999999991</v>
      </c>
    </row>
    <row r="3677" spans="1:26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 t="b">
        <v>0</v>
      </c>
      <c r="L3677">
        <v>3</v>
      </c>
      <c r="M3677" t="b">
        <v>1</v>
      </c>
      <c r="N3677" t="s">
        <v>8271</v>
      </c>
      <c r="O3677" s="15">
        <f t="shared" si="836"/>
        <v>140</v>
      </c>
      <c r="P3677" s="15">
        <f t="shared" si="835"/>
        <v>23.333333333333332</v>
      </c>
      <c r="Q3677" t="s">
        <v>8328</v>
      </c>
      <c r="R3677" t="s">
        <v>8329</v>
      </c>
      <c r="S3677" s="8">
        <f t="shared" si="837"/>
        <v>42493.388680555552</v>
      </c>
      <c r="T3677" s="11">
        <f t="shared" si="838"/>
        <v>42505.749999999993</v>
      </c>
      <c r="U3677" t="str">
        <f t="shared" si="839"/>
        <v>FALSE</v>
      </c>
      <c r="V3677" s="18">
        <f t="shared" si="840"/>
        <v>2</v>
      </c>
      <c r="W3677">
        <f t="shared" si="841"/>
        <v>1</v>
      </c>
      <c r="X3677">
        <v>1.28</v>
      </c>
      <c r="Y3677">
        <f>D3677*X3677</f>
        <v>64</v>
      </c>
      <c r="Z3677">
        <f t="shared" si="842"/>
        <v>89.600000000000009</v>
      </c>
    </row>
    <row r="3678" spans="1:26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 t="b">
        <v>0</v>
      </c>
      <c r="L3678">
        <v>16</v>
      </c>
      <c r="M3678" t="b">
        <v>1</v>
      </c>
      <c r="N3678" t="s">
        <v>8271</v>
      </c>
      <c r="O3678" s="15">
        <f t="shared" si="836"/>
        <v>128.75</v>
      </c>
      <c r="P3678" s="15">
        <f t="shared" si="835"/>
        <v>64.375</v>
      </c>
      <c r="Q3678" t="s">
        <v>8328</v>
      </c>
      <c r="R3678" t="s">
        <v>8329</v>
      </c>
      <c r="S3678" s="8">
        <f t="shared" si="837"/>
        <v>41876.607453703698</v>
      </c>
      <c r="T3678" s="11">
        <f t="shared" si="838"/>
        <v>41894.607453703698</v>
      </c>
      <c r="U3678" t="str">
        <f t="shared" si="839"/>
        <v>FALSE</v>
      </c>
      <c r="V3678" s="18">
        <f t="shared" si="840"/>
        <v>2</v>
      </c>
      <c r="W3678">
        <f t="shared" si="841"/>
        <v>1</v>
      </c>
      <c r="X3678">
        <v>1</v>
      </c>
      <c r="Y3678">
        <f>D3678*$X3678</f>
        <v>800</v>
      </c>
      <c r="Z3678">
        <f t="shared" si="842"/>
        <v>1030</v>
      </c>
    </row>
    <row r="3679" spans="1:26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 t="b">
        <v>0</v>
      </c>
      <c r="L3679">
        <v>199</v>
      </c>
      <c r="M3679" t="b">
        <v>1</v>
      </c>
      <c r="N3679" t="s">
        <v>8271</v>
      </c>
      <c r="O3679" s="15">
        <f t="shared" si="836"/>
        <v>102.90416666666667</v>
      </c>
      <c r="P3679" s="15">
        <f t="shared" si="835"/>
        <v>62.052763819095475</v>
      </c>
      <c r="Q3679" t="s">
        <v>8328</v>
      </c>
      <c r="R3679" t="s">
        <v>8329</v>
      </c>
      <c r="S3679" s="8">
        <f t="shared" si="837"/>
        <v>41802.365949074068</v>
      </c>
      <c r="T3679" s="11">
        <f t="shared" si="838"/>
        <v>41822.957638888889</v>
      </c>
      <c r="U3679" t="str">
        <f t="shared" si="839"/>
        <v>FALSE</v>
      </c>
      <c r="V3679" s="18">
        <f t="shared" si="840"/>
        <v>2</v>
      </c>
      <c r="W3679">
        <f t="shared" si="841"/>
        <v>1</v>
      </c>
      <c r="X3679">
        <v>1</v>
      </c>
      <c r="Y3679">
        <f>D3679*$X3679</f>
        <v>12000</v>
      </c>
      <c r="Z3679">
        <f t="shared" si="842"/>
        <v>12348.5</v>
      </c>
    </row>
    <row r="3680" spans="1:26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 t="b">
        <v>0</v>
      </c>
      <c r="L3680">
        <v>31</v>
      </c>
      <c r="M3680" t="b">
        <v>1</v>
      </c>
      <c r="N3680" t="s">
        <v>8271</v>
      </c>
      <c r="O3680" s="15">
        <f t="shared" si="836"/>
        <v>102.49999999999999</v>
      </c>
      <c r="P3680" s="15">
        <f t="shared" si="835"/>
        <v>66.129032258064512</v>
      </c>
      <c r="Q3680" t="s">
        <v>8328</v>
      </c>
      <c r="R3680" t="s">
        <v>8329</v>
      </c>
      <c r="S3680" s="8">
        <f t="shared" si="837"/>
        <v>42120.322893518511</v>
      </c>
      <c r="T3680" s="11">
        <f t="shared" si="838"/>
        <v>42155.322893518511</v>
      </c>
      <c r="U3680" t="str">
        <f t="shared" si="839"/>
        <v>FALSE</v>
      </c>
      <c r="V3680" s="18">
        <f t="shared" si="840"/>
        <v>2</v>
      </c>
      <c r="W3680">
        <f t="shared" si="841"/>
        <v>1</v>
      </c>
      <c r="X3680">
        <v>1.28</v>
      </c>
      <c r="Y3680">
        <f>D3680*X3680</f>
        <v>2560</v>
      </c>
      <c r="Z3680">
        <f t="shared" si="842"/>
        <v>2624</v>
      </c>
    </row>
    <row r="3681" spans="1:26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 t="b">
        <v>0</v>
      </c>
      <c r="L3681">
        <v>30</v>
      </c>
      <c r="M3681" t="b">
        <v>1</v>
      </c>
      <c r="N3681" t="s">
        <v>8271</v>
      </c>
      <c r="O3681" s="15">
        <f t="shared" si="836"/>
        <v>110.1</v>
      </c>
      <c r="P3681" s="15">
        <f t="shared" si="835"/>
        <v>73.400000000000006</v>
      </c>
      <c r="Q3681" t="s">
        <v>8328</v>
      </c>
      <c r="R3681" t="s">
        <v>8329</v>
      </c>
      <c r="S3681" s="8">
        <f t="shared" si="837"/>
        <v>41786.553020833329</v>
      </c>
      <c r="T3681" s="11">
        <f t="shared" si="838"/>
        <v>41820.999305555553</v>
      </c>
      <c r="U3681" t="str">
        <f t="shared" si="839"/>
        <v>FALSE</v>
      </c>
      <c r="V3681" s="18">
        <f t="shared" si="840"/>
        <v>2</v>
      </c>
      <c r="W3681">
        <f t="shared" si="841"/>
        <v>1</v>
      </c>
      <c r="X3681">
        <v>1</v>
      </c>
      <c r="Y3681">
        <f t="shared" ref="Y3681:Y3689" si="843">D3681*$X3681</f>
        <v>2000</v>
      </c>
      <c r="Z3681">
        <f t="shared" ref="Z3681:Z3689" si="844">E3681*$X3681</f>
        <v>2202</v>
      </c>
    </row>
    <row r="3682" spans="1:26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 t="b">
        <v>0</v>
      </c>
      <c r="L3682">
        <v>34</v>
      </c>
      <c r="M3682" t="b">
        <v>1</v>
      </c>
      <c r="N3682" t="s">
        <v>8271</v>
      </c>
      <c r="O3682" s="15">
        <f t="shared" si="836"/>
        <v>112.76666666666667</v>
      </c>
      <c r="P3682" s="15">
        <f t="shared" si="835"/>
        <v>99.5</v>
      </c>
      <c r="Q3682" t="s">
        <v>8328</v>
      </c>
      <c r="R3682" t="s">
        <v>8329</v>
      </c>
      <c r="S3682" s="8">
        <f t="shared" si="837"/>
        <v>42627.245763888881</v>
      </c>
      <c r="T3682" s="11">
        <f t="shared" si="838"/>
        <v>42648.245763888888</v>
      </c>
      <c r="U3682" t="str">
        <f t="shared" si="839"/>
        <v>FALSE</v>
      </c>
      <c r="V3682" s="18">
        <f t="shared" si="840"/>
        <v>2</v>
      </c>
      <c r="W3682">
        <f t="shared" si="841"/>
        <v>1</v>
      </c>
      <c r="X3682">
        <v>1</v>
      </c>
      <c r="Y3682">
        <f t="shared" si="843"/>
        <v>3000</v>
      </c>
      <c r="Z3682">
        <f t="shared" si="844"/>
        <v>3383</v>
      </c>
    </row>
    <row r="3683" spans="1:26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 t="b">
        <v>0</v>
      </c>
      <c r="L3683">
        <v>18</v>
      </c>
      <c r="M3683" t="b">
        <v>1</v>
      </c>
      <c r="N3683" t="s">
        <v>8271</v>
      </c>
      <c r="O3683" s="15">
        <f t="shared" si="836"/>
        <v>111.9</v>
      </c>
      <c r="P3683" s="15">
        <f t="shared" si="835"/>
        <v>62.166666666666664</v>
      </c>
      <c r="Q3683" t="s">
        <v>8328</v>
      </c>
      <c r="R3683" t="s">
        <v>8329</v>
      </c>
      <c r="S3683" s="8">
        <f t="shared" si="837"/>
        <v>42374.443171296291</v>
      </c>
      <c r="T3683" s="11">
        <f t="shared" si="838"/>
        <v>42384.443171296291</v>
      </c>
      <c r="U3683" t="str">
        <f t="shared" si="839"/>
        <v>FALSE</v>
      </c>
      <c r="V3683" s="18">
        <f t="shared" si="840"/>
        <v>2</v>
      </c>
      <c r="W3683">
        <f t="shared" si="841"/>
        <v>1</v>
      </c>
      <c r="X3683">
        <v>1</v>
      </c>
      <c r="Y3683">
        <f t="shared" si="843"/>
        <v>1000</v>
      </c>
      <c r="Z3683">
        <f t="shared" si="844"/>
        <v>1119</v>
      </c>
    </row>
    <row r="3684" spans="1:26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 t="b">
        <v>0</v>
      </c>
      <c r="L3684">
        <v>67</v>
      </c>
      <c r="M3684" t="b">
        <v>1</v>
      </c>
      <c r="N3684" t="s">
        <v>8271</v>
      </c>
      <c r="O3684" s="15">
        <f t="shared" si="836"/>
        <v>139.19999999999999</v>
      </c>
      <c r="P3684" s="15">
        <f t="shared" si="835"/>
        <v>62.328358208955223</v>
      </c>
      <c r="Q3684" t="s">
        <v>8328</v>
      </c>
      <c r="R3684" t="s">
        <v>8329</v>
      </c>
      <c r="S3684" s="8">
        <f t="shared" si="837"/>
        <v>41772.477060185185</v>
      </c>
      <c r="T3684" s="11">
        <f t="shared" si="838"/>
        <v>41806.082638888889</v>
      </c>
      <c r="U3684" t="str">
        <f t="shared" si="839"/>
        <v>FALSE</v>
      </c>
      <c r="V3684" s="18">
        <f t="shared" si="840"/>
        <v>2</v>
      </c>
      <c r="W3684">
        <f t="shared" si="841"/>
        <v>1</v>
      </c>
      <c r="X3684">
        <v>1</v>
      </c>
      <c r="Y3684">
        <f t="shared" si="843"/>
        <v>3000</v>
      </c>
      <c r="Z3684">
        <f t="shared" si="844"/>
        <v>4176</v>
      </c>
    </row>
    <row r="3685" spans="1:26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 t="b">
        <v>0</v>
      </c>
      <c r="L3685">
        <v>66</v>
      </c>
      <c r="M3685" t="b">
        <v>1</v>
      </c>
      <c r="N3685" t="s">
        <v>8271</v>
      </c>
      <c r="O3685" s="15">
        <f t="shared" si="836"/>
        <v>110.85714285714286</v>
      </c>
      <c r="P3685" s="15">
        <f t="shared" si="835"/>
        <v>58.787878787878789</v>
      </c>
      <c r="Q3685" t="s">
        <v>8328</v>
      </c>
      <c r="R3685" t="s">
        <v>8329</v>
      </c>
      <c r="S3685" s="8">
        <f t="shared" si="837"/>
        <v>42632.908518518518</v>
      </c>
      <c r="T3685" s="11">
        <f t="shared" si="838"/>
        <v>42662.908518518518</v>
      </c>
      <c r="U3685" t="str">
        <f t="shared" si="839"/>
        <v>FALSE</v>
      </c>
      <c r="V3685" s="18">
        <f t="shared" si="840"/>
        <v>2</v>
      </c>
      <c r="W3685">
        <f t="shared" si="841"/>
        <v>1</v>
      </c>
      <c r="X3685">
        <v>1</v>
      </c>
      <c r="Y3685">
        <f t="shared" si="843"/>
        <v>3500</v>
      </c>
      <c r="Z3685">
        <f t="shared" si="844"/>
        <v>3880</v>
      </c>
    </row>
    <row r="3686" spans="1:26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 t="b">
        <v>0</v>
      </c>
      <c r="L3686">
        <v>23</v>
      </c>
      <c r="M3686" t="b">
        <v>1</v>
      </c>
      <c r="N3686" t="s">
        <v>8271</v>
      </c>
      <c r="O3686" s="15">
        <f t="shared" si="836"/>
        <v>139.06666666666666</v>
      </c>
      <c r="P3686" s="15">
        <f t="shared" si="835"/>
        <v>45.347826086956523</v>
      </c>
      <c r="Q3686" t="s">
        <v>8328</v>
      </c>
      <c r="R3686" t="s">
        <v>8329</v>
      </c>
      <c r="S3686" s="8">
        <f t="shared" si="837"/>
        <v>42218.97206018518</v>
      </c>
      <c r="T3686" s="11">
        <f t="shared" si="838"/>
        <v>42248.97206018518</v>
      </c>
      <c r="U3686" t="str">
        <f t="shared" si="839"/>
        <v>FALSE</v>
      </c>
      <c r="V3686" s="18">
        <f t="shared" si="840"/>
        <v>2</v>
      </c>
      <c r="W3686">
        <f t="shared" si="841"/>
        <v>1</v>
      </c>
      <c r="X3686">
        <v>1</v>
      </c>
      <c r="Y3686">
        <f t="shared" si="843"/>
        <v>750</v>
      </c>
      <c r="Z3686">
        <f t="shared" si="844"/>
        <v>1043</v>
      </c>
    </row>
    <row r="3687" spans="1:26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 t="b">
        <v>0</v>
      </c>
      <c r="L3687">
        <v>126</v>
      </c>
      <c r="M3687" t="b">
        <v>1</v>
      </c>
      <c r="N3687" t="s">
        <v>8271</v>
      </c>
      <c r="O3687" s="15">
        <f t="shared" si="836"/>
        <v>105.69999999999999</v>
      </c>
      <c r="P3687" s="15">
        <f t="shared" si="835"/>
        <v>41.944444444444443</v>
      </c>
      <c r="Q3687" t="s">
        <v>8328</v>
      </c>
      <c r="R3687" t="s">
        <v>8329</v>
      </c>
      <c r="S3687" s="8">
        <f t="shared" si="837"/>
        <v>41753.384942129625</v>
      </c>
      <c r="T3687" s="11">
        <f t="shared" si="838"/>
        <v>41778.666666666664</v>
      </c>
      <c r="U3687" t="str">
        <f t="shared" si="839"/>
        <v>FALSE</v>
      </c>
      <c r="V3687" s="18">
        <f t="shared" si="840"/>
        <v>2</v>
      </c>
      <c r="W3687">
        <f t="shared" si="841"/>
        <v>1</v>
      </c>
      <c r="X3687">
        <v>1</v>
      </c>
      <c r="Y3687">
        <f t="shared" si="843"/>
        <v>5000</v>
      </c>
      <c r="Z3687">
        <f t="shared" si="844"/>
        <v>5285</v>
      </c>
    </row>
    <row r="3688" spans="1:26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 t="b">
        <v>0</v>
      </c>
      <c r="L3688">
        <v>6</v>
      </c>
      <c r="M3688" t="b">
        <v>1</v>
      </c>
      <c r="N3688" t="s">
        <v>8271</v>
      </c>
      <c r="O3688" s="15">
        <f t="shared" si="836"/>
        <v>101.42857142857142</v>
      </c>
      <c r="P3688" s="15">
        <f t="shared" si="835"/>
        <v>59.166666666666664</v>
      </c>
      <c r="Q3688" t="s">
        <v>8328</v>
      </c>
      <c r="R3688" t="s">
        <v>8329</v>
      </c>
      <c r="S3688" s="8">
        <f t="shared" si="837"/>
        <v>42230.454398148147</v>
      </c>
      <c r="T3688" s="11">
        <f t="shared" si="838"/>
        <v>42244.957638888889</v>
      </c>
      <c r="U3688" t="str">
        <f t="shared" si="839"/>
        <v>FALSE</v>
      </c>
      <c r="V3688" s="18">
        <f t="shared" si="840"/>
        <v>2</v>
      </c>
      <c r="W3688">
        <f t="shared" si="841"/>
        <v>1</v>
      </c>
      <c r="X3688">
        <v>1</v>
      </c>
      <c r="Y3688">
        <f t="shared" si="843"/>
        <v>350</v>
      </c>
      <c r="Z3688">
        <f t="shared" si="844"/>
        <v>355</v>
      </c>
    </row>
    <row r="3689" spans="1:26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 t="b">
        <v>0</v>
      </c>
      <c r="L3689">
        <v>25</v>
      </c>
      <c r="M3689" t="b">
        <v>1</v>
      </c>
      <c r="N3689" t="s">
        <v>8271</v>
      </c>
      <c r="O3689" s="15">
        <f t="shared" si="836"/>
        <v>100.245</v>
      </c>
      <c r="P3689" s="15">
        <f t="shared" si="835"/>
        <v>200.49</v>
      </c>
      <c r="Q3689" t="s">
        <v>8328</v>
      </c>
      <c r="R3689" t="s">
        <v>8329</v>
      </c>
      <c r="S3689" s="8">
        <f t="shared" si="837"/>
        <v>41787.009895833333</v>
      </c>
      <c r="T3689" s="11">
        <f t="shared" si="838"/>
        <v>41817.009895833333</v>
      </c>
      <c r="U3689" t="str">
        <f t="shared" si="839"/>
        <v>FALSE</v>
      </c>
      <c r="V3689" s="18">
        <f t="shared" si="840"/>
        <v>2</v>
      </c>
      <c r="W3689">
        <f t="shared" si="841"/>
        <v>1</v>
      </c>
      <c r="X3689">
        <v>1</v>
      </c>
      <c r="Y3689">
        <f t="shared" si="843"/>
        <v>5000</v>
      </c>
      <c r="Z3689">
        <f t="shared" si="844"/>
        <v>5012.25</v>
      </c>
    </row>
    <row r="3690" spans="1:26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 t="b">
        <v>0</v>
      </c>
      <c r="L3690">
        <v>39</v>
      </c>
      <c r="M3690" t="b">
        <v>1</v>
      </c>
      <c r="N3690" t="s">
        <v>8271</v>
      </c>
      <c r="O3690" s="15">
        <f t="shared" si="836"/>
        <v>109.16666666666666</v>
      </c>
      <c r="P3690" s="15">
        <f t="shared" si="835"/>
        <v>83.974358974358978</v>
      </c>
      <c r="Q3690" t="s">
        <v>8328</v>
      </c>
      <c r="R3690" t="s">
        <v>8329</v>
      </c>
      <c r="S3690" s="8">
        <f t="shared" si="837"/>
        <v>41829.578749999993</v>
      </c>
      <c r="T3690" s="11">
        <f t="shared" si="838"/>
        <v>41859.578749999993</v>
      </c>
      <c r="U3690" t="str">
        <f t="shared" si="839"/>
        <v>FALSE</v>
      </c>
      <c r="V3690" s="18">
        <f t="shared" si="840"/>
        <v>2</v>
      </c>
      <c r="W3690">
        <f t="shared" si="841"/>
        <v>1</v>
      </c>
      <c r="X3690">
        <v>1.28</v>
      </c>
      <c r="Y3690">
        <f>D3690*X3690</f>
        <v>3840</v>
      </c>
      <c r="Z3690">
        <f t="shared" ref="Z3690:Z3724" si="845">E3690*$X3690</f>
        <v>4192</v>
      </c>
    </row>
    <row r="3691" spans="1:26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 t="b">
        <v>0</v>
      </c>
      <c r="L3691">
        <v>62</v>
      </c>
      <c r="M3691" t="b">
        <v>1</v>
      </c>
      <c r="N3691" t="s">
        <v>8271</v>
      </c>
      <c r="O3691" s="15">
        <f t="shared" si="836"/>
        <v>118.33333333333333</v>
      </c>
      <c r="P3691" s="15">
        <f t="shared" si="835"/>
        <v>57.258064516129032</v>
      </c>
      <c r="Q3691" t="s">
        <v>8328</v>
      </c>
      <c r="R3691" t="s">
        <v>8329</v>
      </c>
      <c r="S3691" s="8">
        <f t="shared" si="837"/>
        <v>42147.61850694444</v>
      </c>
      <c r="T3691" s="11">
        <f t="shared" si="838"/>
        <v>42176.725694444445</v>
      </c>
      <c r="U3691" t="str">
        <f t="shared" si="839"/>
        <v>FALSE</v>
      </c>
      <c r="V3691" s="18">
        <f t="shared" si="840"/>
        <v>2</v>
      </c>
      <c r="W3691">
        <f t="shared" si="841"/>
        <v>1</v>
      </c>
      <c r="X3691">
        <v>1</v>
      </c>
      <c r="Y3691">
        <f>D3691*$X3691</f>
        <v>3000</v>
      </c>
      <c r="Z3691">
        <f t="shared" si="845"/>
        <v>3550</v>
      </c>
    </row>
    <row r="3692" spans="1:26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 t="b">
        <v>0</v>
      </c>
      <c r="L3692">
        <v>31</v>
      </c>
      <c r="M3692" t="b">
        <v>1</v>
      </c>
      <c r="N3692" t="s">
        <v>8271</v>
      </c>
      <c r="O3692" s="15">
        <f t="shared" si="836"/>
        <v>120</v>
      </c>
      <c r="P3692" s="15">
        <f t="shared" si="835"/>
        <v>58.064516129032256</v>
      </c>
      <c r="Q3692" t="s">
        <v>8328</v>
      </c>
      <c r="R3692" t="s">
        <v>8329</v>
      </c>
      <c r="S3692" s="8">
        <f t="shared" si="837"/>
        <v>41940.389849537038</v>
      </c>
      <c r="T3692" s="11">
        <f t="shared" si="838"/>
        <v>41970.431516203702</v>
      </c>
      <c r="U3692" t="str">
        <f t="shared" si="839"/>
        <v>FALSE</v>
      </c>
      <c r="V3692" s="18">
        <f t="shared" si="840"/>
        <v>2</v>
      </c>
      <c r="W3692">
        <f t="shared" si="841"/>
        <v>1</v>
      </c>
      <c r="X3692">
        <v>1</v>
      </c>
      <c r="Y3692">
        <f>D3692*$X3692</f>
        <v>1500</v>
      </c>
      <c r="Z3692">
        <f t="shared" si="845"/>
        <v>1800</v>
      </c>
    </row>
    <row r="3693" spans="1:26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 t="b">
        <v>0</v>
      </c>
      <c r="L3693">
        <v>274</v>
      </c>
      <c r="M3693" t="b">
        <v>1</v>
      </c>
      <c r="N3693" t="s">
        <v>8271</v>
      </c>
      <c r="O3693" s="15">
        <f t="shared" si="836"/>
        <v>127.96000000000001</v>
      </c>
      <c r="P3693" s="15">
        <f t="shared" si="835"/>
        <v>186.80291970802921</v>
      </c>
      <c r="Q3693" t="s">
        <v>8328</v>
      </c>
      <c r="R3693" t="s">
        <v>8329</v>
      </c>
      <c r="S3693" s="8">
        <f t="shared" si="837"/>
        <v>42020.492233796293</v>
      </c>
      <c r="T3693" s="11">
        <f t="shared" si="838"/>
        <v>42064.999305555553</v>
      </c>
      <c r="U3693" t="str">
        <f t="shared" si="839"/>
        <v>FALSE</v>
      </c>
      <c r="V3693" s="18">
        <f t="shared" si="840"/>
        <v>2</v>
      </c>
      <c r="W3693">
        <f t="shared" si="841"/>
        <v>1</v>
      </c>
      <c r="X3693">
        <v>1</v>
      </c>
      <c r="Y3693">
        <f>D3693*$X3693</f>
        <v>40000</v>
      </c>
      <c r="Z3693">
        <f t="shared" si="845"/>
        <v>51184</v>
      </c>
    </row>
    <row r="3694" spans="1:26" ht="7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 t="b">
        <v>0</v>
      </c>
      <c r="L3694">
        <v>17</v>
      </c>
      <c r="M3694" t="b">
        <v>1</v>
      </c>
      <c r="N3694" t="s">
        <v>8271</v>
      </c>
      <c r="O3694" s="15">
        <f t="shared" si="836"/>
        <v>126</v>
      </c>
      <c r="P3694" s="15">
        <f t="shared" si="835"/>
        <v>74.117647058823536</v>
      </c>
      <c r="Q3694" t="s">
        <v>8328</v>
      </c>
      <c r="R3694" t="s">
        <v>8329</v>
      </c>
      <c r="S3694" s="8">
        <f t="shared" si="837"/>
        <v>41891.756701388884</v>
      </c>
      <c r="T3694" s="11">
        <f t="shared" si="838"/>
        <v>41900.791666666664</v>
      </c>
      <c r="U3694" t="str">
        <f t="shared" si="839"/>
        <v>FALSE</v>
      </c>
      <c r="V3694" s="18">
        <f t="shared" si="840"/>
        <v>2</v>
      </c>
      <c r="W3694">
        <f t="shared" si="841"/>
        <v>1</v>
      </c>
      <c r="X3694">
        <v>1</v>
      </c>
      <c r="Y3694">
        <f>D3694*$X3694</f>
        <v>1000</v>
      </c>
      <c r="Z3694">
        <f t="shared" si="845"/>
        <v>1260</v>
      </c>
    </row>
    <row r="3695" spans="1:26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 t="b">
        <v>0</v>
      </c>
      <c r="L3695">
        <v>14</v>
      </c>
      <c r="M3695" t="b">
        <v>1</v>
      </c>
      <c r="N3695" t="s">
        <v>8271</v>
      </c>
      <c r="O3695" s="15">
        <f t="shared" si="836"/>
        <v>129.12912912912913</v>
      </c>
      <c r="P3695" s="15">
        <f t="shared" si="835"/>
        <v>30.714285714285715</v>
      </c>
      <c r="Q3695" t="s">
        <v>8328</v>
      </c>
      <c r="R3695" t="s">
        <v>8329</v>
      </c>
      <c r="S3695" s="8">
        <f t="shared" si="837"/>
        <v>42308.98297453703</v>
      </c>
      <c r="T3695" s="11">
        <f t="shared" si="838"/>
        <v>42338.729166666664</v>
      </c>
      <c r="U3695" t="str">
        <f t="shared" si="839"/>
        <v>FALSE</v>
      </c>
      <c r="V3695" s="18">
        <f t="shared" si="840"/>
        <v>2</v>
      </c>
      <c r="W3695">
        <f t="shared" si="841"/>
        <v>1</v>
      </c>
      <c r="X3695">
        <v>1.28</v>
      </c>
      <c r="Y3695">
        <f>D3695*X3695</f>
        <v>426.24</v>
      </c>
      <c r="Z3695">
        <f t="shared" si="845"/>
        <v>550.4</v>
      </c>
    </row>
    <row r="3696" spans="1:26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 t="b">
        <v>0</v>
      </c>
      <c r="L3696">
        <v>60</v>
      </c>
      <c r="M3696" t="b">
        <v>1</v>
      </c>
      <c r="N3696" t="s">
        <v>8271</v>
      </c>
      <c r="O3696" s="15">
        <f t="shared" si="836"/>
        <v>107.42857142857143</v>
      </c>
      <c r="P3696" s="15">
        <f t="shared" si="835"/>
        <v>62.666666666666664</v>
      </c>
      <c r="Q3696" t="s">
        <v>8328</v>
      </c>
      <c r="R3696" t="s">
        <v>8329</v>
      </c>
      <c r="S3696" s="8">
        <f t="shared" si="837"/>
        <v>42489.925543981481</v>
      </c>
      <c r="T3696" s="11">
        <f t="shared" si="838"/>
        <v>42526.874999999993</v>
      </c>
      <c r="U3696" t="str">
        <f t="shared" si="839"/>
        <v>FALSE</v>
      </c>
      <c r="V3696" s="18">
        <f t="shared" si="840"/>
        <v>2</v>
      </c>
      <c r="W3696">
        <f t="shared" si="841"/>
        <v>1</v>
      </c>
      <c r="X3696">
        <v>1</v>
      </c>
      <c r="Y3696">
        <f>D3696*$X3696</f>
        <v>3500</v>
      </c>
      <c r="Z3696">
        <f t="shared" si="845"/>
        <v>3760</v>
      </c>
    </row>
    <row r="3697" spans="1:26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 t="b">
        <v>0</v>
      </c>
      <c r="L3697">
        <v>33</v>
      </c>
      <c r="M3697" t="b">
        <v>1</v>
      </c>
      <c r="N3697" t="s">
        <v>8271</v>
      </c>
      <c r="O3697" s="15">
        <f t="shared" si="836"/>
        <v>100.125</v>
      </c>
      <c r="P3697" s="15">
        <f t="shared" ref="P3697:P3760" si="846">IFERROR(E3697/L3697,0)</f>
        <v>121.36363636363636</v>
      </c>
      <c r="Q3697" t="s">
        <v>8328</v>
      </c>
      <c r="R3697" t="s">
        <v>8329</v>
      </c>
      <c r="S3697" s="8">
        <f t="shared" si="837"/>
        <v>41995.662152777775</v>
      </c>
      <c r="T3697" s="11">
        <f t="shared" si="838"/>
        <v>42015.662152777775</v>
      </c>
      <c r="U3697" t="str">
        <f t="shared" si="839"/>
        <v>FALSE</v>
      </c>
      <c r="V3697" s="18">
        <f t="shared" si="840"/>
        <v>2</v>
      </c>
      <c r="W3697">
        <f t="shared" si="841"/>
        <v>1</v>
      </c>
      <c r="X3697">
        <v>1</v>
      </c>
      <c r="Y3697">
        <f>D3697*$X3697</f>
        <v>4000</v>
      </c>
      <c r="Z3697">
        <f t="shared" si="845"/>
        <v>4005</v>
      </c>
    </row>
    <row r="3698" spans="1:26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 t="b">
        <v>0</v>
      </c>
      <c r="L3698">
        <v>78</v>
      </c>
      <c r="M3698" t="b">
        <v>1</v>
      </c>
      <c r="N3698" t="s">
        <v>8271</v>
      </c>
      <c r="O3698" s="15">
        <f t="shared" si="836"/>
        <v>155</v>
      </c>
      <c r="P3698" s="15">
        <f t="shared" si="846"/>
        <v>39.743589743589745</v>
      </c>
      <c r="Q3698" t="s">
        <v>8328</v>
      </c>
      <c r="R3698" t="s">
        <v>8329</v>
      </c>
      <c r="S3698" s="8">
        <f t="shared" si="837"/>
        <v>41988.408749999995</v>
      </c>
      <c r="T3698" s="11">
        <f t="shared" si="838"/>
        <v>42048.408749999995</v>
      </c>
      <c r="U3698" t="str">
        <f t="shared" si="839"/>
        <v>FALSE</v>
      </c>
      <c r="V3698" s="18">
        <f t="shared" si="840"/>
        <v>2</v>
      </c>
      <c r="W3698">
        <f t="shared" si="841"/>
        <v>1</v>
      </c>
      <c r="X3698">
        <v>1.28</v>
      </c>
      <c r="Y3698">
        <f>D3698*X3698</f>
        <v>2560</v>
      </c>
      <c r="Z3698">
        <f t="shared" si="845"/>
        <v>3968</v>
      </c>
    </row>
    <row r="3699" spans="1:26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 t="b">
        <v>0</v>
      </c>
      <c r="L3699">
        <v>30</v>
      </c>
      <c r="M3699" t="b">
        <v>1</v>
      </c>
      <c r="N3699" t="s">
        <v>8271</v>
      </c>
      <c r="O3699" s="15">
        <f t="shared" si="836"/>
        <v>108</v>
      </c>
      <c r="P3699" s="15">
        <f t="shared" si="846"/>
        <v>72</v>
      </c>
      <c r="Q3699" t="s">
        <v>8328</v>
      </c>
      <c r="R3699" t="s">
        <v>8329</v>
      </c>
      <c r="S3699" s="8">
        <f t="shared" si="837"/>
        <v>42479.2575</v>
      </c>
      <c r="T3699" s="11">
        <f t="shared" si="838"/>
        <v>42500.2575</v>
      </c>
      <c r="U3699" t="str">
        <f t="shared" si="839"/>
        <v>FALSE</v>
      </c>
      <c r="V3699" s="18">
        <f t="shared" si="840"/>
        <v>2</v>
      </c>
      <c r="W3699">
        <f t="shared" si="841"/>
        <v>1</v>
      </c>
      <c r="X3699">
        <v>1.28</v>
      </c>
      <c r="Y3699">
        <f>D3699*X3699</f>
        <v>2560</v>
      </c>
      <c r="Z3699">
        <f t="shared" si="845"/>
        <v>2764.8</v>
      </c>
    </row>
    <row r="3700" spans="1:26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 t="b">
        <v>0</v>
      </c>
      <c r="L3700">
        <v>136</v>
      </c>
      <c r="M3700" t="b">
        <v>1</v>
      </c>
      <c r="N3700" t="s">
        <v>8271</v>
      </c>
      <c r="O3700" s="15">
        <f t="shared" si="836"/>
        <v>110.52</v>
      </c>
      <c r="P3700" s="15">
        <f t="shared" si="846"/>
        <v>40.632352941176471</v>
      </c>
      <c r="Q3700" t="s">
        <v>8328</v>
      </c>
      <c r="R3700" t="s">
        <v>8329</v>
      </c>
      <c r="S3700" s="8">
        <f t="shared" si="837"/>
        <v>42401.598229166666</v>
      </c>
      <c r="T3700" s="11">
        <f t="shared" si="838"/>
        <v>42431.598229166666</v>
      </c>
      <c r="U3700" t="str">
        <f t="shared" si="839"/>
        <v>FALSE</v>
      </c>
      <c r="V3700" s="18">
        <f t="shared" si="840"/>
        <v>2</v>
      </c>
      <c r="W3700">
        <f t="shared" si="841"/>
        <v>1</v>
      </c>
      <c r="X3700">
        <v>1</v>
      </c>
      <c r="Y3700">
        <f>D3700*$X3700</f>
        <v>5000</v>
      </c>
      <c r="Z3700">
        <f t="shared" si="845"/>
        <v>5526</v>
      </c>
    </row>
    <row r="3701" spans="1:26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 t="b">
        <v>0</v>
      </c>
      <c r="L3701">
        <v>40</v>
      </c>
      <c r="M3701" t="b">
        <v>1</v>
      </c>
      <c r="N3701" t="s">
        <v>8271</v>
      </c>
      <c r="O3701" s="15">
        <f t="shared" si="836"/>
        <v>100.8</v>
      </c>
      <c r="P3701" s="15">
        <f t="shared" si="846"/>
        <v>63</v>
      </c>
      <c r="Q3701" t="s">
        <v>8328</v>
      </c>
      <c r="R3701" t="s">
        <v>8329</v>
      </c>
      <c r="S3701" s="8">
        <f t="shared" si="837"/>
        <v>41897.393703703703</v>
      </c>
      <c r="T3701" s="11">
        <f t="shared" si="838"/>
        <v>41927.393703703703</v>
      </c>
      <c r="U3701" t="str">
        <f t="shared" si="839"/>
        <v>FALSE</v>
      </c>
      <c r="V3701" s="18">
        <f t="shared" si="840"/>
        <v>2</v>
      </c>
      <c r="W3701">
        <f t="shared" si="841"/>
        <v>1</v>
      </c>
      <c r="X3701">
        <v>1</v>
      </c>
      <c r="Y3701">
        <f>D3701*$X3701</f>
        <v>2500</v>
      </c>
      <c r="Z3701">
        <f t="shared" si="845"/>
        <v>2520</v>
      </c>
    </row>
    <row r="3702" spans="1:26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 t="b">
        <v>0</v>
      </c>
      <c r="L3702">
        <v>18</v>
      </c>
      <c r="M3702" t="b">
        <v>1</v>
      </c>
      <c r="N3702" t="s">
        <v>8271</v>
      </c>
      <c r="O3702" s="15">
        <f t="shared" si="836"/>
        <v>121.2</v>
      </c>
      <c r="P3702" s="15">
        <f t="shared" si="846"/>
        <v>33.666666666666664</v>
      </c>
      <c r="Q3702" t="s">
        <v>8328</v>
      </c>
      <c r="R3702" t="s">
        <v>8329</v>
      </c>
      <c r="S3702" s="8">
        <f t="shared" si="837"/>
        <v>41882.37731481481</v>
      </c>
      <c r="T3702" s="11">
        <f t="shared" si="838"/>
        <v>41912.458333333328</v>
      </c>
      <c r="U3702" t="str">
        <f t="shared" si="839"/>
        <v>FALSE</v>
      </c>
      <c r="V3702" s="18">
        <f t="shared" si="840"/>
        <v>2</v>
      </c>
      <c r="W3702">
        <f t="shared" si="841"/>
        <v>1</v>
      </c>
      <c r="X3702">
        <v>1</v>
      </c>
      <c r="Y3702">
        <f>D3702*$X3702</f>
        <v>500</v>
      </c>
      <c r="Z3702">
        <f t="shared" si="845"/>
        <v>606</v>
      </c>
    </row>
    <row r="3703" spans="1:26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 t="b">
        <v>0</v>
      </c>
      <c r="L3703">
        <v>39</v>
      </c>
      <c r="M3703" t="b">
        <v>1</v>
      </c>
      <c r="N3703" t="s">
        <v>8271</v>
      </c>
      <c r="O3703" s="15">
        <f t="shared" si="836"/>
        <v>100.33333333333334</v>
      </c>
      <c r="P3703" s="15">
        <f t="shared" si="846"/>
        <v>38.589743589743591</v>
      </c>
      <c r="Q3703" t="s">
        <v>8328</v>
      </c>
      <c r="R3703" t="s">
        <v>8329</v>
      </c>
      <c r="S3703" s="8">
        <f t="shared" si="837"/>
        <v>42129.333252314813</v>
      </c>
      <c r="T3703" s="11">
        <f t="shared" si="838"/>
        <v>42159.333252314813</v>
      </c>
      <c r="U3703" t="str">
        <f t="shared" si="839"/>
        <v>FALSE</v>
      </c>
      <c r="V3703" s="18">
        <f t="shared" si="840"/>
        <v>2</v>
      </c>
      <c r="W3703">
        <f t="shared" si="841"/>
        <v>1</v>
      </c>
      <c r="X3703">
        <v>1.28</v>
      </c>
      <c r="Y3703">
        <f>D3703*X3703</f>
        <v>1920</v>
      </c>
      <c r="Z3703">
        <f t="shared" si="845"/>
        <v>1926.4</v>
      </c>
    </row>
    <row r="3704" spans="1:26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 t="b">
        <v>0</v>
      </c>
      <c r="L3704">
        <v>21</v>
      </c>
      <c r="M3704" t="b">
        <v>1</v>
      </c>
      <c r="N3704" t="s">
        <v>8271</v>
      </c>
      <c r="O3704" s="15">
        <f t="shared" si="836"/>
        <v>109.16666666666666</v>
      </c>
      <c r="P3704" s="15">
        <f t="shared" si="846"/>
        <v>155.95238095238096</v>
      </c>
      <c r="Q3704" t="s">
        <v>8328</v>
      </c>
      <c r="R3704" t="s">
        <v>8329</v>
      </c>
      <c r="S3704" s="8">
        <f t="shared" si="837"/>
        <v>42524.329675925925</v>
      </c>
      <c r="T3704" s="11">
        <f t="shared" si="838"/>
        <v>42561.749305555553</v>
      </c>
      <c r="U3704" t="str">
        <f t="shared" si="839"/>
        <v>FALSE</v>
      </c>
      <c r="V3704" s="18">
        <f t="shared" si="840"/>
        <v>2</v>
      </c>
      <c r="W3704">
        <f t="shared" si="841"/>
        <v>1</v>
      </c>
      <c r="X3704">
        <v>1.28</v>
      </c>
      <c r="Y3704">
        <f>D3704*X3704</f>
        <v>3840</v>
      </c>
      <c r="Z3704">
        <f t="shared" si="845"/>
        <v>4192</v>
      </c>
    </row>
    <row r="3705" spans="1:26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 t="b">
        <v>0</v>
      </c>
      <c r="L3705">
        <v>30</v>
      </c>
      <c r="M3705" t="b">
        <v>1</v>
      </c>
      <c r="N3705" t="s">
        <v>8271</v>
      </c>
      <c r="O3705" s="15">
        <f t="shared" si="836"/>
        <v>123.42857142857142</v>
      </c>
      <c r="P3705" s="15">
        <f t="shared" si="846"/>
        <v>43.2</v>
      </c>
      <c r="Q3705" t="s">
        <v>8328</v>
      </c>
      <c r="R3705" t="s">
        <v>8329</v>
      </c>
      <c r="S3705" s="8">
        <f t="shared" si="837"/>
        <v>42556.296157407407</v>
      </c>
      <c r="T3705" s="11">
        <f t="shared" si="838"/>
        <v>42595.082638888889</v>
      </c>
      <c r="U3705" t="str">
        <f t="shared" si="839"/>
        <v>FALSE</v>
      </c>
      <c r="V3705" s="18">
        <f t="shared" si="840"/>
        <v>2</v>
      </c>
      <c r="W3705">
        <f t="shared" si="841"/>
        <v>1</v>
      </c>
      <c r="X3705">
        <v>1</v>
      </c>
      <c r="Y3705">
        <f>D3705*$X3705</f>
        <v>1050</v>
      </c>
      <c r="Z3705">
        <f t="shared" si="845"/>
        <v>1296</v>
      </c>
    </row>
    <row r="3706" spans="1:26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 t="b">
        <v>0</v>
      </c>
      <c r="L3706">
        <v>27</v>
      </c>
      <c r="M3706" t="b">
        <v>1</v>
      </c>
      <c r="N3706" t="s">
        <v>8271</v>
      </c>
      <c r="O3706" s="15">
        <f t="shared" si="836"/>
        <v>136.33666666666667</v>
      </c>
      <c r="P3706" s="15">
        <f t="shared" si="846"/>
        <v>15.148518518518518</v>
      </c>
      <c r="Q3706" t="s">
        <v>8328</v>
      </c>
      <c r="R3706" t="s">
        <v>8329</v>
      </c>
      <c r="S3706" s="8">
        <f t="shared" si="837"/>
        <v>42461.481412037036</v>
      </c>
      <c r="T3706" s="11">
        <f t="shared" si="838"/>
        <v>42521.481412037036</v>
      </c>
      <c r="U3706" t="str">
        <f t="shared" si="839"/>
        <v>FALSE</v>
      </c>
      <c r="V3706" s="18">
        <f t="shared" si="840"/>
        <v>2</v>
      </c>
      <c r="W3706">
        <f t="shared" si="841"/>
        <v>1</v>
      </c>
      <c r="X3706">
        <v>1.28</v>
      </c>
      <c r="Y3706">
        <f>D3706*X3706</f>
        <v>384</v>
      </c>
      <c r="Z3706">
        <f t="shared" si="845"/>
        <v>523.53279999999995</v>
      </c>
    </row>
    <row r="3707" spans="1:26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 t="b">
        <v>0</v>
      </c>
      <c r="L3707">
        <v>35</v>
      </c>
      <c r="M3707" t="b">
        <v>1</v>
      </c>
      <c r="N3707" t="s">
        <v>8271</v>
      </c>
      <c r="O3707" s="15">
        <f t="shared" si="836"/>
        <v>103.46657233816768</v>
      </c>
      <c r="P3707" s="15">
        <f t="shared" si="846"/>
        <v>83.571428571428569</v>
      </c>
      <c r="Q3707" t="s">
        <v>8328</v>
      </c>
      <c r="R3707" t="s">
        <v>8329</v>
      </c>
      <c r="S3707" s="8">
        <f t="shared" si="837"/>
        <v>41792.334652777776</v>
      </c>
      <c r="T3707" s="11">
        <f t="shared" si="838"/>
        <v>41813.541666666664</v>
      </c>
      <c r="U3707" t="str">
        <f t="shared" si="839"/>
        <v>FALSE</v>
      </c>
      <c r="V3707" s="18">
        <f t="shared" si="840"/>
        <v>2</v>
      </c>
      <c r="W3707">
        <f t="shared" si="841"/>
        <v>1</v>
      </c>
      <c r="X3707">
        <v>1</v>
      </c>
      <c r="Y3707">
        <f>D3707*$X3707</f>
        <v>2827</v>
      </c>
      <c r="Z3707">
        <f t="shared" si="845"/>
        <v>2925</v>
      </c>
    </row>
    <row r="3708" spans="1:26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 t="b">
        <v>0</v>
      </c>
      <c r="L3708">
        <v>13</v>
      </c>
      <c r="M3708" t="b">
        <v>1</v>
      </c>
      <c r="N3708" t="s">
        <v>8271</v>
      </c>
      <c r="O3708" s="15">
        <f t="shared" si="836"/>
        <v>121.33333333333334</v>
      </c>
      <c r="P3708" s="15">
        <f t="shared" si="846"/>
        <v>140</v>
      </c>
      <c r="Q3708" t="s">
        <v>8328</v>
      </c>
      <c r="R3708" t="s">
        <v>8329</v>
      </c>
      <c r="S3708" s="8">
        <f t="shared" si="837"/>
        <v>41879.705428240741</v>
      </c>
      <c r="T3708" s="11">
        <f t="shared" si="838"/>
        <v>41894.705428240741</v>
      </c>
      <c r="U3708" t="str">
        <f t="shared" si="839"/>
        <v>FALSE</v>
      </c>
      <c r="V3708" s="18">
        <f t="shared" si="840"/>
        <v>2</v>
      </c>
      <c r="W3708">
        <f t="shared" si="841"/>
        <v>1</v>
      </c>
      <c r="X3708">
        <v>1</v>
      </c>
      <c r="Y3708">
        <f>D3708*$X3708</f>
        <v>1500</v>
      </c>
      <c r="Z3708">
        <f t="shared" si="845"/>
        <v>1820</v>
      </c>
    </row>
    <row r="3709" spans="1:26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 t="b">
        <v>0</v>
      </c>
      <c r="L3709">
        <v>23</v>
      </c>
      <c r="M3709" t="b">
        <v>1</v>
      </c>
      <c r="N3709" t="s">
        <v>8271</v>
      </c>
      <c r="O3709" s="15">
        <f t="shared" si="836"/>
        <v>186</v>
      </c>
      <c r="P3709" s="15">
        <f t="shared" si="846"/>
        <v>80.869565217391298</v>
      </c>
      <c r="Q3709" t="s">
        <v>8328</v>
      </c>
      <c r="R3709" t="s">
        <v>8329</v>
      </c>
      <c r="S3709" s="8">
        <f t="shared" si="837"/>
        <v>42551.840023148143</v>
      </c>
      <c r="T3709" s="11">
        <f t="shared" si="838"/>
        <v>42573.018055555549</v>
      </c>
      <c r="U3709" t="str">
        <f t="shared" si="839"/>
        <v>FALSE</v>
      </c>
      <c r="V3709" s="18">
        <f t="shared" si="840"/>
        <v>2</v>
      </c>
      <c r="W3709">
        <f t="shared" si="841"/>
        <v>1</v>
      </c>
      <c r="X3709">
        <v>1</v>
      </c>
      <c r="Y3709">
        <f>D3709*$X3709</f>
        <v>1000</v>
      </c>
      <c r="Z3709">
        <f t="shared" si="845"/>
        <v>1860</v>
      </c>
    </row>
    <row r="3710" spans="1:26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 t="b">
        <v>0</v>
      </c>
      <c r="L3710">
        <v>39</v>
      </c>
      <c r="M3710" t="b">
        <v>1</v>
      </c>
      <c r="N3710" t="s">
        <v>8271</v>
      </c>
      <c r="O3710" s="15">
        <f t="shared" si="836"/>
        <v>300</v>
      </c>
      <c r="P3710" s="15">
        <f t="shared" si="846"/>
        <v>53.846153846153847</v>
      </c>
      <c r="Q3710" t="s">
        <v>8328</v>
      </c>
      <c r="R3710" t="s">
        <v>8329</v>
      </c>
      <c r="S3710" s="8">
        <f t="shared" si="837"/>
        <v>41809.933865740735</v>
      </c>
      <c r="T3710" s="11">
        <f t="shared" si="838"/>
        <v>41823.933865740742</v>
      </c>
      <c r="U3710" t="str">
        <f t="shared" si="839"/>
        <v>FALSE</v>
      </c>
      <c r="V3710" s="18">
        <f t="shared" si="840"/>
        <v>2</v>
      </c>
      <c r="W3710">
        <f t="shared" si="841"/>
        <v>1</v>
      </c>
      <c r="X3710">
        <v>1</v>
      </c>
      <c r="Y3710">
        <f>D3710*$X3710</f>
        <v>700</v>
      </c>
      <c r="Z3710">
        <f t="shared" si="845"/>
        <v>2100</v>
      </c>
    </row>
    <row r="3711" spans="1:26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 t="b">
        <v>0</v>
      </c>
      <c r="L3711">
        <v>35</v>
      </c>
      <c r="M3711" t="b">
        <v>1</v>
      </c>
      <c r="N3711" t="s">
        <v>8271</v>
      </c>
      <c r="O3711" s="15">
        <f t="shared" si="836"/>
        <v>108.25</v>
      </c>
      <c r="P3711" s="15">
        <f t="shared" si="846"/>
        <v>30.928571428571427</v>
      </c>
      <c r="Q3711" t="s">
        <v>8328</v>
      </c>
      <c r="R3711" t="s">
        <v>8329</v>
      </c>
      <c r="S3711" s="8">
        <f t="shared" si="837"/>
        <v>41785.499374999999</v>
      </c>
      <c r="T3711" s="11">
        <f t="shared" si="838"/>
        <v>41815.499374999999</v>
      </c>
      <c r="U3711" t="str">
        <f t="shared" si="839"/>
        <v>FALSE</v>
      </c>
      <c r="V3711" s="18">
        <f t="shared" si="840"/>
        <v>2</v>
      </c>
      <c r="W3711">
        <f t="shared" si="841"/>
        <v>1</v>
      </c>
      <c r="X3711">
        <v>1.28</v>
      </c>
      <c r="Y3711">
        <f>D3711*X3711</f>
        <v>1280</v>
      </c>
      <c r="Z3711">
        <f t="shared" si="845"/>
        <v>1385.6000000000001</v>
      </c>
    </row>
    <row r="3712" spans="1:26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 t="b">
        <v>0</v>
      </c>
      <c r="L3712">
        <v>27</v>
      </c>
      <c r="M3712" t="b">
        <v>1</v>
      </c>
      <c r="N3712" t="s">
        <v>8271</v>
      </c>
      <c r="O3712" s="15">
        <f t="shared" si="836"/>
        <v>141.15384615384616</v>
      </c>
      <c r="P3712" s="15">
        <f t="shared" si="846"/>
        <v>67.962962962962962</v>
      </c>
      <c r="Q3712" t="s">
        <v>8328</v>
      </c>
      <c r="R3712" t="s">
        <v>8329</v>
      </c>
      <c r="S3712" s="8">
        <f t="shared" si="837"/>
        <v>42072.367916666662</v>
      </c>
      <c r="T3712" s="11">
        <f t="shared" si="838"/>
        <v>42097.367916666662</v>
      </c>
      <c r="U3712" t="str">
        <f t="shared" si="839"/>
        <v>FALSE</v>
      </c>
      <c r="V3712" s="18">
        <f t="shared" si="840"/>
        <v>2</v>
      </c>
      <c r="W3712">
        <f t="shared" si="841"/>
        <v>1</v>
      </c>
      <c r="X3712">
        <v>1</v>
      </c>
      <c r="Y3712">
        <f>D3712*$X3712</f>
        <v>1300</v>
      </c>
      <c r="Z3712">
        <f t="shared" si="845"/>
        <v>1835</v>
      </c>
    </row>
    <row r="3713" spans="1:26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 t="b">
        <v>0</v>
      </c>
      <c r="L3713">
        <v>21</v>
      </c>
      <c r="M3713" t="b">
        <v>1</v>
      </c>
      <c r="N3713" t="s">
        <v>8271</v>
      </c>
      <c r="O3713" s="15">
        <f t="shared" si="836"/>
        <v>113.99999999999999</v>
      </c>
      <c r="P3713" s="15">
        <f t="shared" si="846"/>
        <v>27.142857142857142</v>
      </c>
      <c r="Q3713" t="s">
        <v>8328</v>
      </c>
      <c r="R3713" t="s">
        <v>8329</v>
      </c>
      <c r="S3713" s="8">
        <f t="shared" si="837"/>
        <v>41779.5158912037</v>
      </c>
      <c r="T3713" s="11">
        <f t="shared" si="838"/>
        <v>41805.458333333328</v>
      </c>
      <c r="U3713" t="str">
        <f t="shared" si="839"/>
        <v>FALSE</v>
      </c>
      <c r="V3713" s="18">
        <f t="shared" si="840"/>
        <v>2</v>
      </c>
      <c r="W3713">
        <f t="shared" si="841"/>
        <v>1</v>
      </c>
      <c r="X3713">
        <v>1</v>
      </c>
      <c r="Y3713">
        <f>D3713*$X3713</f>
        <v>500</v>
      </c>
      <c r="Z3713">
        <f t="shared" si="845"/>
        <v>570</v>
      </c>
    </row>
    <row r="3714" spans="1:26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 t="b">
        <v>0</v>
      </c>
      <c r="L3714">
        <v>104</v>
      </c>
      <c r="M3714" t="b">
        <v>1</v>
      </c>
      <c r="N3714" t="s">
        <v>8271</v>
      </c>
      <c r="O3714" s="15">
        <f t="shared" si="836"/>
        <v>153.73333333333335</v>
      </c>
      <c r="P3714" s="15">
        <f t="shared" si="846"/>
        <v>110.86538461538461</v>
      </c>
      <c r="Q3714" t="s">
        <v>8328</v>
      </c>
      <c r="R3714" t="s">
        <v>8329</v>
      </c>
      <c r="S3714" s="8">
        <f t="shared" si="837"/>
        <v>42133.963738425926</v>
      </c>
      <c r="T3714" s="11">
        <f t="shared" si="838"/>
        <v>42155.082638888889</v>
      </c>
      <c r="U3714" t="str">
        <f t="shared" si="839"/>
        <v>FALSE</v>
      </c>
      <c r="V3714" s="18">
        <f t="shared" si="840"/>
        <v>2</v>
      </c>
      <c r="W3714">
        <f t="shared" si="841"/>
        <v>1</v>
      </c>
      <c r="X3714">
        <v>1</v>
      </c>
      <c r="Y3714">
        <f>D3714*$X3714</f>
        <v>7500</v>
      </c>
      <c r="Z3714">
        <f t="shared" si="845"/>
        <v>11530</v>
      </c>
    </row>
    <row r="3715" spans="1:26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 t="b">
        <v>0</v>
      </c>
      <c r="L3715">
        <v>19</v>
      </c>
      <c r="M3715" t="b">
        <v>1</v>
      </c>
      <c r="N3715" t="s">
        <v>8271</v>
      </c>
      <c r="O3715" s="15">
        <f t="shared" ref="O3715:O3778" si="847">(E3715/D3715)*100</f>
        <v>101.49999999999999</v>
      </c>
      <c r="P3715" s="15">
        <f t="shared" si="846"/>
        <v>106.84210526315789</v>
      </c>
      <c r="Q3715" t="s">
        <v>8328</v>
      </c>
      <c r="R3715" t="s">
        <v>8329</v>
      </c>
      <c r="S3715" s="8">
        <f t="shared" ref="S3715:S3778" si="848">(((J3715/60)/60)/24)+DATE(1970,1,1)+(-5/24)</f>
        <v>42505.529699074068</v>
      </c>
      <c r="T3715" s="11">
        <f t="shared" ref="T3715:T3778" si="849">(I3715/86400)+25569+(-5/24)</f>
        <v>42525.529699074068</v>
      </c>
      <c r="U3715" t="str">
        <f t="shared" ref="U3715:U3778" si="850">TRIM(K3715)</f>
        <v>FALSE</v>
      </c>
      <c r="V3715" s="18">
        <f t="shared" ref="V3715:V3778" si="851">IF(U3715="TRUE", 1, 2)</f>
        <v>2</v>
      </c>
      <c r="W3715">
        <f t="shared" ref="W3715:W3778" si="852">IF(F3715="successful", 1,  IF(F3715= "failed", 2, IF(F3715="canceled", 3, 4)))</f>
        <v>1</v>
      </c>
      <c r="X3715">
        <v>1</v>
      </c>
      <c r="Y3715">
        <f>D3715*$X3715</f>
        <v>2000</v>
      </c>
      <c r="Z3715">
        <f t="shared" si="845"/>
        <v>2030</v>
      </c>
    </row>
    <row r="3716" spans="1:26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 t="b">
        <v>0</v>
      </c>
      <c r="L3716">
        <v>97</v>
      </c>
      <c r="M3716" t="b">
        <v>1</v>
      </c>
      <c r="N3716" t="s">
        <v>8271</v>
      </c>
      <c r="O3716" s="15">
        <f t="shared" si="847"/>
        <v>102.35000000000001</v>
      </c>
      <c r="P3716" s="15">
        <f t="shared" si="846"/>
        <v>105.51546391752578</v>
      </c>
      <c r="Q3716" t="s">
        <v>8328</v>
      </c>
      <c r="R3716" t="s">
        <v>8329</v>
      </c>
      <c r="S3716" s="8">
        <f t="shared" si="848"/>
        <v>42118.347997685189</v>
      </c>
      <c r="T3716" s="11">
        <f t="shared" si="849"/>
        <v>42149.957638888889</v>
      </c>
      <c r="U3716" t="str">
        <f t="shared" si="850"/>
        <v>FALSE</v>
      </c>
      <c r="V3716" s="18">
        <f t="shared" si="851"/>
        <v>2</v>
      </c>
      <c r="W3716">
        <f t="shared" si="852"/>
        <v>1</v>
      </c>
      <c r="X3716">
        <v>1</v>
      </c>
      <c r="Y3716">
        <f>D3716*$X3716</f>
        <v>10000</v>
      </c>
      <c r="Z3716">
        <f t="shared" si="845"/>
        <v>10235</v>
      </c>
    </row>
    <row r="3717" spans="1:26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 t="b">
        <v>0</v>
      </c>
      <c r="L3717">
        <v>27</v>
      </c>
      <c r="M3717" t="b">
        <v>1</v>
      </c>
      <c r="N3717" t="s">
        <v>8271</v>
      </c>
      <c r="O3717" s="15">
        <f t="shared" si="847"/>
        <v>102.57142857142858</v>
      </c>
      <c r="P3717" s="15">
        <f t="shared" si="846"/>
        <v>132.96296296296296</v>
      </c>
      <c r="Q3717" t="s">
        <v>8328</v>
      </c>
      <c r="R3717" t="s">
        <v>8329</v>
      </c>
      <c r="S3717" s="8">
        <f t="shared" si="848"/>
        <v>42036.787256944437</v>
      </c>
      <c r="T3717" s="11">
        <f t="shared" si="849"/>
        <v>42094.327777777777</v>
      </c>
      <c r="U3717" t="str">
        <f t="shared" si="850"/>
        <v>FALSE</v>
      </c>
      <c r="V3717" s="18">
        <f t="shared" si="851"/>
        <v>2</v>
      </c>
      <c r="W3717">
        <f t="shared" si="852"/>
        <v>1</v>
      </c>
      <c r="X3717">
        <v>1.28</v>
      </c>
      <c r="Y3717">
        <f>D3717*X3717</f>
        <v>4480</v>
      </c>
      <c r="Z3717">
        <f t="shared" si="845"/>
        <v>4595.2</v>
      </c>
    </row>
    <row r="3718" spans="1:26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 t="b">
        <v>0</v>
      </c>
      <c r="L3718">
        <v>24</v>
      </c>
      <c r="M3718" t="b">
        <v>1</v>
      </c>
      <c r="N3718" t="s">
        <v>8271</v>
      </c>
      <c r="O3718" s="15">
        <f t="shared" si="847"/>
        <v>155.75</v>
      </c>
      <c r="P3718" s="15">
        <f t="shared" si="846"/>
        <v>51.916666666666664</v>
      </c>
      <c r="Q3718" t="s">
        <v>8328</v>
      </c>
      <c r="R3718" t="s">
        <v>8329</v>
      </c>
      <c r="S3718" s="8">
        <f t="shared" si="848"/>
        <v>42360.679502314808</v>
      </c>
      <c r="T3718" s="11">
        <f t="shared" si="849"/>
        <v>42390.679502314808</v>
      </c>
      <c r="U3718" t="str">
        <f t="shared" si="850"/>
        <v>FALSE</v>
      </c>
      <c r="V3718" s="18">
        <f t="shared" si="851"/>
        <v>2</v>
      </c>
      <c r="W3718">
        <f t="shared" si="852"/>
        <v>1</v>
      </c>
      <c r="X3718">
        <v>1</v>
      </c>
      <c r="Y3718">
        <f>D3718*$X3718</f>
        <v>800</v>
      </c>
      <c r="Z3718">
        <f t="shared" si="845"/>
        <v>1246</v>
      </c>
    </row>
    <row r="3719" spans="1:26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 t="b">
        <v>0</v>
      </c>
      <c r="L3719">
        <v>13</v>
      </c>
      <c r="M3719" t="b">
        <v>1</v>
      </c>
      <c r="N3719" t="s">
        <v>8271</v>
      </c>
      <c r="O3719" s="15">
        <f t="shared" si="847"/>
        <v>100.75</v>
      </c>
      <c r="P3719" s="15">
        <f t="shared" si="846"/>
        <v>310</v>
      </c>
      <c r="Q3719" t="s">
        <v>8328</v>
      </c>
      <c r="R3719" t="s">
        <v>8329</v>
      </c>
      <c r="S3719" s="8">
        <f t="shared" si="848"/>
        <v>42102.657974537033</v>
      </c>
      <c r="T3719" s="11">
        <f t="shared" si="849"/>
        <v>42133.657974537033</v>
      </c>
      <c r="U3719" t="str">
        <f t="shared" si="850"/>
        <v>FALSE</v>
      </c>
      <c r="V3719" s="18">
        <f t="shared" si="851"/>
        <v>2</v>
      </c>
      <c r="W3719">
        <f t="shared" si="852"/>
        <v>1</v>
      </c>
      <c r="X3719">
        <v>1.28</v>
      </c>
      <c r="Y3719">
        <f>D3719*X3719</f>
        <v>5120</v>
      </c>
      <c r="Z3719">
        <f t="shared" si="845"/>
        <v>5158.4000000000005</v>
      </c>
    </row>
    <row r="3720" spans="1:26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 t="b">
        <v>0</v>
      </c>
      <c r="L3720">
        <v>46</v>
      </c>
      <c r="M3720" t="b">
        <v>1</v>
      </c>
      <c r="N3720" t="s">
        <v>8271</v>
      </c>
      <c r="O3720" s="15">
        <f t="shared" si="847"/>
        <v>239.4</v>
      </c>
      <c r="P3720" s="15">
        <f t="shared" si="846"/>
        <v>26.021739130434781</v>
      </c>
      <c r="Q3720" t="s">
        <v>8328</v>
      </c>
      <c r="R3720" t="s">
        <v>8329</v>
      </c>
      <c r="S3720" s="8">
        <f t="shared" si="848"/>
        <v>42032.507812499993</v>
      </c>
      <c r="T3720" s="11">
        <f t="shared" si="849"/>
        <v>42062.507812499993</v>
      </c>
      <c r="U3720" t="str">
        <f t="shared" si="850"/>
        <v>FALSE</v>
      </c>
      <c r="V3720" s="18">
        <f t="shared" si="851"/>
        <v>2</v>
      </c>
      <c r="W3720">
        <f t="shared" si="852"/>
        <v>1</v>
      </c>
      <c r="X3720">
        <v>1.28</v>
      </c>
      <c r="Y3720">
        <f>D3720*X3720</f>
        <v>640</v>
      </c>
      <c r="Z3720">
        <f t="shared" si="845"/>
        <v>1532.16</v>
      </c>
    </row>
    <row r="3721" spans="1:26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 t="b">
        <v>0</v>
      </c>
      <c r="L3721">
        <v>4</v>
      </c>
      <c r="M3721" t="b">
        <v>1</v>
      </c>
      <c r="N3721" t="s">
        <v>8271</v>
      </c>
      <c r="O3721" s="15">
        <f t="shared" si="847"/>
        <v>210</v>
      </c>
      <c r="P3721" s="15">
        <f t="shared" si="846"/>
        <v>105</v>
      </c>
      <c r="Q3721" t="s">
        <v>8328</v>
      </c>
      <c r="R3721" t="s">
        <v>8329</v>
      </c>
      <c r="S3721" s="8">
        <f t="shared" si="848"/>
        <v>42147.521597222221</v>
      </c>
      <c r="T3721" s="11">
        <f t="shared" si="849"/>
        <v>42177.521597222221</v>
      </c>
      <c r="U3721" t="str">
        <f t="shared" si="850"/>
        <v>FALSE</v>
      </c>
      <c r="V3721" s="18">
        <f t="shared" si="851"/>
        <v>2</v>
      </c>
      <c r="W3721">
        <f t="shared" si="852"/>
        <v>1</v>
      </c>
      <c r="X3721">
        <v>1.28</v>
      </c>
      <c r="Y3721">
        <f>D3721*X3721</f>
        <v>256</v>
      </c>
      <c r="Z3721">
        <f t="shared" si="845"/>
        <v>537.6</v>
      </c>
    </row>
    <row r="3722" spans="1:26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 t="b">
        <v>0</v>
      </c>
      <c r="L3722">
        <v>40</v>
      </c>
      <c r="M3722" t="b">
        <v>1</v>
      </c>
      <c r="N3722" t="s">
        <v>8271</v>
      </c>
      <c r="O3722" s="15">
        <f t="shared" si="847"/>
        <v>104.51515151515152</v>
      </c>
      <c r="P3722" s="15">
        <f t="shared" si="846"/>
        <v>86.224999999999994</v>
      </c>
      <c r="Q3722" t="s">
        <v>8328</v>
      </c>
      <c r="R3722" t="s">
        <v>8329</v>
      </c>
      <c r="S3722" s="8">
        <f t="shared" si="848"/>
        <v>42165.784791666665</v>
      </c>
      <c r="T3722" s="11">
        <f t="shared" si="849"/>
        <v>42187.784791666665</v>
      </c>
      <c r="U3722" t="str">
        <f t="shared" si="850"/>
        <v>FALSE</v>
      </c>
      <c r="V3722" s="18">
        <f t="shared" si="851"/>
        <v>2</v>
      </c>
      <c r="W3722">
        <f t="shared" si="852"/>
        <v>1</v>
      </c>
      <c r="X3722">
        <v>1</v>
      </c>
      <c r="Y3722">
        <f>D3722*$X3722</f>
        <v>3300</v>
      </c>
      <c r="Z3722">
        <f t="shared" si="845"/>
        <v>3449</v>
      </c>
    </row>
    <row r="3723" spans="1:26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 t="b">
        <v>0</v>
      </c>
      <c r="L3723">
        <v>44</v>
      </c>
      <c r="M3723" t="b">
        <v>1</v>
      </c>
      <c r="N3723" t="s">
        <v>8271</v>
      </c>
      <c r="O3723" s="15">
        <f t="shared" si="847"/>
        <v>100.8</v>
      </c>
      <c r="P3723" s="15">
        <f t="shared" si="846"/>
        <v>114.54545454545455</v>
      </c>
      <c r="Q3723" t="s">
        <v>8328</v>
      </c>
      <c r="R3723" t="s">
        <v>8329</v>
      </c>
      <c r="S3723" s="8">
        <f t="shared" si="848"/>
        <v>41927.727824074071</v>
      </c>
      <c r="T3723" s="11">
        <f t="shared" si="849"/>
        <v>41948.769490740735</v>
      </c>
      <c r="U3723" t="str">
        <f t="shared" si="850"/>
        <v>FALSE</v>
      </c>
      <c r="V3723" s="18">
        <f t="shared" si="851"/>
        <v>2</v>
      </c>
      <c r="W3723">
        <f t="shared" si="852"/>
        <v>1</v>
      </c>
      <c r="X3723">
        <v>1</v>
      </c>
      <c r="Y3723">
        <f>D3723*$X3723</f>
        <v>5000</v>
      </c>
      <c r="Z3723">
        <f t="shared" si="845"/>
        <v>5040</v>
      </c>
    </row>
    <row r="3724" spans="1:26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 t="b">
        <v>0</v>
      </c>
      <c r="L3724">
        <v>35</v>
      </c>
      <c r="M3724" t="b">
        <v>1</v>
      </c>
      <c r="N3724" t="s">
        <v>8271</v>
      </c>
      <c r="O3724" s="15">
        <f t="shared" si="847"/>
        <v>111.20000000000002</v>
      </c>
      <c r="P3724" s="15">
        <f t="shared" si="846"/>
        <v>47.657142857142858</v>
      </c>
      <c r="Q3724" t="s">
        <v>8328</v>
      </c>
      <c r="R3724" t="s">
        <v>8329</v>
      </c>
      <c r="S3724" s="8">
        <f t="shared" si="848"/>
        <v>42381.463506944441</v>
      </c>
      <c r="T3724" s="11">
        <f t="shared" si="849"/>
        <v>42411.749305555553</v>
      </c>
      <c r="U3724" t="str">
        <f t="shared" si="850"/>
        <v>FALSE</v>
      </c>
      <c r="V3724" s="18">
        <f t="shared" si="851"/>
        <v>2</v>
      </c>
      <c r="W3724">
        <f t="shared" si="852"/>
        <v>1</v>
      </c>
      <c r="X3724">
        <f>0.76</f>
        <v>0.76</v>
      </c>
      <c r="Y3724">
        <f>D3724*X3724</f>
        <v>1140</v>
      </c>
      <c r="Z3724">
        <f t="shared" si="845"/>
        <v>1267.68</v>
      </c>
    </row>
    <row r="3725" spans="1:26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 t="b">
        <v>0</v>
      </c>
      <c r="L3725">
        <v>63</v>
      </c>
      <c r="M3725" t="b">
        <v>1</v>
      </c>
      <c r="N3725" t="s">
        <v>8271</v>
      </c>
      <c r="O3725" s="15">
        <f t="shared" si="847"/>
        <v>102.04444444444445</v>
      </c>
      <c r="P3725" s="15">
        <f t="shared" si="846"/>
        <v>72.888888888888886</v>
      </c>
      <c r="Q3725" t="s">
        <v>8328</v>
      </c>
      <c r="R3725" t="s">
        <v>8329</v>
      </c>
      <c r="S3725" s="8">
        <f t="shared" si="848"/>
        <v>41943.544699074075</v>
      </c>
      <c r="T3725" s="11">
        <f t="shared" si="849"/>
        <v>41973.586365740739</v>
      </c>
      <c r="U3725" t="str">
        <f t="shared" si="850"/>
        <v>FALSE</v>
      </c>
      <c r="V3725" s="18">
        <f t="shared" si="851"/>
        <v>2</v>
      </c>
      <c r="W3725">
        <f t="shared" si="852"/>
        <v>1</v>
      </c>
      <c r="X3725">
        <v>1.28</v>
      </c>
      <c r="Y3725">
        <f>D3725*X3725</f>
        <v>5760</v>
      </c>
      <c r="Z3725">
        <f t="shared" ref="Z3725:Z3733" si="853">E3725*$X3725</f>
        <v>5877.76</v>
      </c>
    </row>
    <row r="3726" spans="1:26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 t="b">
        <v>0</v>
      </c>
      <c r="L3726">
        <v>89</v>
      </c>
      <c r="M3726" t="b">
        <v>1</v>
      </c>
      <c r="N3726" t="s">
        <v>8271</v>
      </c>
      <c r="O3726" s="15">
        <f t="shared" si="847"/>
        <v>102.54767441860466</v>
      </c>
      <c r="P3726" s="15">
        <f t="shared" si="846"/>
        <v>49.545505617977533</v>
      </c>
      <c r="Q3726" t="s">
        <v>8328</v>
      </c>
      <c r="R3726" t="s">
        <v>8329</v>
      </c>
      <c r="S3726" s="8">
        <f t="shared" si="848"/>
        <v>42465.283101851855</v>
      </c>
      <c r="T3726" s="11">
        <f t="shared" si="849"/>
        <v>42494.749999999993</v>
      </c>
      <c r="U3726" t="str">
        <f t="shared" si="850"/>
        <v>FALSE</v>
      </c>
      <c r="V3726" s="18">
        <f t="shared" si="851"/>
        <v>2</v>
      </c>
      <c r="W3726">
        <f t="shared" si="852"/>
        <v>1</v>
      </c>
      <c r="X3726">
        <v>1.28</v>
      </c>
      <c r="Y3726">
        <f>D3726*X3726</f>
        <v>5504</v>
      </c>
      <c r="Z3726">
        <f t="shared" si="853"/>
        <v>5644.2240000000002</v>
      </c>
    </row>
    <row r="3727" spans="1:26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 t="b">
        <v>0</v>
      </c>
      <c r="L3727">
        <v>15</v>
      </c>
      <c r="M3727" t="b">
        <v>1</v>
      </c>
      <c r="N3727" t="s">
        <v>8271</v>
      </c>
      <c r="O3727" s="15">
        <f t="shared" si="847"/>
        <v>127</v>
      </c>
      <c r="P3727" s="15">
        <f t="shared" si="846"/>
        <v>25.4</v>
      </c>
      <c r="Q3727" t="s">
        <v>8328</v>
      </c>
      <c r="R3727" t="s">
        <v>8329</v>
      </c>
      <c r="S3727" s="8">
        <f t="shared" si="848"/>
        <v>42401.736886574072</v>
      </c>
      <c r="T3727" s="11">
        <f t="shared" si="849"/>
        <v>42418.687499999993</v>
      </c>
      <c r="U3727" t="str">
        <f t="shared" si="850"/>
        <v>FALSE</v>
      </c>
      <c r="V3727" s="18">
        <f t="shared" si="851"/>
        <v>2</v>
      </c>
      <c r="W3727">
        <f t="shared" si="852"/>
        <v>1</v>
      </c>
      <c r="X3727">
        <v>1.28</v>
      </c>
      <c r="Y3727">
        <f>D3727*X3727</f>
        <v>384</v>
      </c>
      <c r="Z3727">
        <f t="shared" si="853"/>
        <v>487.68</v>
      </c>
    </row>
    <row r="3728" spans="1:26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 t="b">
        <v>0</v>
      </c>
      <c r="L3728">
        <v>46</v>
      </c>
      <c r="M3728" t="b">
        <v>1</v>
      </c>
      <c r="N3728" t="s">
        <v>8271</v>
      </c>
      <c r="O3728" s="15">
        <f t="shared" si="847"/>
        <v>338.70588235294122</v>
      </c>
      <c r="P3728" s="15">
        <f t="shared" si="846"/>
        <v>62.586956521739133</v>
      </c>
      <c r="Q3728" t="s">
        <v>8328</v>
      </c>
      <c r="R3728" t="s">
        <v>8329</v>
      </c>
      <c r="S3728" s="8">
        <f t="shared" si="848"/>
        <v>42461.932534722226</v>
      </c>
      <c r="T3728" s="11">
        <f t="shared" si="849"/>
        <v>42489.666666666664</v>
      </c>
      <c r="U3728" t="str">
        <f t="shared" si="850"/>
        <v>FALSE</v>
      </c>
      <c r="V3728" s="18">
        <f t="shared" si="851"/>
        <v>2</v>
      </c>
      <c r="W3728">
        <f t="shared" si="852"/>
        <v>1</v>
      </c>
      <c r="X3728">
        <v>1</v>
      </c>
      <c r="Y3728">
        <f t="shared" ref="Y3728:Y3733" si="854">D3728*$X3728</f>
        <v>850</v>
      </c>
      <c r="Z3728">
        <f t="shared" si="853"/>
        <v>2879</v>
      </c>
    </row>
    <row r="3729" spans="1:26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 t="b">
        <v>0</v>
      </c>
      <c r="L3729">
        <v>33</v>
      </c>
      <c r="M3729" t="b">
        <v>1</v>
      </c>
      <c r="N3729" t="s">
        <v>8271</v>
      </c>
      <c r="O3729" s="15">
        <f t="shared" si="847"/>
        <v>100.75</v>
      </c>
      <c r="P3729" s="15">
        <f t="shared" si="846"/>
        <v>61.060606060606062</v>
      </c>
      <c r="Q3729" t="s">
        <v>8328</v>
      </c>
      <c r="R3729" t="s">
        <v>8329</v>
      </c>
      <c r="S3729" s="8">
        <f t="shared" si="848"/>
        <v>42632.139976851853</v>
      </c>
      <c r="T3729" s="11">
        <f t="shared" si="849"/>
        <v>42662.996527777774</v>
      </c>
      <c r="U3729" t="str">
        <f t="shared" si="850"/>
        <v>FALSE</v>
      </c>
      <c r="V3729" s="18">
        <f t="shared" si="851"/>
        <v>2</v>
      </c>
      <c r="W3729">
        <f t="shared" si="852"/>
        <v>1</v>
      </c>
      <c r="X3729">
        <v>1</v>
      </c>
      <c r="Y3729">
        <f t="shared" si="854"/>
        <v>2000</v>
      </c>
      <c r="Z3729">
        <f t="shared" si="853"/>
        <v>2015</v>
      </c>
    </row>
    <row r="3730" spans="1:26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 t="b">
        <v>0</v>
      </c>
      <c r="L3730">
        <v>31</v>
      </c>
      <c r="M3730" t="b">
        <v>0</v>
      </c>
      <c r="N3730" t="s">
        <v>8271</v>
      </c>
      <c r="O3730" s="15">
        <f t="shared" si="847"/>
        <v>9.31</v>
      </c>
      <c r="P3730" s="15">
        <f t="shared" si="846"/>
        <v>60.064516129032256</v>
      </c>
      <c r="Q3730" t="s">
        <v>8328</v>
      </c>
      <c r="R3730" t="s">
        <v>8329</v>
      </c>
      <c r="S3730" s="8">
        <f t="shared" si="848"/>
        <v>42204.962685185186</v>
      </c>
      <c r="T3730" s="11">
        <f t="shared" si="849"/>
        <v>42234.962685185186</v>
      </c>
      <c r="U3730" t="str">
        <f t="shared" si="850"/>
        <v>FALSE</v>
      </c>
      <c r="V3730" s="18">
        <f t="shared" si="851"/>
        <v>2</v>
      </c>
      <c r="W3730">
        <f t="shared" si="852"/>
        <v>2</v>
      </c>
      <c r="X3730">
        <v>1</v>
      </c>
      <c r="Y3730">
        <f t="shared" si="854"/>
        <v>20000</v>
      </c>
      <c r="Z3730">
        <f t="shared" si="853"/>
        <v>1862</v>
      </c>
    </row>
    <row r="3731" spans="1:26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 t="b">
        <v>0</v>
      </c>
      <c r="L3731">
        <v>5</v>
      </c>
      <c r="M3731" t="b">
        <v>0</v>
      </c>
      <c r="N3731" t="s">
        <v>8271</v>
      </c>
      <c r="O3731" s="15">
        <f t="shared" si="847"/>
        <v>7.24</v>
      </c>
      <c r="P3731" s="15">
        <f t="shared" si="846"/>
        <v>72.400000000000006</v>
      </c>
      <c r="Q3731" t="s">
        <v>8328</v>
      </c>
      <c r="R3731" t="s">
        <v>8329</v>
      </c>
      <c r="S3731" s="8">
        <f t="shared" si="848"/>
        <v>42040.996666666666</v>
      </c>
      <c r="T3731" s="11">
        <f t="shared" si="849"/>
        <v>42085.954999999994</v>
      </c>
      <c r="U3731" t="str">
        <f t="shared" si="850"/>
        <v>FALSE</v>
      </c>
      <c r="V3731" s="18">
        <f t="shared" si="851"/>
        <v>2</v>
      </c>
      <c r="W3731">
        <f t="shared" si="852"/>
        <v>2</v>
      </c>
      <c r="X3731">
        <v>1</v>
      </c>
      <c r="Y3731">
        <f t="shared" si="854"/>
        <v>5000</v>
      </c>
      <c r="Z3731">
        <f t="shared" si="853"/>
        <v>362</v>
      </c>
    </row>
    <row r="3732" spans="1:26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 t="b">
        <v>0</v>
      </c>
      <c r="L3732">
        <v>1</v>
      </c>
      <c r="M3732" t="b">
        <v>0</v>
      </c>
      <c r="N3732" t="s">
        <v>8271</v>
      </c>
      <c r="O3732" s="15">
        <f t="shared" si="847"/>
        <v>10</v>
      </c>
      <c r="P3732" s="15">
        <f t="shared" si="846"/>
        <v>100</v>
      </c>
      <c r="Q3732" t="s">
        <v>8328</v>
      </c>
      <c r="R3732" t="s">
        <v>8329</v>
      </c>
      <c r="S3732" s="8">
        <f t="shared" si="848"/>
        <v>42203.46943287037</v>
      </c>
      <c r="T3732" s="11">
        <f t="shared" si="849"/>
        <v>42233.46943287037</v>
      </c>
      <c r="U3732" t="str">
        <f t="shared" si="850"/>
        <v>FALSE</v>
      </c>
      <c r="V3732" s="18">
        <f t="shared" si="851"/>
        <v>2</v>
      </c>
      <c r="W3732">
        <f t="shared" si="852"/>
        <v>2</v>
      </c>
      <c r="X3732">
        <v>1</v>
      </c>
      <c r="Y3732">
        <f t="shared" si="854"/>
        <v>1000</v>
      </c>
      <c r="Z3732">
        <f t="shared" si="853"/>
        <v>100</v>
      </c>
    </row>
    <row r="3733" spans="1:26" ht="100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 t="b">
        <v>0</v>
      </c>
      <c r="L3733">
        <v>12</v>
      </c>
      <c r="M3733" t="b">
        <v>0</v>
      </c>
      <c r="N3733" t="s">
        <v>8271</v>
      </c>
      <c r="O3733" s="15">
        <f t="shared" si="847"/>
        <v>11.272727272727273</v>
      </c>
      <c r="P3733" s="15">
        <f t="shared" si="846"/>
        <v>51.666666666666664</v>
      </c>
      <c r="Q3733" t="s">
        <v>8328</v>
      </c>
      <c r="R3733" t="s">
        <v>8329</v>
      </c>
      <c r="S3733" s="8">
        <f t="shared" si="848"/>
        <v>41983.544513888883</v>
      </c>
      <c r="T3733" s="11">
        <f t="shared" si="849"/>
        <v>42013.932638888888</v>
      </c>
      <c r="U3733" t="str">
        <f t="shared" si="850"/>
        <v>FALSE</v>
      </c>
      <c r="V3733" s="18">
        <f t="shared" si="851"/>
        <v>2</v>
      </c>
      <c r="W3733">
        <f t="shared" si="852"/>
        <v>2</v>
      </c>
      <c r="X3733">
        <v>1</v>
      </c>
      <c r="Y3733">
        <f t="shared" si="854"/>
        <v>5500</v>
      </c>
      <c r="Z3733">
        <f t="shared" si="853"/>
        <v>620</v>
      </c>
    </row>
    <row r="3734" spans="1:26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 t="b">
        <v>0</v>
      </c>
      <c r="L3734">
        <v>4</v>
      </c>
      <c r="M3734" t="b">
        <v>0</v>
      </c>
      <c r="N3734" t="s">
        <v>8271</v>
      </c>
      <c r="O3734" s="15">
        <f t="shared" si="847"/>
        <v>15.411764705882353</v>
      </c>
      <c r="P3734" s="15">
        <f t="shared" si="846"/>
        <v>32.75</v>
      </c>
      <c r="Q3734" t="s">
        <v>8328</v>
      </c>
      <c r="R3734" t="s">
        <v>8329</v>
      </c>
      <c r="S3734" s="8">
        <f t="shared" si="848"/>
        <v>41968.469131944446</v>
      </c>
      <c r="T3734" s="11">
        <f t="shared" si="849"/>
        <v>42028.291666666664</v>
      </c>
      <c r="U3734" t="str">
        <f t="shared" si="850"/>
        <v>FALSE</v>
      </c>
      <c r="V3734" s="18">
        <f t="shared" si="851"/>
        <v>2</v>
      </c>
      <c r="W3734">
        <f t="shared" si="852"/>
        <v>2</v>
      </c>
      <c r="X3734">
        <v>1.1299999999999999</v>
      </c>
      <c r="Y3734">
        <f>D3734*X3734</f>
        <v>960.49999999999989</v>
      </c>
      <c r="Z3734">
        <f t="shared" ref="Z3734:Z3739" si="855">E3734*$X3734</f>
        <v>148.02999999999997</v>
      </c>
    </row>
    <row r="3735" spans="1:26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 t="b">
        <v>0</v>
      </c>
      <c r="L3735">
        <v>0</v>
      </c>
      <c r="M3735" t="b">
        <v>0</v>
      </c>
      <c r="N3735" t="s">
        <v>8271</v>
      </c>
      <c r="O3735" s="15">
        <f t="shared" si="847"/>
        <v>0</v>
      </c>
      <c r="P3735" s="15">
        <f t="shared" si="846"/>
        <v>0</v>
      </c>
      <c r="Q3735" t="s">
        <v>8328</v>
      </c>
      <c r="R3735" t="s">
        <v>8329</v>
      </c>
      <c r="S3735" s="8">
        <f t="shared" si="848"/>
        <v>42102.816064814811</v>
      </c>
      <c r="T3735" s="11">
        <f t="shared" si="849"/>
        <v>42112.729166666664</v>
      </c>
      <c r="U3735" t="str">
        <f t="shared" si="850"/>
        <v>FALSE</v>
      </c>
      <c r="V3735" s="18">
        <f t="shared" si="851"/>
        <v>2</v>
      </c>
      <c r="W3735">
        <f t="shared" si="852"/>
        <v>2</v>
      </c>
      <c r="X3735">
        <v>1</v>
      </c>
      <c r="Y3735">
        <f>D3735*$X3735</f>
        <v>1500</v>
      </c>
      <c r="Z3735">
        <f t="shared" si="855"/>
        <v>0</v>
      </c>
    </row>
    <row r="3736" spans="1:26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 t="b">
        <v>0</v>
      </c>
      <c r="L3736">
        <v>7</v>
      </c>
      <c r="M3736" t="b">
        <v>0</v>
      </c>
      <c r="N3736" t="s">
        <v>8271</v>
      </c>
      <c r="O3736" s="15">
        <f t="shared" si="847"/>
        <v>28.466666666666669</v>
      </c>
      <c r="P3736" s="15">
        <f t="shared" si="846"/>
        <v>61</v>
      </c>
      <c r="Q3736" t="s">
        <v>8328</v>
      </c>
      <c r="R3736" t="s">
        <v>8329</v>
      </c>
      <c r="S3736" s="8">
        <f t="shared" si="848"/>
        <v>42089.693240740737</v>
      </c>
      <c r="T3736" s="11">
        <f t="shared" si="849"/>
        <v>42149.693240740737</v>
      </c>
      <c r="U3736" t="str">
        <f t="shared" si="850"/>
        <v>FALSE</v>
      </c>
      <c r="V3736" s="18">
        <f t="shared" si="851"/>
        <v>2</v>
      </c>
      <c r="W3736">
        <f t="shared" si="852"/>
        <v>2</v>
      </c>
      <c r="X3736">
        <v>1</v>
      </c>
      <c r="Y3736">
        <f>D3736*$X3736</f>
        <v>1500</v>
      </c>
      <c r="Z3736">
        <f t="shared" si="855"/>
        <v>427</v>
      </c>
    </row>
    <row r="3737" spans="1:26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 t="b">
        <v>0</v>
      </c>
      <c r="L3737">
        <v>2</v>
      </c>
      <c r="M3737" t="b">
        <v>0</v>
      </c>
      <c r="N3737" t="s">
        <v>8271</v>
      </c>
      <c r="O3737" s="15">
        <f t="shared" si="847"/>
        <v>13.333333333333334</v>
      </c>
      <c r="P3737" s="15">
        <f t="shared" si="846"/>
        <v>10</v>
      </c>
      <c r="Q3737" t="s">
        <v>8328</v>
      </c>
      <c r="R3737" t="s">
        <v>8329</v>
      </c>
      <c r="S3737" s="8">
        <f t="shared" si="848"/>
        <v>42122.484826388885</v>
      </c>
      <c r="T3737" s="11">
        <f t="shared" si="849"/>
        <v>42152.484826388885</v>
      </c>
      <c r="U3737" t="str">
        <f t="shared" si="850"/>
        <v>FALSE</v>
      </c>
      <c r="V3737" s="18">
        <f t="shared" si="851"/>
        <v>2</v>
      </c>
      <c r="W3737">
        <f t="shared" si="852"/>
        <v>2</v>
      </c>
      <c r="X3737">
        <v>1.28</v>
      </c>
      <c r="Y3737">
        <f>D3737*X3737</f>
        <v>192</v>
      </c>
      <c r="Z3737">
        <f t="shared" si="855"/>
        <v>25.6</v>
      </c>
    </row>
    <row r="3738" spans="1:26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 t="b">
        <v>0</v>
      </c>
      <c r="L3738">
        <v>1</v>
      </c>
      <c r="M3738" t="b">
        <v>0</v>
      </c>
      <c r="N3738" t="s">
        <v>8271</v>
      </c>
      <c r="O3738" s="15">
        <f t="shared" si="847"/>
        <v>0.66666666666666674</v>
      </c>
      <c r="P3738" s="15">
        <f t="shared" si="846"/>
        <v>10</v>
      </c>
      <c r="Q3738" t="s">
        <v>8328</v>
      </c>
      <c r="R3738" t="s">
        <v>8329</v>
      </c>
      <c r="S3738" s="8">
        <f t="shared" si="848"/>
        <v>42048.503391203696</v>
      </c>
      <c r="T3738" s="11">
        <f t="shared" si="849"/>
        <v>42086.541666666664</v>
      </c>
      <c r="U3738" t="str">
        <f t="shared" si="850"/>
        <v>FALSE</v>
      </c>
      <c r="V3738" s="18">
        <f t="shared" si="851"/>
        <v>2</v>
      </c>
      <c r="W3738">
        <f t="shared" si="852"/>
        <v>2</v>
      </c>
      <c r="X3738">
        <v>1.28</v>
      </c>
      <c r="Y3738">
        <f>D3738*X3738</f>
        <v>1920</v>
      </c>
      <c r="Z3738">
        <f t="shared" si="855"/>
        <v>12.8</v>
      </c>
    </row>
    <row r="3739" spans="1:26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 t="b">
        <v>0</v>
      </c>
      <c r="L3739">
        <v>4</v>
      </c>
      <c r="M3739" t="b">
        <v>0</v>
      </c>
      <c r="N3739" t="s">
        <v>8271</v>
      </c>
      <c r="O3739" s="15">
        <f t="shared" si="847"/>
        <v>21.428571428571427</v>
      </c>
      <c r="P3739" s="15">
        <f t="shared" si="846"/>
        <v>37.5</v>
      </c>
      <c r="Q3739" t="s">
        <v>8328</v>
      </c>
      <c r="R3739" t="s">
        <v>8329</v>
      </c>
      <c r="S3739" s="8">
        <f t="shared" si="848"/>
        <v>42297.482673611106</v>
      </c>
      <c r="T3739" s="11">
        <f t="shared" si="849"/>
        <v>42320.082638888889</v>
      </c>
      <c r="U3739" t="str">
        <f t="shared" si="850"/>
        <v>FALSE</v>
      </c>
      <c r="V3739" s="18">
        <f t="shared" si="851"/>
        <v>2</v>
      </c>
      <c r="W3739">
        <f t="shared" si="852"/>
        <v>2</v>
      </c>
      <c r="X3739">
        <v>1</v>
      </c>
      <c r="Y3739">
        <f>D3739*$X3739</f>
        <v>700</v>
      </c>
      <c r="Z3739">
        <f t="shared" si="855"/>
        <v>150</v>
      </c>
    </row>
    <row r="3740" spans="1:26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 t="b">
        <v>0</v>
      </c>
      <c r="L3740">
        <v>6</v>
      </c>
      <c r="M3740" t="b">
        <v>0</v>
      </c>
      <c r="N3740" t="s">
        <v>8271</v>
      </c>
      <c r="O3740" s="15">
        <f t="shared" si="847"/>
        <v>18</v>
      </c>
      <c r="P3740" s="15">
        <f t="shared" si="846"/>
        <v>45</v>
      </c>
      <c r="Q3740" t="s">
        <v>8328</v>
      </c>
      <c r="R3740" t="s">
        <v>8329</v>
      </c>
      <c r="S3740" s="8">
        <f t="shared" si="848"/>
        <v>41813.730381944442</v>
      </c>
      <c r="T3740" s="11">
        <f t="shared" si="849"/>
        <v>41835.708333333328</v>
      </c>
      <c r="U3740" t="str">
        <f t="shared" si="850"/>
        <v>FALSE</v>
      </c>
      <c r="V3740" s="18">
        <f t="shared" si="851"/>
        <v>2</v>
      </c>
      <c r="W3740">
        <f t="shared" si="852"/>
        <v>2</v>
      </c>
      <c r="X3740">
        <v>1.28</v>
      </c>
      <c r="Y3740">
        <f>D3740*X3740</f>
        <v>1920</v>
      </c>
      <c r="Z3740">
        <f t="shared" ref="Z3740:Z3748" si="856">E3740*$X3740</f>
        <v>345.6</v>
      </c>
    </row>
    <row r="3741" spans="1:26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 t="b">
        <v>0</v>
      </c>
      <c r="L3741">
        <v>8</v>
      </c>
      <c r="M3741" t="b">
        <v>0</v>
      </c>
      <c r="N3741" t="s">
        <v>8271</v>
      </c>
      <c r="O3741" s="15">
        <f t="shared" si="847"/>
        <v>20.125</v>
      </c>
      <c r="P3741" s="15">
        <f t="shared" si="846"/>
        <v>100.625</v>
      </c>
      <c r="Q3741" t="s">
        <v>8328</v>
      </c>
      <c r="R3741" t="s">
        <v>8329</v>
      </c>
      <c r="S3741" s="8">
        <f t="shared" si="848"/>
        <v>42548.241527777776</v>
      </c>
      <c r="T3741" s="11">
        <f t="shared" si="849"/>
        <v>42568.241527777776</v>
      </c>
      <c r="U3741" t="str">
        <f t="shared" si="850"/>
        <v>FALSE</v>
      </c>
      <c r="V3741" s="18">
        <f t="shared" si="851"/>
        <v>2</v>
      </c>
      <c r="W3741">
        <f t="shared" si="852"/>
        <v>2</v>
      </c>
      <c r="X3741">
        <v>1.28</v>
      </c>
      <c r="Y3741">
        <f>D3741*X3741</f>
        <v>5120</v>
      </c>
      <c r="Z3741">
        <f t="shared" si="856"/>
        <v>1030.4000000000001</v>
      </c>
    </row>
    <row r="3742" spans="1:26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 t="b">
        <v>0</v>
      </c>
      <c r="L3742">
        <v>14</v>
      </c>
      <c r="M3742" t="b">
        <v>0</v>
      </c>
      <c r="N3742" t="s">
        <v>8271</v>
      </c>
      <c r="O3742" s="15">
        <f t="shared" si="847"/>
        <v>17.899999999999999</v>
      </c>
      <c r="P3742" s="15">
        <f t="shared" si="846"/>
        <v>25.571428571428573</v>
      </c>
      <c r="Q3742" t="s">
        <v>8328</v>
      </c>
      <c r="R3742" t="s">
        <v>8329</v>
      </c>
      <c r="S3742" s="8">
        <f t="shared" si="848"/>
        <v>41832.881423611107</v>
      </c>
      <c r="T3742" s="11">
        <f t="shared" si="849"/>
        <v>41862.870810185181</v>
      </c>
      <c r="U3742" t="str">
        <f t="shared" si="850"/>
        <v>FALSE</v>
      </c>
      <c r="V3742" s="18">
        <f t="shared" si="851"/>
        <v>2</v>
      </c>
      <c r="W3742">
        <f t="shared" si="852"/>
        <v>2</v>
      </c>
      <c r="X3742">
        <v>1</v>
      </c>
      <c r="Y3742">
        <f t="shared" ref="Y3742:Y3748" si="857">D3742*$X3742</f>
        <v>2000</v>
      </c>
      <c r="Z3742">
        <f t="shared" si="856"/>
        <v>358</v>
      </c>
    </row>
    <row r="3743" spans="1:26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 t="b">
        <v>0</v>
      </c>
      <c r="L3743">
        <v>0</v>
      </c>
      <c r="M3743" t="b">
        <v>0</v>
      </c>
      <c r="N3743" t="s">
        <v>8271</v>
      </c>
      <c r="O3743" s="15">
        <f t="shared" si="847"/>
        <v>0</v>
      </c>
      <c r="P3743" s="15">
        <f t="shared" si="846"/>
        <v>0</v>
      </c>
      <c r="Q3743" t="s">
        <v>8328</v>
      </c>
      <c r="R3743" t="s">
        <v>8329</v>
      </c>
      <c r="S3743" s="8">
        <f t="shared" si="848"/>
        <v>42325.712384259255</v>
      </c>
      <c r="T3743" s="11">
        <f t="shared" si="849"/>
        <v>42355.712384259255</v>
      </c>
      <c r="U3743" t="str">
        <f t="shared" si="850"/>
        <v>FALSE</v>
      </c>
      <c r="V3743" s="18">
        <f t="shared" si="851"/>
        <v>2</v>
      </c>
      <c r="W3743">
        <f t="shared" si="852"/>
        <v>2</v>
      </c>
      <c r="X3743">
        <v>1</v>
      </c>
      <c r="Y3743">
        <f t="shared" si="857"/>
        <v>20000</v>
      </c>
      <c r="Z3743">
        <f t="shared" si="856"/>
        <v>0</v>
      </c>
    </row>
    <row r="3744" spans="1:26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 t="b">
        <v>0</v>
      </c>
      <c r="L3744">
        <v>4</v>
      </c>
      <c r="M3744" t="b">
        <v>0</v>
      </c>
      <c r="N3744" t="s">
        <v>8271</v>
      </c>
      <c r="O3744" s="15">
        <f t="shared" si="847"/>
        <v>2</v>
      </c>
      <c r="P3744" s="15">
        <f t="shared" si="846"/>
        <v>25</v>
      </c>
      <c r="Q3744" t="s">
        <v>8328</v>
      </c>
      <c r="R3744" t="s">
        <v>8329</v>
      </c>
      <c r="S3744" s="8">
        <f t="shared" si="848"/>
        <v>41858.006296296291</v>
      </c>
      <c r="T3744" s="11">
        <f t="shared" si="849"/>
        <v>41888.006296296291</v>
      </c>
      <c r="U3744" t="str">
        <f t="shared" si="850"/>
        <v>FALSE</v>
      </c>
      <c r="V3744" s="18">
        <f t="shared" si="851"/>
        <v>2</v>
      </c>
      <c r="W3744">
        <f t="shared" si="852"/>
        <v>2</v>
      </c>
      <c r="X3744">
        <v>1</v>
      </c>
      <c r="Y3744">
        <f t="shared" si="857"/>
        <v>5000</v>
      </c>
      <c r="Z3744">
        <f t="shared" si="856"/>
        <v>100</v>
      </c>
    </row>
    <row r="3745" spans="1:26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 t="b">
        <v>0</v>
      </c>
      <c r="L3745">
        <v>0</v>
      </c>
      <c r="M3745" t="b">
        <v>0</v>
      </c>
      <c r="N3745" t="s">
        <v>8271</v>
      </c>
      <c r="O3745" s="15">
        <f t="shared" si="847"/>
        <v>0</v>
      </c>
      <c r="P3745" s="15">
        <f t="shared" si="846"/>
        <v>0</v>
      </c>
      <c r="Q3745" t="s">
        <v>8328</v>
      </c>
      <c r="R3745" t="s">
        <v>8329</v>
      </c>
      <c r="S3745" s="8">
        <f t="shared" si="848"/>
        <v>41793.501898148148</v>
      </c>
      <c r="T3745" s="11">
        <f t="shared" si="849"/>
        <v>41823.501898148148</v>
      </c>
      <c r="U3745" t="str">
        <f t="shared" si="850"/>
        <v>FALSE</v>
      </c>
      <c r="V3745" s="18">
        <f t="shared" si="851"/>
        <v>2</v>
      </c>
      <c r="W3745">
        <f t="shared" si="852"/>
        <v>2</v>
      </c>
      <c r="X3745">
        <v>1</v>
      </c>
      <c r="Y3745">
        <f t="shared" si="857"/>
        <v>2200</v>
      </c>
      <c r="Z3745">
        <f t="shared" si="856"/>
        <v>0</v>
      </c>
    </row>
    <row r="3746" spans="1:26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 t="b">
        <v>0</v>
      </c>
      <c r="L3746">
        <v>0</v>
      </c>
      <c r="M3746" t="b">
        <v>0</v>
      </c>
      <c r="N3746" t="s">
        <v>8271</v>
      </c>
      <c r="O3746" s="15">
        <f t="shared" si="847"/>
        <v>0</v>
      </c>
      <c r="P3746" s="15">
        <f t="shared" si="846"/>
        <v>0</v>
      </c>
      <c r="Q3746" t="s">
        <v>8328</v>
      </c>
      <c r="R3746" t="s">
        <v>8329</v>
      </c>
      <c r="S3746" s="8">
        <f t="shared" si="848"/>
        <v>41793.605925925927</v>
      </c>
      <c r="T3746" s="11">
        <f t="shared" si="849"/>
        <v>41824.957638888889</v>
      </c>
      <c r="U3746" t="str">
        <f t="shared" si="850"/>
        <v>FALSE</v>
      </c>
      <c r="V3746" s="18">
        <f t="shared" si="851"/>
        <v>2</v>
      </c>
      <c r="W3746">
        <f t="shared" si="852"/>
        <v>2</v>
      </c>
      <c r="X3746">
        <v>1</v>
      </c>
      <c r="Y3746">
        <f t="shared" si="857"/>
        <v>1200</v>
      </c>
      <c r="Z3746">
        <f t="shared" si="856"/>
        <v>0</v>
      </c>
    </row>
    <row r="3747" spans="1:26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 t="b">
        <v>0</v>
      </c>
      <c r="L3747">
        <v>1</v>
      </c>
      <c r="M3747" t="b">
        <v>0</v>
      </c>
      <c r="N3747" t="s">
        <v>8271</v>
      </c>
      <c r="O3747" s="15">
        <f t="shared" si="847"/>
        <v>10</v>
      </c>
      <c r="P3747" s="15">
        <f t="shared" si="846"/>
        <v>10</v>
      </c>
      <c r="Q3747" t="s">
        <v>8328</v>
      </c>
      <c r="R3747" t="s">
        <v>8329</v>
      </c>
      <c r="S3747" s="8">
        <f t="shared" si="848"/>
        <v>41831.489606481482</v>
      </c>
      <c r="T3747" s="11">
        <f t="shared" si="849"/>
        <v>41861.489606481475</v>
      </c>
      <c r="U3747" t="str">
        <f t="shared" si="850"/>
        <v>FALSE</v>
      </c>
      <c r="V3747" s="18">
        <f t="shared" si="851"/>
        <v>2</v>
      </c>
      <c r="W3747">
        <f t="shared" si="852"/>
        <v>2</v>
      </c>
      <c r="X3747">
        <v>1</v>
      </c>
      <c r="Y3747">
        <f t="shared" si="857"/>
        <v>100</v>
      </c>
      <c r="Z3747">
        <f t="shared" si="856"/>
        <v>10</v>
      </c>
    </row>
    <row r="3748" spans="1:26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 t="b">
        <v>0</v>
      </c>
      <c r="L3748">
        <v>1</v>
      </c>
      <c r="M3748" t="b">
        <v>0</v>
      </c>
      <c r="N3748" t="s">
        <v>8271</v>
      </c>
      <c r="O3748" s="15">
        <f t="shared" si="847"/>
        <v>2.3764705882352941</v>
      </c>
      <c r="P3748" s="15">
        <f t="shared" si="846"/>
        <v>202</v>
      </c>
      <c r="Q3748" t="s">
        <v>8328</v>
      </c>
      <c r="R3748" t="s">
        <v>8329</v>
      </c>
      <c r="S3748" s="8">
        <f t="shared" si="848"/>
        <v>42621.18100694444</v>
      </c>
      <c r="T3748" s="11">
        <f t="shared" si="849"/>
        <v>42651.18100694444</v>
      </c>
      <c r="U3748" t="str">
        <f t="shared" si="850"/>
        <v>FALSE</v>
      </c>
      <c r="V3748" s="18">
        <f t="shared" si="851"/>
        <v>2</v>
      </c>
      <c r="W3748">
        <f t="shared" si="852"/>
        <v>2</v>
      </c>
      <c r="X3748">
        <v>1</v>
      </c>
      <c r="Y3748">
        <f t="shared" si="857"/>
        <v>8500</v>
      </c>
      <c r="Z3748">
        <f t="shared" si="856"/>
        <v>202</v>
      </c>
    </row>
    <row r="3749" spans="1:26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 t="b">
        <v>0</v>
      </c>
      <c r="L3749">
        <v>1</v>
      </c>
      <c r="M3749" t="b">
        <v>0</v>
      </c>
      <c r="N3749" t="s">
        <v>8271</v>
      </c>
      <c r="O3749" s="15">
        <f t="shared" si="847"/>
        <v>1</v>
      </c>
      <c r="P3749" s="15">
        <f t="shared" si="846"/>
        <v>25</v>
      </c>
      <c r="Q3749" t="s">
        <v>8328</v>
      </c>
      <c r="R3749" t="s">
        <v>8329</v>
      </c>
      <c r="S3749" s="8">
        <f t="shared" si="848"/>
        <v>42164.091388888883</v>
      </c>
      <c r="T3749" s="11">
        <f t="shared" si="849"/>
        <v>42190.749305555553</v>
      </c>
      <c r="U3749" t="str">
        <f t="shared" si="850"/>
        <v>FALSE</v>
      </c>
      <c r="V3749" s="18">
        <f t="shared" si="851"/>
        <v>2</v>
      </c>
      <c r="W3749">
        <f t="shared" si="852"/>
        <v>2</v>
      </c>
      <c r="X3749">
        <v>1.28</v>
      </c>
      <c r="Y3749">
        <f>D3749*X3749</f>
        <v>3200</v>
      </c>
      <c r="Z3749">
        <f t="shared" ref="Z3749:Z3762" si="858">E3749*$X3749</f>
        <v>32</v>
      </c>
    </row>
    <row r="3750" spans="1:26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 t="b">
        <v>0</v>
      </c>
      <c r="L3750">
        <v>52</v>
      </c>
      <c r="M3750" t="b">
        <v>1</v>
      </c>
      <c r="N3750" t="s">
        <v>8305</v>
      </c>
      <c r="O3750" s="15">
        <f t="shared" si="847"/>
        <v>103.52</v>
      </c>
      <c r="P3750" s="15">
        <f t="shared" si="846"/>
        <v>99.538461538461533</v>
      </c>
      <c r="Q3750" t="s">
        <v>8328</v>
      </c>
      <c r="R3750" t="s">
        <v>8358</v>
      </c>
      <c r="S3750" s="8">
        <f t="shared" si="848"/>
        <v>42395.498101851852</v>
      </c>
      <c r="T3750" s="11">
        <f t="shared" si="849"/>
        <v>42416.040972222218</v>
      </c>
      <c r="U3750" t="str">
        <f t="shared" si="850"/>
        <v>FALSE</v>
      </c>
      <c r="V3750" s="18">
        <f t="shared" si="851"/>
        <v>2</v>
      </c>
      <c r="W3750">
        <f t="shared" si="852"/>
        <v>1</v>
      </c>
      <c r="X3750">
        <v>1</v>
      </c>
      <c r="Y3750">
        <f>D3750*$X3750</f>
        <v>5000</v>
      </c>
      <c r="Z3750">
        <f t="shared" si="858"/>
        <v>5176</v>
      </c>
    </row>
    <row r="3751" spans="1:26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 t="b">
        <v>0</v>
      </c>
      <c r="L3751">
        <v>7</v>
      </c>
      <c r="M3751" t="b">
        <v>1</v>
      </c>
      <c r="N3751" t="s">
        <v>8305</v>
      </c>
      <c r="O3751" s="15">
        <f t="shared" si="847"/>
        <v>105</v>
      </c>
      <c r="P3751" s="15">
        <f t="shared" si="846"/>
        <v>75</v>
      </c>
      <c r="Q3751" t="s">
        <v>8328</v>
      </c>
      <c r="R3751" t="s">
        <v>8358</v>
      </c>
      <c r="S3751" s="8">
        <f t="shared" si="848"/>
        <v>42457.918842592589</v>
      </c>
      <c r="T3751" s="11">
        <f t="shared" si="849"/>
        <v>42488.957638888889</v>
      </c>
      <c r="U3751" t="str">
        <f t="shared" si="850"/>
        <v>FALSE</v>
      </c>
      <c r="V3751" s="18">
        <f t="shared" si="851"/>
        <v>2</v>
      </c>
      <c r="W3751">
        <f t="shared" si="852"/>
        <v>1</v>
      </c>
      <c r="X3751">
        <v>1</v>
      </c>
      <c r="Y3751">
        <f>D3751*$X3751</f>
        <v>500</v>
      </c>
      <c r="Z3751">
        <f t="shared" si="858"/>
        <v>525</v>
      </c>
    </row>
    <row r="3752" spans="1:26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 t="b">
        <v>0</v>
      </c>
      <c r="L3752">
        <v>28</v>
      </c>
      <c r="M3752" t="b">
        <v>1</v>
      </c>
      <c r="N3752" t="s">
        <v>8305</v>
      </c>
      <c r="O3752" s="15">
        <f t="shared" si="847"/>
        <v>100.44999999999999</v>
      </c>
      <c r="P3752" s="15">
        <f t="shared" si="846"/>
        <v>215.25</v>
      </c>
      <c r="Q3752" t="s">
        <v>8328</v>
      </c>
      <c r="R3752" t="s">
        <v>8358</v>
      </c>
      <c r="S3752" s="8">
        <f t="shared" si="848"/>
        <v>42016.773240740738</v>
      </c>
      <c r="T3752" s="11">
        <f t="shared" si="849"/>
        <v>42045.124305555553</v>
      </c>
      <c r="U3752" t="str">
        <f t="shared" si="850"/>
        <v>FALSE</v>
      </c>
      <c r="V3752" s="18">
        <f t="shared" si="851"/>
        <v>2</v>
      </c>
      <c r="W3752">
        <f t="shared" si="852"/>
        <v>1</v>
      </c>
      <c r="X3752">
        <v>1</v>
      </c>
      <c r="Y3752">
        <f>D3752*$X3752</f>
        <v>6000</v>
      </c>
      <c r="Z3752">
        <f t="shared" si="858"/>
        <v>6027</v>
      </c>
    </row>
    <row r="3753" spans="1:26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 t="b">
        <v>0</v>
      </c>
      <c r="L3753">
        <v>11</v>
      </c>
      <c r="M3753" t="b">
        <v>1</v>
      </c>
      <c r="N3753" t="s">
        <v>8305</v>
      </c>
      <c r="O3753" s="15">
        <f t="shared" si="847"/>
        <v>132.6</v>
      </c>
      <c r="P3753" s="15">
        <f t="shared" si="846"/>
        <v>120.54545454545455</v>
      </c>
      <c r="Q3753" t="s">
        <v>8328</v>
      </c>
      <c r="R3753" t="s">
        <v>8358</v>
      </c>
      <c r="S3753" s="8">
        <f t="shared" si="848"/>
        <v>42402.827233796292</v>
      </c>
      <c r="T3753" s="11">
        <f t="shared" si="849"/>
        <v>42462.785567129627</v>
      </c>
      <c r="U3753" t="str">
        <f t="shared" si="850"/>
        <v>FALSE</v>
      </c>
      <c r="V3753" s="18">
        <f t="shared" si="851"/>
        <v>2</v>
      </c>
      <c r="W3753">
        <f t="shared" si="852"/>
        <v>1</v>
      </c>
      <c r="X3753">
        <v>1</v>
      </c>
      <c r="Y3753">
        <f>D3753*$X3753</f>
        <v>1000</v>
      </c>
      <c r="Z3753">
        <f t="shared" si="858"/>
        <v>1326</v>
      </c>
    </row>
    <row r="3754" spans="1:26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 t="b">
        <v>0</v>
      </c>
      <c r="L3754">
        <v>15</v>
      </c>
      <c r="M3754" t="b">
        <v>1</v>
      </c>
      <c r="N3754" t="s">
        <v>8305</v>
      </c>
      <c r="O3754" s="15">
        <f t="shared" si="847"/>
        <v>112.99999999999999</v>
      </c>
      <c r="P3754" s="15">
        <f t="shared" si="846"/>
        <v>37.666666666666664</v>
      </c>
      <c r="Q3754" t="s">
        <v>8328</v>
      </c>
      <c r="R3754" t="s">
        <v>8358</v>
      </c>
      <c r="S3754" s="8">
        <f t="shared" si="848"/>
        <v>42619.594155092585</v>
      </c>
      <c r="T3754" s="11">
        <f t="shared" si="849"/>
        <v>42659.666666666664</v>
      </c>
      <c r="U3754" t="str">
        <f t="shared" si="850"/>
        <v>FALSE</v>
      </c>
      <c r="V3754" s="18">
        <f t="shared" si="851"/>
        <v>2</v>
      </c>
      <c r="W3754">
        <f t="shared" si="852"/>
        <v>1</v>
      </c>
      <c r="X3754">
        <v>1.28</v>
      </c>
      <c r="Y3754">
        <f>D3754*X3754</f>
        <v>640</v>
      </c>
      <c r="Z3754">
        <f t="shared" si="858"/>
        <v>723.2</v>
      </c>
    </row>
    <row r="3755" spans="1:26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 t="b">
        <v>0</v>
      </c>
      <c r="L3755">
        <v>30</v>
      </c>
      <c r="M3755" t="b">
        <v>1</v>
      </c>
      <c r="N3755" t="s">
        <v>8305</v>
      </c>
      <c r="O3755" s="15">
        <f t="shared" si="847"/>
        <v>103.34</v>
      </c>
      <c r="P3755" s="15">
        <f t="shared" si="846"/>
        <v>172.23333333333332</v>
      </c>
      <c r="Q3755" t="s">
        <v>8328</v>
      </c>
      <c r="R3755" t="s">
        <v>8358</v>
      </c>
      <c r="S3755" s="8">
        <f t="shared" si="848"/>
        <v>42128.615740740737</v>
      </c>
      <c r="T3755" s="11">
        <f t="shared" si="849"/>
        <v>42157.791666666664</v>
      </c>
      <c r="U3755" t="str">
        <f t="shared" si="850"/>
        <v>FALSE</v>
      </c>
      <c r="V3755" s="18">
        <f t="shared" si="851"/>
        <v>2</v>
      </c>
      <c r="W3755">
        <f t="shared" si="852"/>
        <v>1</v>
      </c>
      <c r="X3755">
        <v>1</v>
      </c>
      <c r="Y3755">
        <f>D3755*$X3755</f>
        <v>5000</v>
      </c>
      <c r="Z3755">
        <f t="shared" si="858"/>
        <v>5167</v>
      </c>
    </row>
    <row r="3756" spans="1:26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 t="b">
        <v>0</v>
      </c>
      <c r="L3756">
        <v>27</v>
      </c>
      <c r="M3756" t="b">
        <v>1</v>
      </c>
      <c r="N3756" t="s">
        <v>8305</v>
      </c>
      <c r="O3756" s="15">
        <f t="shared" si="847"/>
        <v>120</v>
      </c>
      <c r="P3756" s="15">
        <f t="shared" si="846"/>
        <v>111.11111111111111</v>
      </c>
      <c r="Q3756" t="s">
        <v>8328</v>
      </c>
      <c r="R3756" t="s">
        <v>8358</v>
      </c>
      <c r="S3756" s="8">
        <f t="shared" si="848"/>
        <v>41808.67288194444</v>
      </c>
      <c r="T3756" s="11">
        <f t="shared" si="849"/>
        <v>41845.999305555553</v>
      </c>
      <c r="U3756" t="str">
        <f t="shared" si="850"/>
        <v>FALSE</v>
      </c>
      <c r="V3756" s="18">
        <f t="shared" si="851"/>
        <v>2</v>
      </c>
      <c r="W3756">
        <f t="shared" si="852"/>
        <v>1</v>
      </c>
      <c r="X3756">
        <v>1</v>
      </c>
      <c r="Y3756">
        <f>D3756*$X3756</f>
        <v>2500</v>
      </c>
      <c r="Z3756">
        <f t="shared" si="858"/>
        <v>3000</v>
      </c>
    </row>
    <row r="3757" spans="1:26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 t="b">
        <v>0</v>
      </c>
      <c r="L3757">
        <v>28</v>
      </c>
      <c r="M3757" t="b">
        <v>1</v>
      </c>
      <c r="N3757" t="s">
        <v>8305</v>
      </c>
      <c r="O3757" s="15">
        <f t="shared" si="847"/>
        <v>129.63636363636363</v>
      </c>
      <c r="P3757" s="15">
        <f t="shared" si="846"/>
        <v>25.464285714285715</v>
      </c>
      <c r="Q3757" t="s">
        <v>8328</v>
      </c>
      <c r="R3757" t="s">
        <v>8358</v>
      </c>
      <c r="S3757" s="8">
        <f t="shared" si="848"/>
        <v>42445.658645833326</v>
      </c>
      <c r="T3757" s="11">
        <f t="shared" si="849"/>
        <v>42475.658645833326</v>
      </c>
      <c r="U3757" t="str">
        <f t="shared" si="850"/>
        <v>FALSE</v>
      </c>
      <c r="V3757" s="18">
        <f t="shared" si="851"/>
        <v>2</v>
      </c>
      <c r="W3757">
        <f t="shared" si="852"/>
        <v>1</v>
      </c>
      <c r="X3757">
        <v>1.28</v>
      </c>
      <c r="Y3757">
        <f>D3757*X3757</f>
        <v>704</v>
      </c>
      <c r="Z3757">
        <f t="shared" si="858"/>
        <v>912.64</v>
      </c>
    </row>
    <row r="3758" spans="1:26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 t="b">
        <v>0</v>
      </c>
      <c r="L3758">
        <v>17</v>
      </c>
      <c r="M3758" t="b">
        <v>1</v>
      </c>
      <c r="N3758" t="s">
        <v>8305</v>
      </c>
      <c r="O3758" s="15">
        <f t="shared" si="847"/>
        <v>101.11111111111111</v>
      </c>
      <c r="P3758" s="15">
        <f t="shared" si="846"/>
        <v>267.64705882352939</v>
      </c>
      <c r="Q3758" t="s">
        <v>8328</v>
      </c>
      <c r="R3758" t="s">
        <v>8358</v>
      </c>
      <c r="S3758" s="8">
        <f t="shared" si="848"/>
        <v>41771.606458333328</v>
      </c>
      <c r="T3758" s="11">
        <f t="shared" si="849"/>
        <v>41801.606458333328</v>
      </c>
      <c r="U3758" t="str">
        <f t="shared" si="850"/>
        <v>FALSE</v>
      </c>
      <c r="V3758" s="18">
        <f t="shared" si="851"/>
        <v>2</v>
      </c>
      <c r="W3758">
        <f t="shared" si="852"/>
        <v>1</v>
      </c>
      <c r="X3758">
        <v>1</v>
      </c>
      <c r="Y3758">
        <f>D3758*$X3758</f>
        <v>4500</v>
      </c>
      <c r="Z3758">
        <f t="shared" si="858"/>
        <v>4550</v>
      </c>
    </row>
    <row r="3759" spans="1:26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 t="b">
        <v>0</v>
      </c>
      <c r="L3759">
        <v>50</v>
      </c>
      <c r="M3759" t="b">
        <v>1</v>
      </c>
      <c r="N3759" t="s">
        <v>8305</v>
      </c>
      <c r="O3759" s="15">
        <f t="shared" si="847"/>
        <v>108.51428571428572</v>
      </c>
      <c r="P3759" s="15">
        <f t="shared" si="846"/>
        <v>75.959999999999994</v>
      </c>
      <c r="Q3759" t="s">
        <v>8328</v>
      </c>
      <c r="R3759" t="s">
        <v>8358</v>
      </c>
      <c r="S3759" s="8">
        <f t="shared" si="848"/>
        <v>41954.642534722218</v>
      </c>
      <c r="T3759" s="11">
        <f t="shared" si="849"/>
        <v>41974.642534722218</v>
      </c>
      <c r="U3759" t="str">
        <f t="shared" si="850"/>
        <v>FALSE</v>
      </c>
      <c r="V3759" s="18">
        <f t="shared" si="851"/>
        <v>2</v>
      </c>
      <c r="W3759">
        <f t="shared" si="852"/>
        <v>1</v>
      </c>
      <c r="X3759">
        <v>1</v>
      </c>
      <c r="Y3759">
        <f>D3759*$X3759</f>
        <v>3500</v>
      </c>
      <c r="Z3759">
        <f t="shared" si="858"/>
        <v>3798</v>
      </c>
    </row>
    <row r="3760" spans="1:26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 t="b">
        <v>0</v>
      </c>
      <c r="L3760">
        <v>26</v>
      </c>
      <c r="M3760" t="b">
        <v>1</v>
      </c>
      <c r="N3760" t="s">
        <v>8305</v>
      </c>
      <c r="O3760" s="15">
        <f t="shared" si="847"/>
        <v>102.33333333333334</v>
      </c>
      <c r="P3760" s="15">
        <f t="shared" si="846"/>
        <v>59.03846153846154</v>
      </c>
      <c r="Q3760" t="s">
        <v>8328</v>
      </c>
      <c r="R3760" t="s">
        <v>8358</v>
      </c>
      <c r="S3760" s="8">
        <f t="shared" si="848"/>
        <v>41747.26317129629</v>
      </c>
      <c r="T3760" s="11">
        <f t="shared" si="849"/>
        <v>41778</v>
      </c>
      <c r="U3760" t="str">
        <f t="shared" si="850"/>
        <v>FALSE</v>
      </c>
      <c r="V3760" s="18">
        <f t="shared" si="851"/>
        <v>2</v>
      </c>
      <c r="W3760">
        <f t="shared" si="852"/>
        <v>1</v>
      </c>
      <c r="X3760">
        <v>1</v>
      </c>
      <c r="Y3760">
        <f>D3760*$X3760</f>
        <v>1500</v>
      </c>
      <c r="Z3760">
        <f t="shared" si="858"/>
        <v>1535</v>
      </c>
    </row>
    <row r="3761" spans="1:26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 t="b">
        <v>0</v>
      </c>
      <c r="L3761">
        <v>88</v>
      </c>
      <c r="M3761" t="b">
        <v>1</v>
      </c>
      <c r="N3761" t="s">
        <v>8305</v>
      </c>
      <c r="O3761" s="15">
        <f t="shared" si="847"/>
        <v>110.24425000000002</v>
      </c>
      <c r="P3761" s="15">
        <f t="shared" ref="P3761:P3824" si="859">IFERROR(E3761/L3761,0)</f>
        <v>50.111022727272733</v>
      </c>
      <c r="Q3761" t="s">
        <v>8328</v>
      </c>
      <c r="R3761" t="s">
        <v>8358</v>
      </c>
      <c r="S3761" s="8">
        <f t="shared" si="848"/>
        <v>42181.899918981479</v>
      </c>
      <c r="T3761" s="11">
        <f t="shared" si="849"/>
        <v>42241.899918981479</v>
      </c>
      <c r="U3761" t="str">
        <f t="shared" si="850"/>
        <v>FALSE</v>
      </c>
      <c r="V3761" s="18">
        <f t="shared" si="851"/>
        <v>2</v>
      </c>
      <c r="W3761">
        <f t="shared" si="852"/>
        <v>1</v>
      </c>
      <c r="X3761">
        <v>1</v>
      </c>
      <c r="Y3761">
        <f>D3761*$X3761</f>
        <v>4000</v>
      </c>
      <c r="Z3761">
        <f t="shared" si="858"/>
        <v>4409.7700000000004</v>
      </c>
    </row>
    <row r="3762" spans="1:26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 t="b">
        <v>0</v>
      </c>
      <c r="L3762">
        <v>91</v>
      </c>
      <c r="M3762" t="b">
        <v>1</v>
      </c>
      <c r="N3762" t="s">
        <v>8305</v>
      </c>
      <c r="O3762" s="15">
        <f t="shared" si="847"/>
        <v>101.0154</v>
      </c>
      <c r="P3762" s="15">
        <f t="shared" si="859"/>
        <v>55.502967032967035</v>
      </c>
      <c r="Q3762" t="s">
        <v>8328</v>
      </c>
      <c r="R3762" t="s">
        <v>8358</v>
      </c>
      <c r="S3762" s="8">
        <f t="shared" si="848"/>
        <v>41739.316967592589</v>
      </c>
      <c r="T3762" s="11">
        <f t="shared" si="849"/>
        <v>41764.316967592589</v>
      </c>
      <c r="U3762" t="str">
        <f t="shared" si="850"/>
        <v>FALSE</v>
      </c>
      <c r="V3762" s="18">
        <f t="shared" si="851"/>
        <v>2</v>
      </c>
      <c r="W3762">
        <f t="shared" si="852"/>
        <v>1</v>
      </c>
      <c r="X3762">
        <v>1</v>
      </c>
      <c r="Y3762">
        <f>D3762*$X3762</f>
        <v>5000</v>
      </c>
      <c r="Z3762">
        <f t="shared" si="858"/>
        <v>5050.7700000000004</v>
      </c>
    </row>
    <row r="3763" spans="1:26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 t="b">
        <v>0</v>
      </c>
      <c r="L3763">
        <v>3</v>
      </c>
      <c r="M3763" t="b">
        <v>1</v>
      </c>
      <c r="N3763" t="s">
        <v>8305</v>
      </c>
      <c r="O3763" s="15">
        <f t="shared" si="847"/>
        <v>100</v>
      </c>
      <c r="P3763" s="15">
        <f t="shared" si="859"/>
        <v>166.66666666666666</v>
      </c>
      <c r="Q3763" t="s">
        <v>8328</v>
      </c>
      <c r="R3763" t="s">
        <v>8358</v>
      </c>
      <c r="S3763" s="8">
        <f t="shared" si="848"/>
        <v>42173.258530092593</v>
      </c>
      <c r="T3763" s="11">
        <f t="shared" si="849"/>
        <v>42226.749999999993</v>
      </c>
      <c r="U3763" t="str">
        <f t="shared" si="850"/>
        <v>FALSE</v>
      </c>
      <c r="V3763" s="18">
        <f t="shared" si="851"/>
        <v>2</v>
      </c>
      <c r="W3763">
        <f t="shared" si="852"/>
        <v>1</v>
      </c>
      <c r="X3763">
        <v>1.28</v>
      </c>
      <c r="Y3763">
        <f>D3763*X3763</f>
        <v>640</v>
      </c>
      <c r="Z3763">
        <f t="shared" ref="Z3763:Z3771" si="860">E3763*$X3763</f>
        <v>640</v>
      </c>
    </row>
    <row r="3764" spans="1:26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 t="b">
        <v>0</v>
      </c>
      <c r="L3764">
        <v>28</v>
      </c>
      <c r="M3764" t="b">
        <v>1</v>
      </c>
      <c r="N3764" t="s">
        <v>8305</v>
      </c>
      <c r="O3764" s="15">
        <f t="shared" si="847"/>
        <v>106.24</v>
      </c>
      <c r="P3764" s="15">
        <f t="shared" si="859"/>
        <v>47.428571428571431</v>
      </c>
      <c r="Q3764" t="s">
        <v>8328</v>
      </c>
      <c r="R3764" t="s">
        <v>8358</v>
      </c>
      <c r="S3764" s="8">
        <f t="shared" si="848"/>
        <v>42193.605196759258</v>
      </c>
      <c r="T3764" s="11">
        <f t="shared" si="849"/>
        <v>42218.605196759258</v>
      </c>
      <c r="U3764" t="str">
        <f t="shared" si="850"/>
        <v>FALSE</v>
      </c>
      <c r="V3764" s="18">
        <f t="shared" si="851"/>
        <v>2</v>
      </c>
      <c r="W3764">
        <f t="shared" si="852"/>
        <v>1</v>
      </c>
      <c r="X3764">
        <v>1.28</v>
      </c>
      <c r="Y3764">
        <f>D3764*X3764</f>
        <v>1600</v>
      </c>
      <c r="Z3764">
        <f t="shared" si="860"/>
        <v>1699.8400000000001</v>
      </c>
    </row>
    <row r="3765" spans="1:26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 t="b">
        <v>0</v>
      </c>
      <c r="L3765">
        <v>77</v>
      </c>
      <c r="M3765" t="b">
        <v>1</v>
      </c>
      <c r="N3765" t="s">
        <v>8305</v>
      </c>
      <c r="O3765" s="15">
        <f t="shared" si="847"/>
        <v>100</v>
      </c>
      <c r="P3765" s="15">
        <f t="shared" si="859"/>
        <v>64.935064935064929</v>
      </c>
      <c r="Q3765" t="s">
        <v>8328</v>
      </c>
      <c r="R3765" t="s">
        <v>8358</v>
      </c>
      <c r="S3765" s="8">
        <f t="shared" si="848"/>
        <v>42065.541967592588</v>
      </c>
      <c r="T3765" s="11">
        <f t="shared" si="849"/>
        <v>42095.500300925924</v>
      </c>
      <c r="U3765" t="str">
        <f t="shared" si="850"/>
        <v>FALSE</v>
      </c>
      <c r="V3765" s="18">
        <f t="shared" si="851"/>
        <v>2</v>
      </c>
      <c r="W3765">
        <f t="shared" si="852"/>
        <v>1</v>
      </c>
      <c r="X3765">
        <v>1</v>
      </c>
      <c r="Y3765">
        <f t="shared" ref="Y3765:Y3771" si="861">D3765*$X3765</f>
        <v>5000</v>
      </c>
      <c r="Z3765">
        <f t="shared" si="860"/>
        <v>5000</v>
      </c>
    </row>
    <row r="3766" spans="1:26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 t="b">
        <v>0</v>
      </c>
      <c r="L3766">
        <v>27</v>
      </c>
      <c r="M3766" t="b">
        <v>1</v>
      </c>
      <c r="N3766" t="s">
        <v>8305</v>
      </c>
      <c r="O3766" s="15">
        <f t="shared" si="847"/>
        <v>100</v>
      </c>
      <c r="P3766" s="15">
        <f t="shared" si="859"/>
        <v>55.555555555555557</v>
      </c>
      <c r="Q3766" t="s">
        <v>8328</v>
      </c>
      <c r="R3766" t="s">
        <v>8358</v>
      </c>
      <c r="S3766" s="8">
        <f t="shared" si="848"/>
        <v>42499.634629629632</v>
      </c>
      <c r="T3766" s="11">
        <f t="shared" si="849"/>
        <v>42518.816666666666</v>
      </c>
      <c r="U3766" t="str">
        <f t="shared" si="850"/>
        <v>FALSE</v>
      </c>
      <c r="V3766" s="18">
        <f t="shared" si="851"/>
        <v>2</v>
      </c>
      <c r="W3766">
        <f t="shared" si="852"/>
        <v>1</v>
      </c>
      <c r="X3766">
        <v>1</v>
      </c>
      <c r="Y3766">
        <f t="shared" si="861"/>
        <v>1500</v>
      </c>
      <c r="Z3766">
        <f t="shared" si="860"/>
        <v>1500</v>
      </c>
    </row>
    <row r="3767" spans="1:26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 t="b">
        <v>0</v>
      </c>
      <c r="L3767">
        <v>107</v>
      </c>
      <c r="M3767" t="b">
        <v>1</v>
      </c>
      <c r="N3767" t="s">
        <v>8305</v>
      </c>
      <c r="O3767" s="15">
        <f t="shared" si="847"/>
        <v>113.45714285714286</v>
      </c>
      <c r="P3767" s="15">
        <f t="shared" si="859"/>
        <v>74.224299065420567</v>
      </c>
      <c r="Q3767" t="s">
        <v>8328</v>
      </c>
      <c r="R3767" t="s">
        <v>8358</v>
      </c>
      <c r="S3767" s="8">
        <f t="shared" si="848"/>
        <v>41820.568078703705</v>
      </c>
      <c r="T3767" s="11">
        <f t="shared" si="849"/>
        <v>41850.568078703705</v>
      </c>
      <c r="U3767" t="str">
        <f t="shared" si="850"/>
        <v>FALSE</v>
      </c>
      <c r="V3767" s="18">
        <f t="shared" si="851"/>
        <v>2</v>
      </c>
      <c r="W3767">
        <f t="shared" si="852"/>
        <v>1</v>
      </c>
      <c r="X3767">
        <v>1</v>
      </c>
      <c r="Y3767">
        <f t="shared" si="861"/>
        <v>7000</v>
      </c>
      <c r="Z3767">
        <f t="shared" si="860"/>
        <v>7942</v>
      </c>
    </row>
    <row r="3768" spans="1:26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 t="b">
        <v>0</v>
      </c>
      <c r="L3768">
        <v>96</v>
      </c>
      <c r="M3768" t="b">
        <v>1</v>
      </c>
      <c r="N3768" t="s">
        <v>8305</v>
      </c>
      <c r="O3768" s="15">
        <f t="shared" si="847"/>
        <v>102.65010000000001</v>
      </c>
      <c r="P3768" s="15">
        <f t="shared" si="859"/>
        <v>106.9271875</v>
      </c>
      <c r="Q3768" t="s">
        <v>8328</v>
      </c>
      <c r="R3768" t="s">
        <v>8358</v>
      </c>
      <c r="S3768" s="8">
        <f t="shared" si="848"/>
        <v>41787.958854166667</v>
      </c>
      <c r="T3768" s="11">
        <f t="shared" si="849"/>
        <v>41822.958854166667</v>
      </c>
      <c r="U3768" t="str">
        <f t="shared" si="850"/>
        <v>FALSE</v>
      </c>
      <c r="V3768" s="18">
        <f t="shared" si="851"/>
        <v>2</v>
      </c>
      <c r="W3768">
        <f t="shared" si="852"/>
        <v>1</v>
      </c>
      <c r="X3768">
        <v>1</v>
      </c>
      <c r="Y3768">
        <f t="shared" si="861"/>
        <v>10000</v>
      </c>
      <c r="Z3768">
        <f t="shared" si="860"/>
        <v>10265.01</v>
      </c>
    </row>
    <row r="3769" spans="1:26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 t="b">
        <v>0</v>
      </c>
      <c r="L3769">
        <v>56</v>
      </c>
      <c r="M3769" t="b">
        <v>1</v>
      </c>
      <c r="N3769" t="s">
        <v>8305</v>
      </c>
      <c r="O3769" s="15">
        <f t="shared" si="847"/>
        <v>116.75</v>
      </c>
      <c r="P3769" s="15">
        <f t="shared" si="859"/>
        <v>41.696428571428569</v>
      </c>
      <c r="Q3769" t="s">
        <v>8328</v>
      </c>
      <c r="R3769" t="s">
        <v>8358</v>
      </c>
      <c r="S3769" s="8">
        <f t="shared" si="848"/>
        <v>42049.811307870368</v>
      </c>
      <c r="T3769" s="11">
        <f t="shared" si="849"/>
        <v>42063.999305555553</v>
      </c>
      <c r="U3769" t="str">
        <f t="shared" si="850"/>
        <v>FALSE</v>
      </c>
      <c r="V3769" s="18">
        <f t="shared" si="851"/>
        <v>2</v>
      </c>
      <c r="W3769">
        <f t="shared" si="852"/>
        <v>1</v>
      </c>
      <c r="X3769">
        <v>1</v>
      </c>
      <c r="Y3769">
        <f t="shared" si="861"/>
        <v>2000</v>
      </c>
      <c r="Z3769">
        <f t="shared" si="860"/>
        <v>2335</v>
      </c>
    </row>
    <row r="3770" spans="1:26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 t="b">
        <v>0</v>
      </c>
      <c r="L3770">
        <v>58</v>
      </c>
      <c r="M3770" t="b">
        <v>1</v>
      </c>
      <c r="N3770" t="s">
        <v>8305</v>
      </c>
      <c r="O3770" s="15">
        <f t="shared" si="847"/>
        <v>107.65274999999998</v>
      </c>
      <c r="P3770" s="15">
        <f t="shared" si="859"/>
        <v>74.243275862068955</v>
      </c>
      <c r="Q3770" t="s">
        <v>8328</v>
      </c>
      <c r="R3770" t="s">
        <v>8358</v>
      </c>
      <c r="S3770" s="8">
        <f t="shared" si="848"/>
        <v>41772.519560185181</v>
      </c>
      <c r="T3770" s="11">
        <f t="shared" si="849"/>
        <v>41802.519560185181</v>
      </c>
      <c r="U3770" t="str">
        <f t="shared" si="850"/>
        <v>FALSE</v>
      </c>
      <c r="V3770" s="18">
        <f t="shared" si="851"/>
        <v>2</v>
      </c>
      <c r="W3770">
        <f t="shared" si="852"/>
        <v>1</v>
      </c>
      <c r="X3770">
        <v>1</v>
      </c>
      <c r="Y3770">
        <f t="shared" si="861"/>
        <v>4000</v>
      </c>
      <c r="Z3770">
        <f t="shared" si="860"/>
        <v>4306.1099999999997</v>
      </c>
    </row>
    <row r="3771" spans="1:26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 t="b">
        <v>0</v>
      </c>
      <c r="L3771">
        <v>15</v>
      </c>
      <c r="M3771" t="b">
        <v>1</v>
      </c>
      <c r="N3771" t="s">
        <v>8305</v>
      </c>
      <c r="O3771" s="15">
        <f t="shared" si="847"/>
        <v>100</v>
      </c>
      <c r="P3771" s="15">
        <f t="shared" si="859"/>
        <v>73.333333333333329</v>
      </c>
      <c r="Q3771" t="s">
        <v>8328</v>
      </c>
      <c r="R3771" t="s">
        <v>8358</v>
      </c>
      <c r="S3771" s="8">
        <f t="shared" si="848"/>
        <v>42445.389803240738</v>
      </c>
      <c r="T3771" s="11">
        <f t="shared" si="849"/>
        <v>42475.389803240738</v>
      </c>
      <c r="U3771" t="str">
        <f t="shared" si="850"/>
        <v>FALSE</v>
      </c>
      <c r="V3771" s="18">
        <f t="shared" si="851"/>
        <v>2</v>
      </c>
      <c r="W3771">
        <f t="shared" si="852"/>
        <v>1</v>
      </c>
      <c r="X3771">
        <v>1</v>
      </c>
      <c r="Y3771">
        <f t="shared" si="861"/>
        <v>1100</v>
      </c>
      <c r="Z3771">
        <f t="shared" si="860"/>
        <v>1100</v>
      </c>
    </row>
    <row r="3772" spans="1:26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 t="b">
        <v>0</v>
      </c>
      <c r="L3772">
        <v>20</v>
      </c>
      <c r="M3772" t="b">
        <v>1</v>
      </c>
      <c r="N3772" t="s">
        <v>8305</v>
      </c>
      <c r="O3772" s="15">
        <f t="shared" si="847"/>
        <v>100</v>
      </c>
      <c r="P3772" s="15">
        <f t="shared" si="859"/>
        <v>100</v>
      </c>
      <c r="Q3772" t="s">
        <v>8328</v>
      </c>
      <c r="R3772" t="s">
        <v>8358</v>
      </c>
      <c r="S3772" s="8">
        <f t="shared" si="848"/>
        <v>42138.722337962965</v>
      </c>
      <c r="T3772" s="11">
        <f t="shared" si="849"/>
        <v>42168.722337962965</v>
      </c>
      <c r="U3772" t="str">
        <f t="shared" si="850"/>
        <v>FALSE</v>
      </c>
      <c r="V3772" s="18">
        <f t="shared" si="851"/>
        <v>2</v>
      </c>
      <c r="W3772">
        <f t="shared" si="852"/>
        <v>1</v>
      </c>
      <c r="X3772">
        <v>1.28</v>
      </c>
      <c r="Y3772">
        <f>D3772*X3772</f>
        <v>2560</v>
      </c>
      <c r="Z3772">
        <f>E3772*$X3772</f>
        <v>2560</v>
      </c>
    </row>
    <row r="3773" spans="1:26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 t="b">
        <v>0</v>
      </c>
      <c r="L3773">
        <v>38</v>
      </c>
      <c r="M3773" t="b">
        <v>1</v>
      </c>
      <c r="N3773" t="s">
        <v>8305</v>
      </c>
      <c r="O3773" s="15">
        <f t="shared" si="847"/>
        <v>146</v>
      </c>
      <c r="P3773" s="15">
        <f t="shared" si="859"/>
        <v>38.421052631578945</v>
      </c>
      <c r="Q3773" t="s">
        <v>8328</v>
      </c>
      <c r="R3773" t="s">
        <v>8358</v>
      </c>
      <c r="S3773" s="8">
        <f t="shared" si="848"/>
        <v>42493.64875</v>
      </c>
      <c r="T3773" s="11">
        <f t="shared" si="849"/>
        <v>42507.791666666664</v>
      </c>
      <c r="U3773" t="str">
        <f t="shared" si="850"/>
        <v>FALSE</v>
      </c>
      <c r="V3773" s="18">
        <f t="shared" si="851"/>
        <v>2</v>
      </c>
      <c r="W3773">
        <f t="shared" si="852"/>
        <v>1</v>
      </c>
      <c r="X3773">
        <v>1</v>
      </c>
      <c r="Y3773">
        <f>D3773*$X3773</f>
        <v>1000</v>
      </c>
      <c r="Z3773">
        <f>E3773*$X3773</f>
        <v>1460</v>
      </c>
    </row>
    <row r="3774" spans="1:26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 t="b">
        <v>0</v>
      </c>
      <c r="L3774">
        <v>33</v>
      </c>
      <c r="M3774" t="b">
        <v>1</v>
      </c>
      <c r="N3774" t="s">
        <v>8305</v>
      </c>
      <c r="O3774" s="15">
        <f t="shared" si="847"/>
        <v>110.2</v>
      </c>
      <c r="P3774" s="15">
        <f t="shared" si="859"/>
        <v>166.96969696969697</v>
      </c>
      <c r="Q3774" t="s">
        <v>8328</v>
      </c>
      <c r="R3774" t="s">
        <v>8358</v>
      </c>
      <c r="S3774" s="8">
        <f t="shared" si="848"/>
        <v>42682.408634259256</v>
      </c>
      <c r="T3774" s="11">
        <f t="shared" si="849"/>
        <v>42703.041666666664</v>
      </c>
      <c r="U3774" t="str">
        <f t="shared" si="850"/>
        <v>FALSE</v>
      </c>
      <c r="V3774" s="18">
        <f t="shared" si="851"/>
        <v>2</v>
      </c>
      <c r="W3774">
        <f t="shared" si="852"/>
        <v>1</v>
      </c>
      <c r="X3774">
        <v>1</v>
      </c>
      <c r="Y3774">
        <f>D3774*$X3774</f>
        <v>5000</v>
      </c>
      <c r="Z3774">
        <f>E3774*$X3774</f>
        <v>5510</v>
      </c>
    </row>
    <row r="3775" spans="1:26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 t="b">
        <v>0</v>
      </c>
      <c r="L3775">
        <v>57</v>
      </c>
      <c r="M3775" t="b">
        <v>1</v>
      </c>
      <c r="N3775" t="s">
        <v>8305</v>
      </c>
      <c r="O3775" s="15">
        <f t="shared" si="847"/>
        <v>108.2</v>
      </c>
      <c r="P3775" s="15">
        <f t="shared" si="859"/>
        <v>94.912280701754383</v>
      </c>
      <c r="Q3775" t="s">
        <v>8328</v>
      </c>
      <c r="R3775" t="s">
        <v>8358</v>
      </c>
      <c r="S3775" s="8">
        <f t="shared" si="848"/>
        <v>42655.79684027777</v>
      </c>
      <c r="T3775" s="11">
        <f t="shared" si="849"/>
        <v>42688.880555555552</v>
      </c>
      <c r="U3775" t="str">
        <f t="shared" si="850"/>
        <v>FALSE</v>
      </c>
      <c r="V3775" s="18">
        <f t="shared" si="851"/>
        <v>2</v>
      </c>
      <c r="W3775">
        <f t="shared" si="852"/>
        <v>1</v>
      </c>
      <c r="X3775">
        <v>1</v>
      </c>
      <c r="Y3775">
        <f>D3775*$X3775</f>
        <v>5000</v>
      </c>
      <c r="Z3775">
        <f>E3775*$X3775</f>
        <v>5410</v>
      </c>
    </row>
    <row r="3776" spans="1:26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 t="b">
        <v>0</v>
      </c>
      <c r="L3776">
        <v>25</v>
      </c>
      <c r="M3776" t="b">
        <v>1</v>
      </c>
      <c r="N3776" t="s">
        <v>8305</v>
      </c>
      <c r="O3776" s="15">
        <f t="shared" si="847"/>
        <v>100</v>
      </c>
      <c r="P3776" s="15">
        <f t="shared" si="859"/>
        <v>100</v>
      </c>
      <c r="Q3776" t="s">
        <v>8328</v>
      </c>
      <c r="R3776" t="s">
        <v>8358</v>
      </c>
      <c r="S3776" s="8">
        <f t="shared" si="848"/>
        <v>42087.583969907406</v>
      </c>
      <c r="T3776" s="11">
        <f t="shared" si="849"/>
        <v>42103.583969907406</v>
      </c>
      <c r="U3776" t="str">
        <f t="shared" si="850"/>
        <v>FALSE</v>
      </c>
      <c r="V3776" s="18">
        <f t="shared" si="851"/>
        <v>2</v>
      </c>
      <c r="W3776">
        <f t="shared" si="852"/>
        <v>1</v>
      </c>
      <c r="X3776">
        <f>0.76</f>
        <v>0.76</v>
      </c>
      <c r="Y3776">
        <f>D3776*X3776</f>
        <v>1900</v>
      </c>
      <c r="Z3776">
        <f t="shared" ref="Z3776:Z3783" si="862">E3776*$X3776</f>
        <v>1900</v>
      </c>
    </row>
    <row r="3777" spans="1:26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 t="b">
        <v>0</v>
      </c>
      <c r="L3777">
        <v>14</v>
      </c>
      <c r="M3777" t="b">
        <v>1</v>
      </c>
      <c r="N3777" t="s">
        <v>8305</v>
      </c>
      <c r="O3777" s="15">
        <f t="shared" si="847"/>
        <v>100.25</v>
      </c>
      <c r="P3777" s="15">
        <f t="shared" si="859"/>
        <v>143.21428571428572</v>
      </c>
      <c r="Q3777" t="s">
        <v>8328</v>
      </c>
      <c r="R3777" t="s">
        <v>8358</v>
      </c>
      <c r="S3777" s="8">
        <f t="shared" si="848"/>
        <v>42075.734293981477</v>
      </c>
      <c r="T3777" s="11">
        <f t="shared" si="849"/>
        <v>42102.958333333336</v>
      </c>
      <c r="U3777" t="str">
        <f t="shared" si="850"/>
        <v>FALSE</v>
      </c>
      <c r="V3777" s="18">
        <f t="shared" si="851"/>
        <v>2</v>
      </c>
      <c r="W3777">
        <f t="shared" si="852"/>
        <v>1</v>
      </c>
      <c r="X3777">
        <v>1</v>
      </c>
      <c r="Y3777">
        <f t="shared" ref="Y3777:Y3783" si="863">D3777*$X3777</f>
        <v>2000</v>
      </c>
      <c r="Z3777">
        <f t="shared" si="862"/>
        <v>2005</v>
      </c>
    </row>
    <row r="3778" spans="1:26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 t="b">
        <v>0</v>
      </c>
      <c r="L3778">
        <v>94</v>
      </c>
      <c r="M3778" t="b">
        <v>1</v>
      </c>
      <c r="N3778" t="s">
        <v>8305</v>
      </c>
      <c r="O3778" s="15">
        <f t="shared" si="847"/>
        <v>106.71250000000001</v>
      </c>
      <c r="P3778" s="15">
        <f t="shared" si="859"/>
        <v>90.819148936170208</v>
      </c>
      <c r="Q3778" t="s">
        <v>8328</v>
      </c>
      <c r="R3778" t="s">
        <v>8358</v>
      </c>
      <c r="S3778" s="8">
        <f t="shared" si="848"/>
        <v>41814.159467592588</v>
      </c>
      <c r="T3778" s="11">
        <f t="shared" si="849"/>
        <v>41851.833333333328</v>
      </c>
      <c r="U3778" t="str">
        <f t="shared" si="850"/>
        <v>FALSE</v>
      </c>
      <c r="V3778" s="18">
        <f t="shared" si="851"/>
        <v>2</v>
      </c>
      <c r="W3778">
        <f t="shared" si="852"/>
        <v>1</v>
      </c>
      <c r="X3778">
        <v>1</v>
      </c>
      <c r="Y3778">
        <f t="shared" si="863"/>
        <v>8000</v>
      </c>
      <c r="Z3778">
        <f t="shared" si="862"/>
        <v>8537</v>
      </c>
    </row>
    <row r="3779" spans="1:26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 t="b">
        <v>0</v>
      </c>
      <c r="L3779">
        <v>59</v>
      </c>
      <c r="M3779" t="b">
        <v>1</v>
      </c>
      <c r="N3779" t="s">
        <v>8305</v>
      </c>
      <c r="O3779" s="15">
        <f t="shared" ref="O3779:O3842" si="864">(E3779/D3779)*100</f>
        <v>143.19999999999999</v>
      </c>
      <c r="P3779" s="15">
        <f t="shared" si="859"/>
        <v>48.542372881355931</v>
      </c>
      <c r="Q3779" t="s">
        <v>8328</v>
      </c>
      <c r="R3779" t="s">
        <v>8358</v>
      </c>
      <c r="S3779" s="8">
        <f t="shared" ref="S3779:S3842" si="865">(((J3779/60)/60)/24)+DATE(1970,1,1)+(-5/24)</f>
        <v>41886.903020833335</v>
      </c>
      <c r="T3779" s="11">
        <f t="shared" ref="T3779:T3842" si="866">(I3779/86400)+25569+(-5/24)</f>
        <v>41908.958333333328</v>
      </c>
      <c r="U3779" t="str">
        <f t="shared" ref="U3779:U3842" si="867">TRIM(K3779)</f>
        <v>FALSE</v>
      </c>
      <c r="V3779" s="18">
        <f t="shared" ref="V3779:V3842" si="868">IF(U3779="TRUE", 1, 2)</f>
        <v>2</v>
      </c>
      <c r="W3779">
        <f t="shared" ref="W3779:W3842" si="869">IF(F3779="successful", 1,  IF(F3779= "failed", 2, IF(F3779="canceled", 3, 4)))</f>
        <v>1</v>
      </c>
      <c r="X3779">
        <v>1</v>
      </c>
      <c r="Y3779">
        <f t="shared" si="863"/>
        <v>2000</v>
      </c>
      <c r="Z3779">
        <f t="shared" si="862"/>
        <v>2864</v>
      </c>
    </row>
    <row r="3780" spans="1:26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 t="b">
        <v>0</v>
      </c>
      <c r="L3780">
        <v>36</v>
      </c>
      <c r="M3780" t="b">
        <v>1</v>
      </c>
      <c r="N3780" t="s">
        <v>8305</v>
      </c>
      <c r="O3780" s="15">
        <f t="shared" si="864"/>
        <v>105.04166666666667</v>
      </c>
      <c r="P3780" s="15">
        <f t="shared" si="859"/>
        <v>70.027777777777771</v>
      </c>
      <c r="Q3780" t="s">
        <v>8328</v>
      </c>
      <c r="R3780" t="s">
        <v>8358</v>
      </c>
      <c r="S3780" s="8">
        <f t="shared" si="865"/>
        <v>41989.610879629625</v>
      </c>
      <c r="T3780" s="11">
        <f t="shared" si="866"/>
        <v>42049.610879629625</v>
      </c>
      <c r="U3780" t="str">
        <f t="shared" si="867"/>
        <v>FALSE</v>
      </c>
      <c r="V3780" s="18">
        <f t="shared" si="868"/>
        <v>2</v>
      </c>
      <c r="W3780">
        <f t="shared" si="869"/>
        <v>1</v>
      </c>
      <c r="X3780">
        <v>1</v>
      </c>
      <c r="Y3780">
        <f t="shared" si="863"/>
        <v>2400</v>
      </c>
      <c r="Z3780">
        <f t="shared" si="862"/>
        <v>2521</v>
      </c>
    </row>
    <row r="3781" spans="1:26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 t="b">
        <v>0</v>
      </c>
      <c r="L3781">
        <v>115</v>
      </c>
      <c r="M3781" t="b">
        <v>1</v>
      </c>
      <c r="N3781" t="s">
        <v>8305</v>
      </c>
      <c r="O3781" s="15">
        <f t="shared" si="864"/>
        <v>103.98</v>
      </c>
      <c r="P3781" s="15">
        <f t="shared" si="859"/>
        <v>135.62608695652173</v>
      </c>
      <c r="Q3781" t="s">
        <v>8328</v>
      </c>
      <c r="R3781" t="s">
        <v>8358</v>
      </c>
      <c r="S3781" s="8">
        <f t="shared" si="865"/>
        <v>42425.527083333327</v>
      </c>
      <c r="T3781" s="11">
        <f t="shared" si="866"/>
        <v>42455.485416666663</v>
      </c>
      <c r="U3781" t="str">
        <f t="shared" si="867"/>
        <v>FALSE</v>
      </c>
      <c r="V3781" s="18">
        <f t="shared" si="868"/>
        <v>2</v>
      </c>
      <c r="W3781">
        <f t="shared" si="869"/>
        <v>1</v>
      </c>
      <c r="X3781">
        <v>1</v>
      </c>
      <c r="Y3781">
        <f t="shared" si="863"/>
        <v>15000</v>
      </c>
      <c r="Z3781">
        <f t="shared" si="862"/>
        <v>15597</v>
      </c>
    </row>
    <row r="3782" spans="1:26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 t="b">
        <v>0</v>
      </c>
      <c r="L3782">
        <v>30</v>
      </c>
      <c r="M3782" t="b">
        <v>1</v>
      </c>
      <c r="N3782" t="s">
        <v>8305</v>
      </c>
      <c r="O3782" s="15">
        <f t="shared" si="864"/>
        <v>120</v>
      </c>
      <c r="P3782" s="15">
        <f t="shared" si="859"/>
        <v>100</v>
      </c>
      <c r="Q3782" t="s">
        <v>8328</v>
      </c>
      <c r="R3782" t="s">
        <v>8358</v>
      </c>
      <c r="S3782" s="8">
        <f t="shared" si="865"/>
        <v>42166.011400462965</v>
      </c>
      <c r="T3782" s="11">
        <f t="shared" si="866"/>
        <v>42198.629166666666</v>
      </c>
      <c r="U3782" t="str">
        <f t="shared" si="867"/>
        <v>FALSE</v>
      </c>
      <c r="V3782" s="18">
        <f t="shared" si="868"/>
        <v>2</v>
      </c>
      <c r="W3782">
        <f t="shared" si="869"/>
        <v>1</v>
      </c>
      <c r="X3782">
        <v>1</v>
      </c>
      <c r="Y3782">
        <f t="shared" si="863"/>
        <v>2500</v>
      </c>
      <c r="Z3782">
        <f t="shared" si="862"/>
        <v>3000</v>
      </c>
    </row>
    <row r="3783" spans="1:26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 t="b">
        <v>0</v>
      </c>
      <c r="L3783">
        <v>52</v>
      </c>
      <c r="M3783" t="b">
        <v>1</v>
      </c>
      <c r="N3783" t="s">
        <v>8305</v>
      </c>
      <c r="O3783" s="15">
        <f t="shared" si="864"/>
        <v>109.66666666666667</v>
      </c>
      <c r="P3783" s="15">
        <f t="shared" si="859"/>
        <v>94.90384615384616</v>
      </c>
      <c r="Q3783" t="s">
        <v>8328</v>
      </c>
      <c r="R3783" t="s">
        <v>8358</v>
      </c>
      <c r="S3783" s="8">
        <f t="shared" si="865"/>
        <v>41865.674594907403</v>
      </c>
      <c r="T3783" s="11">
        <f t="shared" si="866"/>
        <v>41890.674594907403</v>
      </c>
      <c r="U3783" t="str">
        <f t="shared" si="867"/>
        <v>FALSE</v>
      </c>
      <c r="V3783" s="18">
        <f t="shared" si="868"/>
        <v>2</v>
      </c>
      <c r="W3783">
        <f t="shared" si="869"/>
        <v>1</v>
      </c>
      <c r="X3783">
        <v>1</v>
      </c>
      <c r="Y3783">
        <f t="shared" si="863"/>
        <v>4500</v>
      </c>
      <c r="Z3783">
        <f t="shared" si="862"/>
        <v>4935</v>
      </c>
    </row>
    <row r="3784" spans="1:26" ht="115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 t="b">
        <v>0</v>
      </c>
      <c r="L3784">
        <v>27</v>
      </c>
      <c r="M3784" t="b">
        <v>1</v>
      </c>
      <c r="N3784" t="s">
        <v>8305</v>
      </c>
      <c r="O3784" s="15">
        <f t="shared" si="864"/>
        <v>101.75</v>
      </c>
      <c r="P3784" s="15">
        <f t="shared" si="859"/>
        <v>75.370370370370367</v>
      </c>
      <c r="Q3784" t="s">
        <v>8328</v>
      </c>
      <c r="R3784" t="s">
        <v>8358</v>
      </c>
      <c r="S3784" s="8">
        <f t="shared" si="865"/>
        <v>42546.653900462967</v>
      </c>
      <c r="T3784" s="11">
        <f t="shared" si="866"/>
        <v>42575.749999999993</v>
      </c>
      <c r="U3784" t="str">
        <f t="shared" si="867"/>
        <v>FALSE</v>
      </c>
      <c r="V3784" s="18">
        <f t="shared" si="868"/>
        <v>2</v>
      </c>
      <c r="W3784">
        <f t="shared" si="869"/>
        <v>1</v>
      </c>
      <c r="X3784">
        <v>1.28</v>
      </c>
      <c r="Y3784">
        <f>D3784*X3784</f>
        <v>2560</v>
      </c>
      <c r="Z3784">
        <f t="shared" ref="Z3784:Z3795" si="870">E3784*$X3784</f>
        <v>2604.8000000000002</v>
      </c>
    </row>
    <row r="3785" spans="1:26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 t="b">
        <v>0</v>
      </c>
      <c r="L3785">
        <v>24</v>
      </c>
      <c r="M3785" t="b">
        <v>1</v>
      </c>
      <c r="N3785" t="s">
        <v>8305</v>
      </c>
      <c r="O3785" s="15">
        <f t="shared" si="864"/>
        <v>128.91666666666666</v>
      </c>
      <c r="P3785" s="15">
        <f t="shared" si="859"/>
        <v>64.458333333333329</v>
      </c>
      <c r="Q3785" t="s">
        <v>8328</v>
      </c>
      <c r="R3785" t="s">
        <v>8358</v>
      </c>
      <c r="S3785" s="8">
        <f t="shared" si="865"/>
        <v>42419.931944444441</v>
      </c>
      <c r="T3785" s="11">
        <f t="shared" si="866"/>
        <v>42444.458333333336</v>
      </c>
      <c r="U3785" t="str">
        <f t="shared" si="867"/>
        <v>FALSE</v>
      </c>
      <c r="V3785" s="18">
        <f t="shared" si="868"/>
        <v>2</v>
      </c>
      <c r="W3785">
        <f t="shared" si="869"/>
        <v>1</v>
      </c>
      <c r="X3785">
        <v>1</v>
      </c>
      <c r="Y3785">
        <f>D3785*$X3785</f>
        <v>1200</v>
      </c>
      <c r="Z3785">
        <f t="shared" si="870"/>
        <v>1547</v>
      </c>
    </row>
    <row r="3786" spans="1:26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 t="b">
        <v>0</v>
      </c>
      <c r="L3786">
        <v>10</v>
      </c>
      <c r="M3786" t="b">
        <v>1</v>
      </c>
      <c r="N3786" t="s">
        <v>8305</v>
      </c>
      <c r="O3786" s="15">
        <f t="shared" si="864"/>
        <v>114.99999999999999</v>
      </c>
      <c r="P3786" s="15">
        <f t="shared" si="859"/>
        <v>115</v>
      </c>
      <c r="Q3786" t="s">
        <v>8328</v>
      </c>
      <c r="R3786" t="s">
        <v>8358</v>
      </c>
      <c r="S3786" s="8">
        <f t="shared" si="865"/>
        <v>42531.772361111107</v>
      </c>
      <c r="T3786" s="11">
        <f t="shared" si="866"/>
        <v>42561.772361111107</v>
      </c>
      <c r="U3786" t="str">
        <f t="shared" si="867"/>
        <v>FALSE</v>
      </c>
      <c r="V3786" s="18">
        <f t="shared" si="868"/>
        <v>2</v>
      </c>
      <c r="W3786">
        <f t="shared" si="869"/>
        <v>1</v>
      </c>
      <c r="X3786">
        <f>0.76</f>
        <v>0.76</v>
      </c>
      <c r="Y3786">
        <f>D3786*X3786</f>
        <v>760</v>
      </c>
      <c r="Z3786">
        <f t="shared" si="870"/>
        <v>874</v>
      </c>
    </row>
    <row r="3787" spans="1:26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 t="b">
        <v>0</v>
      </c>
      <c r="L3787">
        <v>30</v>
      </c>
      <c r="M3787" t="b">
        <v>1</v>
      </c>
      <c r="N3787" t="s">
        <v>8305</v>
      </c>
      <c r="O3787" s="15">
        <f t="shared" si="864"/>
        <v>150.75</v>
      </c>
      <c r="P3787" s="15">
        <f t="shared" si="859"/>
        <v>100.5</v>
      </c>
      <c r="Q3787" t="s">
        <v>8328</v>
      </c>
      <c r="R3787" t="s">
        <v>8358</v>
      </c>
      <c r="S3787" s="8">
        <f t="shared" si="865"/>
        <v>42548.430196759255</v>
      </c>
      <c r="T3787" s="11">
        <f t="shared" si="866"/>
        <v>42584.210416666661</v>
      </c>
      <c r="U3787" t="str">
        <f t="shared" si="867"/>
        <v>FALSE</v>
      </c>
      <c r="V3787" s="18">
        <f t="shared" si="868"/>
        <v>2</v>
      </c>
      <c r="W3787">
        <f t="shared" si="869"/>
        <v>1</v>
      </c>
      <c r="X3787">
        <v>1.28</v>
      </c>
      <c r="Y3787">
        <f>D3787*X3787</f>
        <v>2560</v>
      </c>
      <c r="Z3787">
        <f t="shared" si="870"/>
        <v>3859.2000000000003</v>
      </c>
    </row>
    <row r="3788" spans="1:26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 t="b">
        <v>0</v>
      </c>
      <c r="L3788">
        <v>71</v>
      </c>
      <c r="M3788" t="b">
        <v>1</v>
      </c>
      <c r="N3788" t="s">
        <v>8305</v>
      </c>
      <c r="O3788" s="15">
        <f t="shared" si="864"/>
        <v>110.96666666666665</v>
      </c>
      <c r="P3788" s="15">
        <f t="shared" si="859"/>
        <v>93.774647887323937</v>
      </c>
      <c r="Q3788" t="s">
        <v>8328</v>
      </c>
      <c r="R3788" t="s">
        <v>8358</v>
      </c>
      <c r="S3788" s="8">
        <f t="shared" si="865"/>
        <v>42486.829571759255</v>
      </c>
      <c r="T3788" s="11">
        <f t="shared" si="866"/>
        <v>42516.829571759255</v>
      </c>
      <c r="U3788" t="str">
        <f t="shared" si="867"/>
        <v>FALSE</v>
      </c>
      <c r="V3788" s="18">
        <f t="shared" si="868"/>
        <v>2</v>
      </c>
      <c r="W3788">
        <f t="shared" si="869"/>
        <v>1</v>
      </c>
      <c r="X3788">
        <v>1</v>
      </c>
      <c r="Y3788">
        <f>D3788*$X3788</f>
        <v>6000</v>
      </c>
      <c r="Z3788">
        <f t="shared" si="870"/>
        <v>6658</v>
      </c>
    </row>
    <row r="3789" spans="1:26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 t="b">
        <v>0</v>
      </c>
      <c r="L3789">
        <v>10</v>
      </c>
      <c r="M3789" t="b">
        <v>1</v>
      </c>
      <c r="N3789" t="s">
        <v>8305</v>
      </c>
      <c r="O3789" s="15">
        <f t="shared" si="864"/>
        <v>100.28571428571429</v>
      </c>
      <c r="P3789" s="15">
        <f t="shared" si="859"/>
        <v>35.1</v>
      </c>
      <c r="Q3789" t="s">
        <v>8328</v>
      </c>
      <c r="R3789" t="s">
        <v>8358</v>
      </c>
      <c r="S3789" s="8">
        <f t="shared" si="865"/>
        <v>42167.326458333329</v>
      </c>
      <c r="T3789" s="11">
        <f t="shared" si="866"/>
        <v>42195.957638888889</v>
      </c>
      <c r="U3789" t="str">
        <f t="shared" si="867"/>
        <v>FALSE</v>
      </c>
      <c r="V3789" s="18">
        <f t="shared" si="868"/>
        <v>2</v>
      </c>
      <c r="W3789">
        <f t="shared" si="869"/>
        <v>1</v>
      </c>
      <c r="X3789">
        <v>1</v>
      </c>
      <c r="Y3789">
        <f>D3789*$X3789</f>
        <v>350</v>
      </c>
      <c r="Z3789">
        <f t="shared" si="870"/>
        <v>351</v>
      </c>
    </row>
    <row r="3790" spans="1:26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 t="b">
        <v>0</v>
      </c>
      <c r="L3790">
        <v>1</v>
      </c>
      <c r="M3790" t="b">
        <v>0</v>
      </c>
      <c r="N3790" t="s">
        <v>8305</v>
      </c>
      <c r="O3790" s="15">
        <f t="shared" si="864"/>
        <v>0.66666666666666674</v>
      </c>
      <c r="P3790" s="15">
        <f t="shared" si="859"/>
        <v>500</v>
      </c>
      <c r="Q3790" t="s">
        <v>8328</v>
      </c>
      <c r="R3790" t="s">
        <v>8358</v>
      </c>
      <c r="S3790" s="8">
        <f t="shared" si="865"/>
        <v>42333.487488425926</v>
      </c>
      <c r="T3790" s="11">
        <f t="shared" si="866"/>
        <v>42361.470833333333</v>
      </c>
      <c r="U3790" t="str">
        <f t="shared" si="867"/>
        <v>FALSE</v>
      </c>
      <c r="V3790" s="18">
        <f t="shared" si="868"/>
        <v>2</v>
      </c>
      <c r="W3790">
        <f t="shared" si="869"/>
        <v>2</v>
      </c>
      <c r="X3790">
        <v>1</v>
      </c>
      <c r="Y3790">
        <f>D3790*$X3790</f>
        <v>75000</v>
      </c>
      <c r="Z3790">
        <f t="shared" si="870"/>
        <v>500</v>
      </c>
    </row>
    <row r="3791" spans="1:26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 t="b">
        <v>0</v>
      </c>
      <c r="L3791">
        <v>4</v>
      </c>
      <c r="M3791" t="b">
        <v>0</v>
      </c>
      <c r="N3791" t="s">
        <v>8305</v>
      </c>
      <c r="O3791" s="15">
        <f t="shared" si="864"/>
        <v>3.267605633802817</v>
      </c>
      <c r="P3791" s="15">
        <f t="shared" si="859"/>
        <v>29</v>
      </c>
      <c r="Q3791" t="s">
        <v>8328</v>
      </c>
      <c r="R3791" t="s">
        <v>8358</v>
      </c>
      <c r="S3791" s="8">
        <f t="shared" si="865"/>
        <v>42138.590486111112</v>
      </c>
      <c r="T3791" s="11">
        <f t="shared" si="866"/>
        <v>42170.590486111112</v>
      </c>
      <c r="U3791" t="str">
        <f t="shared" si="867"/>
        <v>FALSE</v>
      </c>
      <c r="V3791" s="18">
        <f t="shared" si="868"/>
        <v>2</v>
      </c>
      <c r="W3791">
        <f t="shared" si="869"/>
        <v>2</v>
      </c>
      <c r="X3791">
        <v>1.28</v>
      </c>
      <c r="Y3791">
        <f>D3791*X3791</f>
        <v>4544</v>
      </c>
      <c r="Z3791">
        <f t="shared" si="870"/>
        <v>148.47999999999999</v>
      </c>
    </row>
    <row r="3792" spans="1:26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 t="b">
        <v>0</v>
      </c>
      <c r="L3792">
        <v>0</v>
      </c>
      <c r="M3792" t="b">
        <v>0</v>
      </c>
      <c r="N3792" t="s">
        <v>8305</v>
      </c>
      <c r="O3792" s="15">
        <f t="shared" si="864"/>
        <v>0</v>
      </c>
      <c r="P3792" s="15">
        <f t="shared" si="859"/>
        <v>0</v>
      </c>
      <c r="Q3792" t="s">
        <v>8328</v>
      </c>
      <c r="R3792" t="s">
        <v>8358</v>
      </c>
      <c r="S3792" s="8">
        <f t="shared" si="865"/>
        <v>42666.458599537036</v>
      </c>
      <c r="T3792" s="11">
        <f t="shared" si="866"/>
        <v>42696.5002662037</v>
      </c>
      <c r="U3792" t="str">
        <f t="shared" si="867"/>
        <v>FALSE</v>
      </c>
      <c r="V3792" s="18">
        <f t="shared" si="868"/>
        <v>2</v>
      </c>
      <c r="W3792">
        <f t="shared" si="869"/>
        <v>2</v>
      </c>
      <c r="X3792">
        <v>1</v>
      </c>
      <c r="Y3792">
        <f>D3792*$X3792</f>
        <v>15000</v>
      </c>
      <c r="Z3792">
        <f t="shared" si="870"/>
        <v>0</v>
      </c>
    </row>
    <row r="3793" spans="1:26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 t="b">
        <v>0</v>
      </c>
      <c r="L3793">
        <v>0</v>
      </c>
      <c r="M3793" t="b">
        <v>0</v>
      </c>
      <c r="N3793" t="s">
        <v>8305</v>
      </c>
      <c r="O3793" s="15">
        <f t="shared" si="864"/>
        <v>0</v>
      </c>
      <c r="P3793" s="15">
        <f t="shared" si="859"/>
        <v>0</v>
      </c>
      <c r="Q3793" t="s">
        <v>8328</v>
      </c>
      <c r="R3793" t="s">
        <v>8358</v>
      </c>
      <c r="S3793" s="8">
        <f t="shared" si="865"/>
        <v>41766.4837037037</v>
      </c>
      <c r="T3793" s="11">
        <f t="shared" si="866"/>
        <v>41826.4837037037</v>
      </c>
      <c r="U3793" t="str">
        <f t="shared" si="867"/>
        <v>FALSE</v>
      </c>
      <c r="V3793" s="18">
        <f t="shared" si="868"/>
        <v>2</v>
      </c>
      <c r="W3793">
        <f t="shared" si="869"/>
        <v>2</v>
      </c>
      <c r="X3793">
        <v>1</v>
      </c>
      <c r="Y3793">
        <f>D3793*$X3793</f>
        <v>1500</v>
      </c>
      <c r="Z3793">
        <f t="shared" si="870"/>
        <v>0</v>
      </c>
    </row>
    <row r="3794" spans="1:26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 t="b">
        <v>0</v>
      </c>
      <c r="L3794">
        <v>2</v>
      </c>
      <c r="M3794" t="b">
        <v>0</v>
      </c>
      <c r="N3794" t="s">
        <v>8305</v>
      </c>
      <c r="O3794" s="15">
        <f t="shared" si="864"/>
        <v>0.27999999999999997</v>
      </c>
      <c r="P3794" s="15">
        <f t="shared" si="859"/>
        <v>17.5</v>
      </c>
      <c r="Q3794" t="s">
        <v>8328</v>
      </c>
      <c r="R3794" t="s">
        <v>8358</v>
      </c>
      <c r="S3794" s="8">
        <f t="shared" si="865"/>
        <v>42170.238680555551</v>
      </c>
      <c r="T3794" s="11">
        <f t="shared" si="866"/>
        <v>42200.238680555551</v>
      </c>
      <c r="U3794" t="str">
        <f t="shared" si="867"/>
        <v>FALSE</v>
      </c>
      <c r="V3794" s="18">
        <f t="shared" si="868"/>
        <v>2</v>
      </c>
      <c r="W3794">
        <f t="shared" si="869"/>
        <v>2</v>
      </c>
      <c r="X3794">
        <v>1</v>
      </c>
      <c r="Y3794">
        <f>D3794*$X3794</f>
        <v>12500</v>
      </c>
      <c r="Z3794">
        <f t="shared" si="870"/>
        <v>35</v>
      </c>
    </row>
    <row r="3795" spans="1:26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 t="b">
        <v>0</v>
      </c>
      <c r="L3795">
        <v>24</v>
      </c>
      <c r="M3795" t="b">
        <v>0</v>
      </c>
      <c r="N3795" t="s">
        <v>8305</v>
      </c>
      <c r="O3795" s="15">
        <f t="shared" si="864"/>
        <v>59.657142857142851</v>
      </c>
      <c r="P3795" s="15">
        <f t="shared" si="859"/>
        <v>174</v>
      </c>
      <c r="Q3795" t="s">
        <v>8328</v>
      </c>
      <c r="R3795" t="s">
        <v>8358</v>
      </c>
      <c r="S3795" s="8">
        <f t="shared" si="865"/>
        <v>41968.73065972222</v>
      </c>
      <c r="T3795" s="11">
        <f t="shared" si="866"/>
        <v>41989.73065972222</v>
      </c>
      <c r="U3795" t="str">
        <f t="shared" si="867"/>
        <v>FALSE</v>
      </c>
      <c r="V3795" s="18">
        <f t="shared" si="868"/>
        <v>2</v>
      </c>
      <c r="W3795">
        <f t="shared" si="869"/>
        <v>2</v>
      </c>
      <c r="X3795">
        <v>1</v>
      </c>
      <c r="Y3795">
        <f>D3795*$X3795</f>
        <v>7000</v>
      </c>
      <c r="Z3795">
        <f t="shared" si="870"/>
        <v>4176</v>
      </c>
    </row>
    <row r="3796" spans="1:26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 t="b">
        <v>0</v>
      </c>
      <c r="L3796">
        <v>1</v>
      </c>
      <c r="M3796" t="b">
        <v>0</v>
      </c>
      <c r="N3796" t="s">
        <v>8305</v>
      </c>
      <c r="O3796" s="15">
        <f t="shared" si="864"/>
        <v>1</v>
      </c>
      <c r="P3796" s="15">
        <f t="shared" si="859"/>
        <v>50</v>
      </c>
      <c r="Q3796" t="s">
        <v>8328</v>
      </c>
      <c r="R3796" t="s">
        <v>8358</v>
      </c>
      <c r="S3796" s="8">
        <f t="shared" si="865"/>
        <v>42132.372152777774</v>
      </c>
      <c r="T3796" s="11">
        <f t="shared" si="866"/>
        <v>42162.372152777774</v>
      </c>
      <c r="U3796" t="str">
        <f t="shared" si="867"/>
        <v>FALSE</v>
      </c>
      <c r="V3796" s="18">
        <f t="shared" si="868"/>
        <v>2</v>
      </c>
      <c r="W3796">
        <f t="shared" si="869"/>
        <v>2</v>
      </c>
      <c r="X3796">
        <v>1.28</v>
      </c>
      <c r="Y3796">
        <f>D3796*X3796</f>
        <v>6400</v>
      </c>
      <c r="Z3796">
        <f t="shared" ref="Z3796:Z3807" si="871">E3796*$X3796</f>
        <v>64</v>
      </c>
    </row>
    <row r="3797" spans="1:26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 t="b">
        <v>0</v>
      </c>
      <c r="L3797">
        <v>2</v>
      </c>
      <c r="M3797" t="b">
        <v>0</v>
      </c>
      <c r="N3797" t="s">
        <v>8305</v>
      </c>
      <c r="O3797" s="15">
        <f t="shared" si="864"/>
        <v>1.6666666666666667</v>
      </c>
      <c r="P3797" s="15">
        <f t="shared" si="859"/>
        <v>5</v>
      </c>
      <c r="Q3797" t="s">
        <v>8328</v>
      </c>
      <c r="R3797" t="s">
        <v>8358</v>
      </c>
      <c r="S3797" s="8">
        <f t="shared" si="865"/>
        <v>42201.227893518517</v>
      </c>
      <c r="T3797" s="11">
        <f t="shared" si="866"/>
        <v>42244.729166666664</v>
      </c>
      <c r="U3797" t="str">
        <f t="shared" si="867"/>
        <v>FALSE</v>
      </c>
      <c r="V3797" s="18">
        <f t="shared" si="868"/>
        <v>2</v>
      </c>
      <c r="W3797">
        <f t="shared" si="869"/>
        <v>2</v>
      </c>
      <c r="X3797">
        <v>1.28</v>
      </c>
      <c r="Y3797">
        <f>D3797*X3797</f>
        <v>768</v>
      </c>
      <c r="Z3797">
        <f t="shared" si="871"/>
        <v>12.8</v>
      </c>
    </row>
    <row r="3798" spans="1:26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 t="b">
        <v>0</v>
      </c>
      <c r="L3798">
        <v>1</v>
      </c>
      <c r="M3798" t="b">
        <v>0</v>
      </c>
      <c r="N3798" t="s">
        <v>8305</v>
      </c>
      <c r="O3798" s="15">
        <f t="shared" si="864"/>
        <v>4.4444444444444444E-3</v>
      </c>
      <c r="P3798" s="15">
        <f t="shared" si="859"/>
        <v>1</v>
      </c>
      <c r="Q3798" t="s">
        <v>8328</v>
      </c>
      <c r="R3798" t="s">
        <v>8358</v>
      </c>
      <c r="S3798" s="8">
        <f t="shared" si="865"/>
        <v>42688.821250000001</v>
      </c>
      <c r="T3798" s="11">
        <f t="shared" si="866"/>
        <v>42748.821250000001</v>
      </c>
      <c r="U3798" t="str">
        <f t="shared" si="867"/>
        <v>FALSE</v>
      </c>
      <c r="V3798" s="18">
        <f t="shared" si="868"/>
        <v>2</v>
      </c>
      <c r="W3798">
        <f t="shared" si="869"/>
        <v>2</v>
      </c>
      <c r="X3798">
        <v>1</v>
      </c>
      <c r="Y3798">
        <f t="shared" ref="Y3798:Y3807" si="872">D3798*$X3798</f>
        <v>22500</v>
      </c>
      <c r="Z3798">
        <f t="shared" si="871"/>
        <v>1</v>
      </c>
    </row>
    <row r="3799" spans="1:26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 t="b">
        <v>0</v>
      </c>
      <c r="L3799">
        <v>37</v>
      </c>
      <c r="M3799" t="b">
        <v>0</v>
      </c>
      <c r="N3799" t="s">
        <v>8305</v>
      </c>
      <c r="O3799" s="15">
        <f t="shared" si="864"/>
        <v>89.666666666666657</v>
      </c>
      <c r="P3799" s="15">
        <f t="shared" si="859"/>
        <v>145.40540540540542</v>
      </c>
      <c r="Q3799" t="s">
        <v>8328</v>
      </c>
      <c r="R3799" t="s">
        <v>8358</v>
      </c>
      <c r="S3799" s="8">
        <f t="shared" si="865"/>
        <v>42084.673206018517</v>
      </c>
      <c r="T3799" s="11">
        <f t="shared" si="866"/>
        <v>42114.673206018517</v>
      </c>
      <c r="U3799" t="str">
        <f t="shared" si="867"/>
        <v>FALSE</v>
      </c>
      <c r="V3799" s="18">
        <f t="shared" si="868"/>
        <v>2</v>
      </c>
      <c r="W3799">
        <f t="shared" si="869"/>
        <v>2</v>
      </c>
      <c r="X3799">
        <v>1</v>
      </c>
      <c r="Y3799">
        <f t="shared" si="872"/>
        <v>6000</v>
      </c>
      <c r="Z3799">
        <f t="shared" si="871"/>
        <v>5380</v>
      </c>
    </row>
    <row r="3800" spans="1:26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 t="b">
        <v>0</v>
      </c>
      <c r="L3800">
        <v>5</v>
      </c>
      <c r="M3800" t="b">
        <v>0</v>
      </c>
      <c r="N3800" t="s">
        <v>8305</v>
      </c>
      <c r="O3800" s="15">
        <f t="shared" si="864"/>
        <v>1.4642857142857144</v>
      </c>
      <c r="P3800" s="15">
        <f t="shared" si="859"/>
        <v>205</v>
      </c>
      <c r="Q3800" t="s">
        <v>8328</v>
      </c>
      <c r="R3800" t="s">
        <v>8358</v>
      </c>
      <c r="S3800" s="8">
        <f t="shared" si="865"/>
        <v>41831.514444444445</v>
      </c>
      <c r="T3800" s="11">
        <f t="shared" si="866"/>
        <v>41861.514444444438</v>
      </c>
      <c r="U3800" t="str">
        <f t="shared" si="867"/>
        <v>FALSE</v>
      </c>
      <c r="V3800" s="18">
        <f t="shared" si="868"/>
        <v>2</v>
      </c>
      <c r="W3800">
        <f t="shared" si="869"/>
        <v>2</v>
      </c>
      <c r="X3800">
        <v>1</v>
      </c>
      <c r="Y3800">
        <f t="shared" si="872"/>
        <v>70000</v>
      </c>
      <c r="Z3800">
        <f t="shared" si="871"/>
        <v>1025</v>
      </c>
    </row>
    <row r="3801" spans="1:26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 t="b">
        <v>0</v>
      </c>
      <c r="L3801">
        <v>4</v>
      </c>
      <c r="M3801" t="b">
        <v>0</v>
      </c>
      <c r="N3801" t="s">
        <v>8305</v>
      </c>
      <c r="O3801" s="15">
        <f t="shared" si="864"/>
        <v>4.0199999999999996</v>
      </c>
      <c r="P3801" s="15">
        <f t="shared" si="859"/>
        <v>100.5</v>
      </c>
      <c r="Q3801" t="s">
        <v>8328</v>
      </c>
      <c r="R3801" t="s">
        <v>8358</v>
      </c>
      <c r="S3801" s="8">
        <f t="shared" si="865"/>
        <v>42410.722719907404</v>
      </c>
      <c r="T3801" s="11">
        <f t="shared" si="866"/>
        <v>42440.722719907404</v>
      </c>
      <c r="U3801" t="str">
        <f t="shared" si="867"/>
        <v>FALSE</v>
      </c>
      <c r="V3801" s="18">
        <f t="shared" si="868"/>
        <v>2</v>
      </c>
      <c r="W3801">
        <f t="shared" si="869"/>
        <v>2</v>
      </c>
      <c r="X3801">
        <v>1</v>
      </c>
      <c r="Y3801">
        <f t="shared" si="872"/>
        <v>10000</v>
      </c>
      <c r="Z3801">
        <f t="shared" si="871"/>
        <v>402</v>
      </c>
    </row>
    <row r="3802" spans="1:26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 t="b">
        <v>0</v>
      </c>
      <c r="L3802">
        <v>16</v>
      </c>
      <c r="M3802" t="b">
        <v>0</v>
      </c>
      <c r="N3802" t="s">
        <v>8305</v>
      </c>
      <c r="O3802" s="15">
        <f t="shared" si="864"/>
        <v>4.004545454545454</v>
      </c>
      <c r="P3802" s="15">
        <f t="shared" si="859"/>
        <v>55.0625</v>
      </c>
      <c r="Q3802" t="s">
        <v>8328</v>
      </c>
      <c r="R3802" t="s">
        <v>8358</v>
      </c>
      <c r="S3802" s="8">
        <f t="shared" si="865"/>
        <v>41982.528738425921</v>
      </c>
      <c r="T3802" s="11">
        <f t="shared" si="866"/>
        <v>42014.999305555553</v>
      </c>
      <c r="U3802" t="str">
        <f t="shared" si="867"/>
        <v>FALSE</v>
      </c>
      <c r="V3802" s="18">
        <f t="shared" si="868"/>
        <v>2</v>
      </c>
      <c r="W3802">
        <f t="shared" si="869"/>
        <v>2</v>
      </c>
      <c r="X3802">
        <v>1</v>
      </c>
      <c r="Y3802">
        <f t="shared" si="872"/>
        <v>22000</v>
      </c>
      <c r="Z3802">
        <f t="shared" si="871"/>
        <v>881</v>
      </c>
    </row>
    <row r="3803" spans="1:26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 t="b">
        <v>0</v>
      </c>
      <c r="L3803">
        <v>9</v>
      </c>
      <c r="M3803" t="b">
        <v>0</v>
      </c>
      <c r="N3803" t="s">
        <v>8305</v>
      </c>
      <c r="O3803" s="15">
        <f t="shared" si="864"/>
        <v>8.52</v>
      </c>
      <c r="P3803" s="15">
        <f t="shared" si="859"/>
        <v>47.333333333333336</v>
      </c>
      <c r="Q3803" t="s">
        <v>8328</v>
      </c>
      <c r="R3803" t="s">
        <v>8358</v>
      </c>
      <c r="S3803" s="8">
        <f t="shared" si="865"/>
        <v>41975.467777777776</v>
      </c>
      <c r="T3803" s="11">
        <f t="shared" si="866"/>
        <v>42006.467777777776</v>
      </c>
      <c r="U3803" t="str">
        <f t="shared" si="867"/>
        <v>FALSE</v>
      </c>
      <c r="V3803" s="18">
        <f t="shared" si="868"/>
        <v>2</v>
      </c>
      <c r="W3803">
        <f t="shared" si="869"/>
        <v>2</v>
      </c>
      <c r="X3803">
        <v>1</v>
      </c>
      <c r="Y3803">
        <f t="shared" si="872"/>
        <v>5000</v>
      </c>
      <c r="Z3803">
        <f t="shared" si="871"/>
        <v>426</v>
      </c>
    </row>
    <row r="3804" spans="1:26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 t="b">
        <v>0</v>
      </c>
      <c r="L3804">
        <v>0</v>
      </c>
      <c r="M3804" t="b">
        <v>0</v>
      </c>
      <c r="N3804" t="s">
        <v>8305</v>
      </c>
      <c r="O3804" s="15">
        <f t="shared" si="864"/>
        <v>0</v>
      </c>
      <c r="P3804" s="15">
        <f t="shared" si="859"/>
        <v>0</v>
      </c>
      <c r="Q3804" t="s">
        <v>8328</v>
      </c>
      <c r="R3804" t="s">
        <v>8358</v>
      </c>
      <c r="S3804" s="8">
        <f t="shared" si="865"/>
        <v>42268.917893518512</v>
      </c>
      <c r="T3804" s="11">
        <f t="shared" si="866"/>
        <v>42298.917893518512</v>
      </c>
      <c r="U3804" t="str">
        <f t="shared" si="867"/>
        <v>FALSE</v>
      </c>
      <c r="V3804" s="18">
        <f t="shared" si="868"/>
        <v>2</v>
      </c>
      <c r="W3804">
        <f t="shared" si="869"/>
        <v>2</v>
      </c>
      <c r="X3804">
        <v>1</v>
      </c>
      <c r="Y3804">
        <f t="shared" si="872"/>
        <v>3000</v>
      </c>
      <c r="Z3804">
        <f t="shared" si="871"/>
        <v>0</v>
      </c>
    </row>
    <row r="3805" spans="1:26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 t="b">
        <v>0</v>
      </c>
      <c r="L3805">
        <v>40</v>
      </c>
      <c r="M3805" t="b">
        <v>0</v>
      </c>
      <c r="N3805" t="s">
        <v>8305</v>
      </c>
      <c r="O3805" s="15">
        <f t="shared" si="864"/>
        <v>19.650000000000002</v>
      </c>
      <c r="P3805" s="15">
        <f t="shared" si="859"/>
        <v>58.95</v>
      </c>
      <c r="Q3805" t="s">
        <v>8328</v>
      </c>
      <c r="R3805" t="s">
        <v>8358</v>
      </c>
      <c r="S3805" s="8">
        <f t="shared" si="865"/>
        <v>42403.763518518514</v>
      </c>
      <c r="T3805" s="11">
        <f t="shared" si="866"/>
        <v>42433.763518518514</v>
      </c>
      <c r="U3805" t="str">
        <f t="shared" si="867"/>
        <v>FALSE</v>
      </c>
      <c r="V3805" s="18">
        <f t="shared" si="868"/>
        <v>2</v>
      </c>
      <c r="W3805">
        <f t="shared" si="869"/>
        <v>2</v>
      </c>
      <c r="X3805">
        <v>1</v>
      </c>
      <c r="Y3805">
        <f t="shared" si="872"/>
        <v>12000</v>
      </c>
      <c r="Z3805">
        <f t="shared" si="871"/>
        <v>2358</v>
      </c>
    </row>
    <row r="3806" spans="1:26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 t="b">
        <v>0</v>
      </c>
      <c r="L3806">
        <v>0</v>
      </c>
      <c r="M3806" t="b">
        <v>0</v>
      </c>
      <c r="N3806" t="s">
        <v>8305</v>
      </c>
      <c r="O3806" s="15">
        <f t="shared" si="864"/>
        <v>0</v>
      </c>
      <c r="P3806" s="15">
        <f t="shared" si="859"/>
        <v>0</v>
      </c>
      <c r="Q3806" t="s">
        <v>8328</v>
      </c>
      <c r="R3806" t="s">
        <v>8358</v>
      </c>
      <c r="S3806" s="8">
        <f t="shared" si="865"/>
        <v>42526.801203703704</v>
      </c>
      <c r="T3806" s="11">
        <f t="shared" si="866"/>
        <v>42582.083333333336</v>
      </c>
      <c r="U3806" t="str">
        <f t="shared" si="867"/>
        <v>FALSE</v>
      </c>
      <c r="V3806" s="18">
        <f t="shared" si="868"/>
        <v>2</v>
      </c>
      <c r="W3806">
        <f t="shared" si="869"/>
        <v>2</v>
      </c>
      <c r="X3806">
        <v>1</v>
      </c>
      <c r="Y3806">
        <f t="shared" si="872"/>
        <v>8000</v>
      </c>
      <c r="Z3806">
        <f t="shared" si="871"/>
        <v>0</v>
      </c>
    </row>
    <row r="3807" spans="1:26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 t="b">
        <v>0</v>
      </c>
      <c r="L3807">
        <v>2</v>
      </c>
      <c r="M3807" t="b">
        <v>0</v>
      </c>
      <c r="N3807" t="s">
        <v>8305</v>
      </c>
      <c r="O3807" s="15">
        <f t="shared" si="864"/>
        <v>2E-3</v>
      </c>
      <c r="P3807" s="15">
        <f t="shared" si="859"/>
        <v>1.5</v>
      </c>
      <c r="Q3807" t="s">
        <v>8328</v>
      </c>
      <c r="R3807" t="s">
        <v>8358</v>
      </c>
      <c r="S3807" s="8">
        <f t="shared" si="865"/>
        <v>41849.678703703699</v>
      </c>
      <c r="T3807" s="11">
        <f t="shared" si="866"/>
        <v>41909.678703703699</v>
      </c>
      <c r="U3807" t="str">
        <f t="shared" si="867"/>
        <v>FALSE</v>
      </c>
      <c r="V3807" s="18">
        <f t="shared" si="868"/>
        <v>2</v>
      </c>
      <c r="W3807">
        <f t="shared" si="869"/>
        <v>2</v>
      </c>
      <c r="X3807">
        <v>1</v>
      </c>
      <c r="Y3807">
        <f t="shared" si="872"/>
        <v>150000</v>
      </c>
      <c r="Z3807">
        <f t="shared" si="871"/>
        <v>3</v>
      </c>
    </row>
    <row r="3808" spans="1:26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 t="b">
        <v>0</v>
      </c>
      <c r="L3808">
        <v>1</v>
      </c>
      <c r="M3808" t="b">
        <v>0</v>
      </c>
      <c r="N3808" t="s">
        <v>8305</v>
      </c>
      <c r="O3808" s="15">
        <f t="shared" si="864"/>
        <v>6.6666666666666666E-2</v>
      </c>
      <c r="P3808" s="15">
        <f t="shared" si="859"/>
        <v>5</v>
      </c>
      <c r="Q3808" t="s">
        <v>8328</v>
      </c>
      <c r="R3808" t="s">
        <v>8358</v>
      </c>
      <c r="S3808" s="8">
        <f t="shared" si="865"/>
        <v>41799.050706018512</v>
      </c>
      <c r="T3808" s="11">
        <f t="shared" si="866"/>
        <v>41819.050706018512</v>
      </c>
      <c r="U3808" t="str">
        <f t="shared" si="867"/>
        <v>FALSE</v>
      </c>
      <c r="V3808" s="18">
        <f t="shared" si="868"/>
        <v>2</v>
      </c>
      <c r="W3808">
        <f t="shared" si="869"/>
        <v>2</v>
      </c>
      <c r="X3808">
        <v>0.72</v>
      </c>
      <c r="Y3808">
        <f>D3808*X3808</f>
        <v>5400</v>
      </c>
    </row>
    <row r="3809" spans="1:26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 t="b">
        <v>0</v>
      </c>
      <c r="L3809">
        <v>9</v>
      </c>
      <c r="M3809" t="b">
        <v>0</v>
      </c>
      <c r="N3809" t="s">
        <v>8305</v>
      </c>
      <c r="O3809" s="15">
        <f t="shared" si="864"/>
        <v>30.333333333333336</v>
      </c>
      <c r="P3809" s="15">
        <f t="shared" si="859"/>
        <v>50.555555555555557</v>
      </c>
      <c r="Q3809" t="s">
        <v>8328</v>
      </c>
      <c r="R3809" t="s">
        <v>8358</v>
      </c>
      <c r="S3809" s="8">
        <f t="shared" si="865"/>
        <v>42090.700682870367</v>
      </c>
      <c r="T3809" s="11">
        <f t="shared" si="866"/>
        <v>42097.700682870367</v>
      </c>
      <c r="U3809" t="str">
        <f t="shared" si="867"/>
        <v>FALSE</v>
      </c>
      <c r="V3809" s="18">
        <f t="shared" si="868"/>
        <v>2</v>
      </c>
      <c r="W3809">
        <f t="shared" si="869"/>
        <v>2</v>
      </c>
      <c r="X3809">
        <v>1</v>
      </c>
      <c r="Y3809">
        <f>D3809*$X3809</f>
        <v>1500</v>
      </c>
      <c r="Z3809">
        <f>E3809*$X3809</f>
        <v>455</v>
      </c>
    </row>
    <row r="3810" spans="1:26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 t="b">
        <v>0</v>
      </c>
      <c r="L3810">
        <v>24</v>
      </c>
      <c r="M3810" t="b">
        <v>1</v>
      </c>
      <c r="N3810" t="s">
        <v>8271</v>
      </c>
      <c r="O3810" s="15">
        <f t="shared" si="864"/>
        <v>100</v>
      </c>
      <c r="P3810" s="15">
        <f t="shared" si="859"/>
        <v>41.666666666666664</v>
      </c>
      <c r="Q3810" t="s">
        <v>8328</v>
      </c>
      <c r="R3810" t="s">
        <v>8329</v>
      </c>
      <c r="S3810" s="8">
        <f t="shared" si="865"/>
        <v>42059.24559027778</v>
      </c>
      <c r="T3810" s="11">
        <f t="shared" si="866"/>
        <v>42119.203923611109</v>
      </c>
      <c r="U3810" t="str">
        <f t="shared" si="867"/>
        <v>FALSE</v>
      </c>
      <c r="V3810" s="18">
        <f t="shared" si="868"/>
        <v>2</v>
      </c>
      <c r="W3810">
        <f t="shared" si="869"/>
        <v>1</v>
      </c>
      <c r="X3810">
        <v>1.28</v>
      </c>
      <c r="Y3810">
        <f>D3810*X3810</f>
        <v>1280</v>
      </c>
      <c r="Z3810">
        <f t="shared" ref="Z3810:Z3827" si="873">E3810*$X3810</f>
        <v>1280</v>
      </c>
    </row>
    <row r="3811" spans="1:26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 t="b">
        <v>0</v>
      </c>
      <c r="L3811">
        <v>38</v>
      </c>
      <c r="M3811" t="b">
        <v>1</v>
      </c>
      <c r="N3811" t="s">
        <v>8271</v>
      </c>
      <c r="O3811" s="15">
        <f t="shared" si="864"/>
        <v>101.25</v>
      </c>
      <c r="P3811" s="15">
        <f t="shared" si="859"/>
        <v>53.289473684210527</v>
      </c>
      <c r="Q3811" t="s">
        <v>8328</v>
      </c>
      <c r="R3811" t="s">
        <v>8329</v>
      </c>
      <c r="S3811" s="8">
        <f t="shared" si="865"/>
        <v>41800.318368055552</v>
      </c>
      <c r="T3811" s="11">
        <f t="shared" si="866"/>
        <v>41850.75</v>
      </c>
      <c r="U3811" t="str">
        <f t="shared" si="867"/>
        <v>FALSE</v>
      </c>
      <c r="V3811" s="18">
        <f t="shared" si="868"/>
        <v>2</v>
      </c>
      <c r="W3811">
        <f t="shared" si="869"/>
        <v>1</v>
      </c>
      <c r="X3811">
        <v>1.28</v>
      </c>
      <c r="Y3811">
        <f>D3811*X3811</f>
        <v>2560</v>
      </c>
      <c r="Z3811">
        <f t="shared" si="873"/>
        <v>2592</v>
      </c>
    </row>
    <row r="3812" spans="1:26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 t="b">
        <v>0</v>
      </c>
      <c r="L3812">
        <v>26</v>
      </c>
      <c r="M3812" t="b">
        <v>1</v>
      </c>
      <c r="N3812" t="s">
        <v>8271</v>
      </c>
      <c r="O3812" s="15">
        <f t="shared" si="864"/>
        <v>121.73333333333333</v>
      </c>
      <c r="P3812" s="15">
        <f t="shared" si="859"/>
        <v>70.230769230769226</v>
      </c>
      <c r="Q3812" t="s">
        <v>8328</v>
      </c>
      <c r="R3812" t="s">
        <v>8329</v>
      </c>
      <c r="S3812" s="8">
        <f t="shared" si="865"/>
        <v>42054.640717592592</v>
      </c>
      <c r="T3812" s="11">
        <f t="shared" si="866"/>
        <v>42084.599050925921</v>
      </c>
      <c r="U3812" t="str">
        <f t="shared" si="867"/>
        <v>FALSE</v>
      </c>
      <c r="V3812" s="18">
        <f t="shared" si="868"/>
        <v>2</v>
      </c>
      <c r="W3812">
        <f t="shared" si="869"/>
        <v>1</v>
      </c>
      <c r="X3812">
        <v>1</v>
      </c>
      <c r="Y3812">
        <f>D3812*$X3812</f>
        <v>1500</v>
      </c>
      <c r="Z3812">
        <f t="shared" si="873"/>
        <v>1826</v>
      </c>
    </row>
    <row r="3813" spans="1:26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 t="b">
        <v>0</v>
      </c>
      <c r="L3813">
        <v>19</v>
      </c>
      <c r="M3813" t="b">
        <v>1</v>
      </c>
      <c r="N3813" t="s">
        <v>8271</v>
      </c>
      <c r="O3813" s="15">
        <f t="shared" si="864"/>
        <v>330</v>
      </c>
      <c r="P3813" s="15">
        <f t="shared" si="859"/>
        <v>43.421052631578945</v>
      </c>
      <c r="Q3813" t="s">
        <v>8328</v>
      </c>
      <c r="R3813" t="s">
        <v>8329</v>
      </c>
      <c r="S3813" s="8">
        <f t="shared" si="865"/>
        <v>42487.418668981474</v>
      </c>
      <c r="T3813" s="11">
        <f t="shared" si="866"/>
        <v>42521.249999999993</v>
      </c>
      <c r="U3813" t="str">
        <f t="shared" si="867"/>
        <v>FALSE</v>
      </c>
      <c r="V3813" s="18">
        <f t="shared" si="868"/>
        <v>2</v>
      </c>
      <c r="W3813">
        <f t="shared" si="869"/>
        <v>1</v>
      </c>
      <c r="X3813">
        <v>1.28</v>
      </c>
      <c r="Y3813">
        <f>D3813*X3813</f>
        <v>320</v>
      </c>
      <c r="Z3813">
        <f t="shared" si="873"/>
        <v>1056</v>
      </c>
    </row>
    <row r="3814" spans="1:26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 t="b">
        <v>0</v>
      </c>
      <c r="L3814">
        <v>11</v>
      </c>
      <c r="M3814" t="b">
        <v>1</v>
      </c>
      <c r="N3814" t="s">
        <v>8271</v>
      </c>
      <c r="O3814" s="15">
        <f t="shared" si="864"/>
        <v>109.55</v>
      </c>
      <c r="P3814" s="15">
        <f t="shared" si="859"/>
        <v>199.18181818181819</v>
      </c>
      <c r="Q3814" t="s">
        <v>8328</v>
      </c>
      <c r="R3814" t="s">
        <v>8329</v>
      </c>
      <c r="S3814" s="8">
        <f t="shared" si="865"/>
        <v>42109.542916666665</v>
      </c>
      <c r="T3814" s="11">
        <f t="shared" si="866"/>
        <v>42155.957638888889</v>
      </c>
      <c r="U3814" t="str">
        <f t="shared" si="867"/>
        <v>FALSE</v>
      </c>
      <c r="V3814" s="18">
        <f t="shared" si="868"/>
        <v>2</v>
      </c>
      <c r="W3814">
        <f t="shared" si="869"/>
        <v>1</v>
      </c>
      <c r="X3814">
        <f>0.76</f>
        <v>0.76</v>
      </c>
      <c r="Y3814">
        <f>D3814*X3814</f>
        <v>1520</v>
      </c>
      <c r="Z3814">
        <f t="shared" si="873"/>
        <v>1665.16</v>
      </c>
    </row>
    <row r="3815" spans="1:26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 t="b">
        <v>0</v>
      </c>
      <c r="L3815">
        <v>27</v>
      </c>
      <c r="M3815" t="b">
        <v>1</v>
      </c>
      <c r="N3815" t="s">
        <v>8271</v>
      </c>
      <c r="O3815" s="15">
        <f t="shared" si="864"/>
        <v>100.95190476190474</v>
      </c>
      <c r="P3815" s="15">
        <f t="shared" si="859"/>
        <v>78.518148148148143</v>
      </c>
      <c r="Q3815" t="s">
        <v>8328</v>
      </c>
      <c r="R3815" t="s">
        <v>8329</v>
      </c>
      <c r="S3815" s="8">
        <f t="shared" si="865"/>
        <v>42497.067372685182</v>
      </c>
      <c r="T3815" s="11">
        <f t="shared" si="866"/>
        <v>42535.696527777771</v>
      </c>
      <c r="U3815" t="str">
        <f t="shared" si="867"/>
        <v>FALSE</v>
      </c>
      <c r="V3815" s="18">
        <f t="shared" si="868"/>
        <v>2</v>
      </c>
      <c r="W3815">
        <f t="shared" si="869"/>
        <v>1</v>
      </c>
      <c r="X3815">
        <v>1</v>
      </c>
      <c r="Y3815">
        <f>D3815*$X3815</f>
        <v>2100</v>
      </c>
      <c r="Z3815">
        <f t="shared" si="873"/>
        <v>2119.9899999999998</v>
      </c>
    </row>
    <row r="3816" spans="1:26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 t="b">
        <v>0</v>
      </c>
      <c r="L3816">
        <v>34</v>
      </c>
      <c r="M3816" t="b">
        <v>1</v>
      </c>
      <c r="N3816" t="s">
        <v>8271</v>
      </c>
      <c r="O3816" s="15">
        <f t="shared" si="864"/>
        <v>140.13333333333333</v>
      </c>
      <c r="P3816" s="15">
        <f t="shared" si="859"/>
        <v>61.823529411764703</v>
      </c>
      <c r="Q3816" t="s">
        <v>8328</v>
      </c>
      <c r="R3816" t="s">
        <v>8329</v>
      </c>
      <c r="S3816" s="8">
        <f t="shared" si="865"/>
        <v>42058.695740740739</v>
      </c>
      <c r="T3816" s="11">
        <f t="shared" si="866"/>
        <v>42094.957638888889</v>
      </c>
      <c r="U3816" t="str">
        <f t="shared" si="867"/>
        <v>FALSE</v>
      </c>
      <c r="V3816" s="18">
        <f t="shared" si="868"/>
        <v>2</v>
      </c>
      <c r="W3816">
        <f t="shared" si="869"/>
        <v>1</v>
      </c>
      <c r="X3816">
        <v>1</v>
      </c>
      <c r="Y3816">
        <f>D3816*$X3816</f>
        <v>1500</v>
      </c>
      <c r="Z3816">
        <f t="shared" si="873"/>
        <v>2102</v>
      </c>
    </row>
    <row r="3817" spans="1:26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 t="b">
        <v>0</v>
      </c>
      <c r="L3817">
        <v>20</v>
      </c>
      <c r="M3817" t="b">
        <v>1</v>
      </c>
      <c r="N3817" t="s">
        <v>8271</v>
      </c>
      <c r="O3817" s="15">
        <f t="shared" si="864"/>
        <v>100.001</v>
      </c>
      <c r="P3817" s="15">
        <f t="shared" si="859"/>
        <v>50.000500000000002</v>
      </c>
      <c r="Q3817" t="s">
        <v>8328</v>
      </c>
      <c r="R3817" t="s">
        <v>8329</v>
      </c>
      <c r="S3817" s="8">
        <f t="shared" si="865"/>
        <v>42207.051585648143</v>
      </c>
      <c r="T3817" s="11">
        <f t="shared" si="866"/>
        <v>42236.749999999993</v>
      </c>
      <c r="U3817" t="str">
        <f t="shared" si="867"/>
        <v>FALSE</v>
      </c>
      <c r="V3817" s="18">
        <f t="shared" si="868"/>
        <v>2</v>
      </c>
      <c r="W3817">
        <f t="shared" si="869"/>
        <v>1</v>
      </c>
      <c r="X3817">
        <v>1.28</v>
      </c>
      <c r="Y3817">
        <f>D3817*X3817</f>
        <v>1280</v>
      </c>
      <c r="Z3817">
        <f t="shared" si="873"/>
        <v>1280.0128</v>
      </c>
    </row>
    <row r="3818" spans="1:26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 t="b">
        <v>0</v>
      </c>
      <c r="L3818">
        <v>37</v>
      </c>
      <c r="M3818" t="b">
        <v>1</v>
      </c>
      <c r="N3818" t="s">
        <v>8271</v>
      </c>
      <c r="O3818" s="15">
        <f t="shared" si="864"/>
        <v>119.238</v>
      </c>
      <c r="P3818" s="15">
        <f t="shared" si="859"/>
        <v>48.339729729729726</v>
      </c>
      <c r="Q3818" t="s">
        <v>8328</v>
      </c>
      <c r="R3818" t="s">
        <v>8329</v>
      </c>
      <c r="S3818" s="8">
        <f t="shared" si="865"/>
        <v>41807.481747685182</v>
      </c>
      <c r="T3818" s="11">
        <f t="shared" si="866"/>
        <v>41837.481747685182</v>
      </c>
      <c r="U3818" t="str">
        <f t="shared" si="867"/>
        <v>FALSE</v>
      </c>
      <c r="V3818" s="18">
        <f t="shared" si="868"/>
        <v>2</v>
      </c>
      <c r="W3818">
        <f t="shared" si="869"/>
        <v>1</v>
      </c>
      <c r="X3818">
        <v>1</v>
      </c>
      <c r="Y3818">
        <f>D3818*$X3818</f>
        <v>1500</v>
      </c>
      <c r="Z3818">
        <f t="shared" si="873"/>
        <v>1788.57</v>
      </c>
    </row>
    <row r="3819" spans="1:26" ht="115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 t="b">
        <v>0</v>
      </c>
      <c r="L3819">
        <v>20</v>
      </c>
      <c r="M3819" t="b">
        <v>1</v>
      </c>
      <c r="N3819" t="s">
        <v>8271</v>
      </c>
      <c r="O3819" s="15">
        <f t="shared" si="864"/>
        <v>107.25</v>
      </c>
      <c r="P3819" s="15">
        <f t="shared" si="859"/>
        <v>107.25</v>
      </c>
      <c r="Q3819" t="s">
        <v>8328</v>
      </c>
      <c r="R3819" t="s">
        <v>8329</v>
      </c>
      <c r="S3819" s="8">
        <f t="shared" si="865"/>
        <v>42284.488611111105</v>
      </c>
      <c r="T3819" s="11">
        <f t="shared" si="866"/>
        <v>42300.957638888889</v>
      </c>
      <c r="U3819" t="str">
        <f t="shared" si="867"/>
        <v>FALSE</v>
      </c>
      <c r="V3819" s="18">
        <f t="shared" si="868"/>
        <v>2</v>
      </c>
      <c r="W3819">
        <f t="shared" si="869"/>
        <v>1</v>
      </c>
      <c r="X3819">
        <v>1</v>
      </c>
      <c r="Y3819">
        <f>D3819*$X3819</f>
        <v>2000</v>
      </c>
      <c r="Z3819">
        <f t="shared" si="873"/>
        <v>2145</v>
      </c>
    </row>
    <row r="3820" spans="1:26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 t="b">
        <v>0</v>
      </c>
      <c r="L3820">
        <v>10</v>
      </c>
      <c r="M3820" t="b">
        <v>1</v>
      </c>
      <c r="N3820" t="s">
        <v>8271</v>
      </c>
      <c r="O3820" s="15">
        <f t="shared" si="864"/>
        <v>227.99999999999997</v>
      </c>
      <c r="P3820" s="15">
        <f t="shared" si="859"/>
        <v>57</v>
      </c>
      <c r="Q3820" t="s">
        <v>8328</v>
      </c>
      <c r="R3820" t="s">
        <v>8329</v>
      </c>
      <c r="S3820" s="8">
        <f t="shared" si="865"/>
        <v>42045.634050925924</v>
      </c>
      <c r="T3820" s="11">
        <f t="shared" si="866"/>
        <v>42075.592384259253</v>
      </c>
      <c r="U3820" t="str">
        <f t="shared" si="867"/>
        <v>FALSE</v>
      </c>
      <c r="V3820" s="18">
        <f t="shared" si="868"/>
        <v>2</v>
      </c>
      <c r="W3820">
        <f t="shared" si="869"/>
        <v>1</v>
      </c>
      <c r="X3820">
        <v>1</v>
      </c>
      <c r="Y3820">
        <f>D3820*$X3820</f>
        <v>250</v>
      </c>
      <c r="Z3820">
        <f t="shared" si="873"/>
        <v>570</v>
      </c>
    </row>
    <row r="3821" spans="1:26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 t="b">
        <v>0</v>
      </c>
      <c r="L3821">
        <v>26</v>
      </c>
      <c r="M3821" t="b">
        <v>1</v>
      </c>
      <c r="N3821" t="s">
        <v>8271</v>
      </c>
      <c r="O3821" s="15">
        <f t="shared" si="864"/>
        <v>106.4</v>
      </c>
      <c r="P3821" s="15">
        <f t="shared" si="859"/>
        <v>40.92307692307692</v>
      </c>
      <c r="Q3821" t="s">
        <v>8328</v>
      </c>
      <c r="R3821" t="s">
        <v>8329</v>
      </c>
      <c r="S3821" s="8">
        <f t="shared" si="865"/>
        <v>42184.001203703701</v>
      </c>
      <c r="T3821" s="11">
        <f t="shared" si="866"/>
        <v>42202.668055555558</v>
      </c>
      <c r="U3821" t="str">
        <f t="shared" si="867"/>
        <v>FALSE</v>
      </c>
      <c r="V3821" s="18">
        <f t="shared" si="868"/>
        <v>2</v>
      </c>
      <c r="W3821">
        <f t="shared" si="869"/>
        <v>1</v>
      </c>
      <c r="X3821">
        <v>1</v>
      </c>
      <c r="Y3821">
        <f>D3821*$X3821</f>
        <v>1000</v>
      </c>
      <c r="Z3821">
        <f t="shared" si="873"/>
        <v>1064</v>
      </c>
    </row>
    <row r="3822" spans="1:26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 t="b">
        <v>0</v>
      </c>
      <c r="L3822">
        <v>20</v>
      </c>
      <c r="M3822" t="b">
        <v>1</v>
      </c>
      <c r="N3822" t="s">
        <v>8271</v>
      </c>
      <c r="O3822" s="15">
        <f t="shared" si="864"/>
        <v>143.33333333333334</v>
      </c>
      <c r="P3822" s="15">
        <f t="shared" si="859"/>
        <v>21.5</v>
      </c>
      <c r="Q3822" t="s">
        <v>8328</v>
      </c>
      <c r="R3822" t="s">
        <v>8329</v>
      </c>
      <c r="S3822" s="8">
        <f t="shared" si="865"/>
        <v>42160.443483796298</v>
      </c>
      <c r="T3822" s="11">
        <f t="shared" si="866"/>
        <v>42190.443483796298</v>
      </c>
      <c r="U3822" t="str">
        <f t="shared" si="867"/>
        <v>FALSE</v>
      </c>
      <c r="V3822" s="18">
        <f t="shared" si="868"/>
        <v>2</v>
      </c>
      <c r="W3822">
        <f t="shared" si="869"/>
        <v>1</v>
      </c>
      <c r="X3822">
        <v>1.28</v>
      </c>
      <c r="Y3822">
        <f>D3822*X3822</f>
        <v>384</v>
      </c>
      <c r="Z3822">
        <f t="shared" si="873"/>
        <v>550.4</v>
      </c>
    </row>
    <row r="3823" spans="1:26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 t="b">
        <v>0</v>
      </c>
      <c r="L3823">
        <v>46</v>
      </c>
      <c r="M3823" t="b">
        <v>1</v>
      </c>
      <c r="N3823" t="s">
        <v>8271</v>
      </c>
      <c r="O3823" s="15">
        <f t="shared" si="864"/>
        <v>104.54285714285714</v>
      </c>
      <c r="P3823" s="15">
        <f t="shared" si="859"/>
        <v>79.543478260869563</v>
      </c>
      <c r="Q3823" t="s">
        <v>8328</v>
      </c>
      <c r="R3823" t="s">
        <v>8329</v>
      </c>
      <c r="S3823" s="8">
        <f t="shared" si="865"/>
        <v>42340.972303240742</v>
      </c>
      <c r="T3823" s="11">
        <f t="shared" si="866"/>
        <v>42372.972303240742</v>
      </c>
      <c r="U3823" t="str">
        <f t="shared" si="867"/>
        <v>FALSE</v>
      </c>
      <c r="V3823" s="18">
        <f t="shared" si="868"/>
        <v>2</v>
      </c>
      <c r="W3823">
        <f t="shared" si="869"/>
        <v>1</v>
      </c>
      <c r="X3823">
        <v>1</v>
      </c>
      <c r="Y3823">
        <f>D3823*$X3823</f>
        <v>3500</v>
      </c>
      <c r="Z3823">
        <f t="shared" si="873"/>
        <v>3659</v>
      </c>
    </row>
    <row r="3824" spans="1:26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 t="b">
        <v>0</v>
      </c>
      <c r="L3824">
        <v>76</v>
      </c>
      <c r="M3824" t="b">
        <v>1</v>
      </c>
      <c r="N3824" t="s">
        <v>8271</v>
      </c>
      <c r="O3824" s="15">
        <f t="shared" si="864"/>
        <v>110.02000000000001</v>
      </c>
      <c r="P3824" s="15">
        <f t="shared" si="859"/>
        <v>72.381578947368425</v>
      </c>
      <c r="Q3824" t="s">
        <v>8328</v>
      </c>
      <c r="R3824" t="s">
        <v>8329</v>
      </c>
      <c r="S3824" s="8">
        <f t="shared" si="865"/>
        <v>42329.629826388882</v>
      </c>
      <c r="T3824" s="11">
        <f t="shared" si="866"/>
        <v>42388.749305555553</v>
      </c>
      <c r="U3824" t="str">
        <f t="shared" si="867"/>
        <v>FALSE</v>
      </c>
      <c r="V3824" s="18">
        <f t="shared" si="868"/>
        <v>2</v>
      </c>
      <c r="W3824">
        <f t="shared" si="869"/>
        <v>1</v>
      </c>
      <c r="X3824">
        <v>1.1299999999999999</v>
      </c>
      <c r="Y3824">
        <f>D3824*X3824</f>
        <v>5649.9999999999991</v>
      </c>
      <c r="Z3824">
        <f t="shared" si="873"/>
        <v>6216.1299999999992</v>
      </c>
    </row>
    <row r="3825" spans="1:26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 t="b">
        <v>0</v>
      </c>
      <c r="L3825">
        <v>41</v>
      </c>
      <c r="M3825" t="b">
        <v>1</v>
      </c>
      <c r="N3825" t="s">
        <v>8271</v>
      </c>
      <c r="O3825" s="15">
        <f t="shared" si="864"/>
        <v>106</v>
      </c>
      <c r="P3825" s="15">
        <f t="shared" ref="P3825:P3888" si="874">IFERROR(E3825/L3825,0)</f>
        <v>64.634146341463421</v>
      </c>
      <c r="Q3825" t="s">
        <v>8328</v>
      </c>
      <c r="R3825" t="s">
        <v>8329</v>
      </c>
      <c r="S3825" s="8">
        <f t="shared" si="865"/>
        <v>42170.701898148145</v>
      </c>
      <c r="T3825" s="11">
        <f t="shared" si="866"/>
        <v>42204.957638888889</v>
      </c>
      <c r="U3825" t="str">
        <f t="shared" si="867"/>
        <v>FALSE</v>
      </c>
      <c r="V3825" s="18">
        <f t="shared" si="868"/>
        <v>2</v>
      </c>
      <c r="W3825">
        <f t="shared" si="869"/>
        <v>1</v>
      </c>
      <c r="X3825">
        <v>1</v>
      </c>
      <c r="Y3825">
        <f>D3825*$X3825</f>
        <v>2500</v>
      </c>
      <c r="Z3825">
        <f t="shared" si="873"/>
        <v>2650</v>
      </c>
    </row>
    <row r="3826" spans="1:26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 t="b">
        <v>0</v>
      </c>
      <c r="L3826">
        <v>7</v>
      </c>
      <c r="M3826" t="b">
        <v>1</v>
      </c>
      <c r="N3826" t="s">
        <v>8271</v>
      </c>
      <c r="O3826" s="15">
        <f t="shared" si="864"/>
        <v>108</v>
      </c>
      <c r="P3826" s="15">
        <f t="shared" si="874"/>
        <v>38.571428571428569</v>
      </c>
      <c r="Q3826" t="s">
        <v>8328</v>
      </c>
      <c r="R3826" t="s">
        <v>8329</v>
      </c>
      <c r="S3826" s="8">
        <f t="shared" si="865"/>
        <v>42571.417858796289</v>
      </c>
      <c r="T3826" s="11">
        <f t="shared" si="866"/>
        <v>42583.361805555549</v>
      </c>
      <c r="U3826" t="str">
        <f t="shared" si="867"/>
        <v>FALSE</v>
      </c>
      <c r="V3826" s="18">
        <f t="shared" si="868"/>
        <v>2</v>
      </c>
      <c r="W3826">
        <f t="shared" si="869"/>
        <v>1</v>
      </c>
      <c r="X3826">
        <v>1.28</v>
      </c>
      <c r="Y3826">
        <f>D3826*X3826</f>
        <v>320</v>
      </c>
      <c r="Z3826">
        <f t="shared" si="873"/>
        <v>345.6</v>
      </c>
    </row>
    <row r="3827" spans="1:26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 t="b">
        <v>0</v>
      </c>
      <c r="L3827">
        <v>49</v>
      </c>
      <c r="M3827" t="b">
        <v>1</v>
      </c>
      <c r="N3827" t="s">
        <v>8271</v>
      </c>
      <c r="O3827" s="15">
        <f t="shared" si="864"/>
        <v>105.42</v>
      </c>
      <c r="P3827" s="15">
        <f t="shared" si="874"/>
        <v>107.57142857142857</v>
      </c>
      <c r="Q3827" t="s">
        <v>8328</v>
      </c>
      <c r="R3827" t="s">
        <v>8329</v>
      </c>
      <c r="S3827" s="8">
        <f t="shared" si="865"/>
        <v>42150.861273148148</v>
      </c>
      <c r="T3827" s="11">
        <f t="shared" si="866"/>
        <v>42171.861273148148</v>
      </c>
      <c r="U3827" t="str">
        <f t="shared" si="867"/>
        <v>FALSE</v>
      </c>
      <c r="V3827" s="18">
        <f t="shared" si="868"/>
        <v>2</v>
      </c>
      <c r="W3827">
        <f t="shared" si="869"/>
        <v>1</v>
      </c>
      <c r="X3827">
        <v>1</v>
      </c>
      <c r="Y3827">
        <f>D3827*$X3827</f>
        <v>5000</v>
      </c>
      <c r="Z3827">
        <f t="shared" si="873"/>
        <v>5271</v>
      </c>
    </row>
    <row r="3828" spans="1:26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 t="b">
        <v>0</v>
      </c>
      <c r="L3828">
        <v>26</v>
      </c>
      <c r="M3828" t="b">
        <v>1</v>
      </c>
      <c r="N3828" t="s">
        <v>8271</v>
      </c>
      <c r="O3828" s="15">
        <f t="shared" si="864"/>
        <v>119.16666666666667</v>
      </c>
      <c r="P3828" s="15">
        <f t="shared" si="874"/>
        <v>27.5</v>
      </c>
      <c r="Q3828" t="s">
        <v>8328</v>
      </c>
      <c r="R3828" t="s">
        <v>8329</v>
      </c>
      <c r="S3828" s="8">
        <f t="shared" si="865"/>
        <v>42101.215208333328</v>
      </c>
      <c r="T3828" s="11">
        <f t="shared" si="866"/>
        <v>42131.215208333328</v>
      </c>
      <c r="U3828" t="str">
        <f t="shared" si="867"/>
        <v>FALSE</v>
      </c>
      <c r="V3828" s="18">
        <f t="shared" si="868"/>
        <v>2</v>
      </c>
      <c r="W3828">
        <f t="shared" si="869"/>
        <v>1</v>
      </c>
      <c r="X3828">
        <v>1.28</v>
      </c>
      <c r="Y3828">
        <f>D3828*X3828</f>
        <v>768</v>
      </c>
      <c r="Z3828">
        <f t="shared" ref="Z3828:Z3834" si="875">E3828*$X3828</f>
        <v>915.2</v>
      </c>
    </row>
    <row r="3829" spans="1:26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 t="b">
        <v>0</v>
      </c>
      <c r="L3829">
        <v>65</v>
      </c>
      <c r="M3829" t="b">
        <v>1</v>
      </c>
      <c r="N3829" t="s">
        <v>8271</v>
      </c>
      <c r="O3829" s="15">
        <f t="shared" si="864"/>
        <v>152.66666666666666</v>
      </c>
      <c r="P3829" s="15">
        <f t="shared" si="874"/>
        <v>70.461538461538467</v>
      </c>
      <c r="Q3829" t="s">
        <v>8328</v>
      </c>
      <c r="R3829" t="s">
        <v>8329</v>
      </c>
      <c r="S3829" s="8">
        <f t="shared" si="865"/>
        <v>42034.719918981478</v>
      </c>
      <c r="T3829" s="11">
        <f t="shared" si="866"/>
        <v>42089.791666666664</v>
      </c>
      <c r="U3829" t="str">
        <f t="shared" si="867"/>
        <v>FALSE</v>
      </c>
      <c r="V3829" s="18">
        <f t="shared" si="868"/>
        <v>2</v>
      </c>
      <c r="W3829">
        <f t="shared" si="869"/>
        <v>1</v>
      </c>
      <c r="X3829">
        <v>1.28</v>
      </c>
      <c r="Y3829">
        <f>D3829*X3829</f>
        <v>3840</v>
      </c>
      <c r="Z3829">
        <f t="shared" si="875"/>
        <v>5862.4000000000005</v>
      </c>
    </row>
    <row r="3830" spans="1:26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 t="b">
        <v>0</v>
      </c>
      <c r="L3830">
        <v>28</v>
      </c>
      <c r="M3830" t="b">
        <v>1</v>
      </c>
      <c r="N3830" t="s">
        <v>8271</v>
      </c>
      <c r="O3830" s="15">
        <f t="shared" si="864"/>
        <v>100</v>
      </c>
      <c r="P3830" s="15">
        <f t="shared" si="874"/>
        <v>178.57142857142858</v>
      </c>
      <c r="Q3830" t="s">
        <v>8328</v>
      </c>
      <c r="R3830" t="s">
        <v>8329</v>
      </c>
      <c r="S3830" s="8">
        <f t="shared" si="865"/>
        <v>41944.319293981483</v>
      </c>
      <c r="T3830" s="11">
        <f t="shared" si="866"/>
        <v>42004.36096064814</v>
      </c>
      <c r="U3830" t="str">
        <f t="shared" si="867"/>
        <v>FALSE</v>
      </c>
      <c r="V3830" s="18">
        <f t="shared" si="868"/>
        <v>2</v>
      </c>
      <c r="W3830">
        <f t="shared" si="869"/>
        <v>1</v>
      </c>
      <c r="X3830">
        <v>1</v>
      </c>
      <c r="Y3830">
        <f>D3830*$X3830</f>
        <v>5000</v>
      </c>
      <c r="Z3830">
        <f t="shared" si="875"/>
        <v>5000</v>
      </c>
    </row>
    <row r="3831" spans="1:26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 t="b">
        <v>0</v>
      </c>
      <c r="L3831">
        <v>8</v>
      </c>
      <c r="M3831" t="b">
        <v>1</v>
      </c>
      <c r="N3831" t="s">
        <v>8271</v>
      </c>
      <c r="O3831" s="15">
        <f t="shared" si="864"/>
        <v>100.2</v>
      </c>
      <c r="P3831" s="15">
        <f t="shared" si="874"/>
        <v>62.625</v>
      </c>
      <c r="Q3831" t="s">
        <v>8328</v>
      </c>
      <c r="R3831" t="s">
        <v>8329</v>
      </c>
      <c r="S3831" s="8">
        <f t="shared" si="865"/>
        <v>42593.657071759262</v>
      </c>
      <c r="T3831" s="11">
        <f t="shared" si="866"/>
        <v>42613.657071759262</v>
      </c>
      <c r="U3831" t="str">
        <f t="shared" si="867"/>
        <v>FALSE</v>
      </c>
      <c r="V3831" s="18">
        <f t="shared" si="868"/>
        <v>2</v>
      </c>
      <c r="W3831">
        <f t="shared" si="869"/>
        <v>1</v>
      </c>
      <c r="X3831">
        <v>1</v>
      </c>
      <c r="Y3831">
        <f>D3831*$X3831</f>
        <v>500</v>
      </c>
      <c r="Z3831">
        <f t="shared" si="875"/>
        <v>501</v>
      </c>
    </row>
    <row r="3832" spans="1:26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 t="b">
        <v>0</v>
      </c>
      <c r="L3832">
        <v>3</v>
      </c>
      <c r="M3832" t="b">
        <v>1</v>
      </c>
      <c r="N3832" t="s">
        <v>8271</v>
      </c>
      <c r="O3832" s="15">
        <f t="shared" si="864"/>
        <v>225</v>
      </c>
      <c r="P3832" s="15">
        <f t="shared" si="874"/>
        <v>75</v>
      </c>
      <c r="Q3832" t="s">
        <v>8328</v>
      </c>
      <c r="R3832" t="s">
        <v>8329</v>
      </c>
      <c r="S3832" s="8">
        <f t="shared" si="865"/>
        <v>42503.532534722217</v>
      </c>
      <c r="T3832" s="11">
        <f t="shared" si="866"/>
        <v>42517.532534722217</v>
      </c>
      <c r="U3832" t="str">
        <f t="shared" si="867"/>
        <v>FALSE</v>
      </c>
      <c r="V3832" s="18">
        <f t="shared" si="868"/>
        <v>2</v>
      </c>
      <c r="W3832">
        <f t="shared" si="869"/>
        <v>1</v>
      </c>
      <c r="X3832">
        <v>1</v>
      </c>
      <c r="Y3832">
        <f>D3832*$X3832</f>
        <v>100</v>
      </c>
      <c r="Z3832">
        <f t="shared" si="875"/>
        <v>225</v>
      </c>
    </row>
    <row r="3833" spans="1:26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 t="b">
        <v>0</v>
      </c>
      <c r="L3833">
        <v>9</v>
      </c>
      <c r="M3833" t="b">
        <v>1</v>
      </c>
      <c r="N3833" t="s">
        <v>8271</v>
      </c>
      <c r="O3833" s="15">
        <f t="shared" si="864"/>
        <v>106.02199999999999</v>
      </c>
      <c r="P3833" s="15">
        <f t="shared" si="874"/>
        <v>58.901111111111113</v>
      </c>
      <c r="Q3833" t="s">
        <v>8328</v>
      </c>
      <c r="R3833" t="s">
        <v>8329</v>
      </c>
      <c r="S3833" s="8">
        <f t="shared" si="865"/>
        <v>41927.640567129631</v>
      </c>
      <c r="T3833" s="11">
        <f t="shared" si="866"/>
        <v>41948.682233796295</v>
      </c>
      <c r="U3833" t="str">
        <f t="shared" si="867"/>
        <v>FALSE</v>
      </c>
      <c r="V3833" s="18">
        <f t="shared" si="868"/>
        <v>2</v>
      </c>
      <c r="W3833">
        <f t="shared" si="869"/>
        <v>1</v>
      </c>
      <c r="X3833">
        <v>1</v>
      </c>
      <c r="Y3833">
        <f>D3833*$X3833</f>
        <v>500</v>
      </c>
      <c r="Z3833">
        <f t="shared" si="875"/>
        <v>530.11</v>
      </c>
    </row>
    <row r="3834" spans="1:26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 t="b">
        <v>0</v>
      </c>
      <c r="L3834">
        <v>9</v>
      </c>
      <c r="M3834" t="b">
        <v>1</v>
      </c>
      <c r="N3834" t="s">
        <v>8271</v>
      </c>
      <c r="O3834" s="15">
        <f t="shared" si="864"/>
        <v>104.66666666666666</v>
      </c>
      <c r="P3834" s="15">
        <f t="shared" si="874"/>
        <v>139.55555555555554</v>
      </c>
      <c r="Q3834" t="s">
        <v>8328</v>
      </c>
      <c r="R3834" t="s">
        <v>8329</v>
      </c>
      <c r="S3834" s="8">
        <f t="shared" si="865"/>
        <v>42374.906655092585</v>
      </c>
      <c r="T3834" s="11">
        <f t="shared" si="866"/>
        <v>42419.906655092585</v>
      </c>
      <c r="U3834" t="str">
        <f t="shared" si="867"/>
        <v>FALSE</v>
      </c>
      <c r="V3834" s="18">
        <f t="shared" si="868"/>
        <v>2</v>
      </c>
      <c r="W3834">
        <f t="shared" si="869"/>
        <v>1</v>
      </c>
      <c r="X3834">
        <v>1</v>
      </c>
      <c r="Y3834">
        <f>D3834*$X3834</f>
        <v>1200</v>
      </c>
      <c r="Z3834">
        <f t="shared" si="875"/>
        <v>1256</v>
      </c>
    </row>
    <row r="3835" spans="1:26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 t="b">
        <v>0</v>
      </c>
      <c r="L3835">
        <v>20</v>
      </c>
      <c r="M3835" t="b">
        <v>1</v>
      </c>
      <c r="N3835" t="s">
        <v>8271</v>
      </c>
      <c r="O3835" s="15">
        <f t="shared" si="864"/>
        <v>116.66666666666667</v>
      </c>
      <c r="P3835" s="15">
        <f t="shared" si="874"/>
        <v>70</v>
      </c>
      <c r="Q3835" t="s">
        <v>8328</v>
      </c>
      <c r="R3835" t="s">
        <v>8329</v>
      </c>
      <c r="S3835" s="8">
        <f t="shared" si="865"/>
        <v>41963.66402777777</v>
      </c>
      <c r="T3835" s="11">
        <f t="shared" si="866"/>
        <v>41974.589583333327</v>
      </c>
      <c r="U3835" t="str">
        <f t="shared" si="867"/>
        <v>FALSE</v>
      </c>
      <c r="V3835" s="18">
        <f t="shared" si="868"/>
        <v>2</v>
      </c>
      <c r="W3835">
        <f t="shared" si="869"/>
        <v>1</v>
      </c>
      <c r="X3835">
        <f>0.76</f>
        <v>0.76</v>
      </c>
      <c r="Y3835">
        <f>D3835*X3835</f>
        <v>912</v>
      </c>
      <c r="Z3835">
        <f t="shared" ref="Z3835:Z3844" si="876">E3835*$X3835</f>
        <v>1064</v>
      </c>
    </row>
    <row r="3836" spans="1:26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 t="b">
        <v>0</v>
      </c>
      <c r="L3836">
        <v>57</v>
      </c>
      <c r="M3836" t="b">
        <v>1</v>
      </c>
      <c r="N3836" t="s">
        <v>8271</v>
      </c>
      <c r="O3836" s="15">
        <f t="shared" si="864"/>
        <v>109.03333333333333</v>
      </c>
      <c r="P3836" s="15">
        <f t="shared" si="874"/>
        <v>57.385964912280699</v>
      </c>
      <c r="Q3836" t="s">
        <v>8328</v>
      </c>
      <c r="R3836" t="s">
        <v>8329</v>
      </c>
      <c r="S3836" s="8">
        <f t="shared" si="865"/>
        <v>42143.236886574072</v>
      </c>
      <c r="T3836" s="11">
        <f t="shared" si="866"/>
        <v>42173.236886574072</v>
      </c>
      <c r="U3836" t="str">
        <f t="shared" si="867"/>
        <v>FALSE</v>
      </c>
      <c r="V3836" s="18">
        <f t="shared" si="868"/>
        <v>2</v>
      </c>
      <c r="W3836">
        <f t="shared" si="869"/>
        <v>1</v>
      </c>
      <c r="X3836">
        <v>1.28</v>
      </c>
      <c r="Y3836">
        <f>D3836*X3836</f>
        <v>3840</v>
      </c>
      <c r="Z3836">
        <f t="shared" si="876"/>
        <v>4186.88</v>
      </c>
    </row>
    <row r="3837" spans="1:26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 t="b">
        <v>0</v>
      </c>
      <c r="L3837">
        <v>8</v>
      </c>
      <c r="M3837" t="b">
        <v>1</v>
      </c>
      <c r="N3837" t="s">
        <v>8271</v>
      </c>
      <c r="O3837" s="15">
        <f t="shared" si="864"/>
        <v>160</v>
      </c>
      <c r="P3837" s="15">
        <f t="shared" si="874"/>
        <v>40</v>
      </c>
      <c r="Q3837" t="s">
        <v>8328</v>
      </c>
      <c r="R3837" t="s">
        <v>8329</v>
      </c>
      <c r="S3837" s="8">
        <f t="shared" si="865"/>
        <v>42460.733888888884</v>
      </c>
      <c r="T3837" s="11">
        <f t="shared" si="866"/>
        <v>42481.733888888884</v>
      </c>
      <c r="U3837" t="str">
        <f t="shared" si="867"/>
        <v>FALSE</v>
      </c>
      <c r="V3837" s="18">
        <f t="shared" si="868"/>
        <v>2</v>
      </c>
      <c r="W3837">
        <f t="shared" si="869"/>
        <v>1</v>
      </c>
      <c r="X3837">
        <v>1.28</v>
      </c>
      <c r="Y3837">
        <f>D3837*X3837</f>
        <v>256</v>
      </c>
      <c r="Z3837">
        <f t="shared" si="876"/>
        <v>409.6</v>
      </c>
    </row>
    <row r="3838" spans="1:26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 t="b">
        <v>0</v>
      </c>
      <c r="L3838">
        <v>14</v>
      </c>
      <c r="M3838" t="b">
        <v>1</v>
      </c>
      <c r="N3838" t="s">
        <v>8271</v>
      </c>
      <c r="O3838" s="15">
        <f t="shared" si="864"/>
        <v>112.5</v>
      </c>
      <c r="P3838" s="15">
        <f t="shared" si="874"/>
        <v>64.285714285714292</v>
      </c>
      <c r="Q3838" t="s">
        <v>8328</v>
      </c>
      <c r="R3838" t="s">
        <v>8329</v>
      </c>
      <c r="S3838" s="8">
        <f t="shared" si="865"/>
        <v>42553.718194444438</v>
      </c>
      <c r="T3838" s="11">
        <f t="shared" si="866"/>
        <v>42584.964583333327</v>
      </c>
      <c r="U3838" t="str">
        <f t="shared" si="867"/>
        <v>FALSE</v>
      </c>
      <c r="V3838" s="18">
        <f t="shared" si="868"/>
        <v>2</v>
      </c>
      <c r="W3838">
        <f t="shared" si="869"/>
        <v>1</v>
      </c>
      <c r="X3838">
        <v>1</v>
      </c>
      <c r="Y3838">
        <f>D3838*$X3838</f>
        <v>800</v>
      </c>
      <c r="Z3838">
        <f t="shared" si="876"/>
        <v>900</v>
      </c>
    </row>
    <row r="3839" spans="1:26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 t="b">
        <v>0</v>
      </c>
      <c r="L3839">
        <v>17</v>
      </c>
      <c r="M3839" t="b">
        <v>1</v>
      </c>
      <c r="N3839" t="s">
        <v>8271</v>
      </c>
      <c r="O3839" s="15">
        <f t="shared" si="864"/>
        <v>102.1</v>
      </c>
      <c r="P3839" s="15">
        <f t="shared" si="874"/>
        <v>120.11764705882354</v>
      </c>
      <c r="Q3839" t="s">
        <v>8328</v>
      </c>
      <c r="R3839" t="s">
        <v>8329</v>
      </c>
      <c r="S3839" s="8">
        <f t="shared" si="865"/>
        <v>42152.557384259257</v>
      </c>
      <c r="T3839" s="11">
        <f t="shared" si="866"/>
        <v>42188.557384259257</v>
      </c>
      <c r="U3839" t="str">
        <f t="shared" si="867"/>
        <v>FALSE</v>
      </c>
      <c r="V3839" s="18">
        <f t="shared" si="868"/>
        <v>2</v>
      </c>
      <c r="W3839">
        <f t="shared" si="869"/>
        <v>1</v>
      </c>
      <c r="X3839">
        <v>1.28</v>
      </c>
      <c r="Y3839">
        <f>D3839*X3839</f>
        <v>2560</v>
      </c>
      <c r="Z3839">
        <f t="shared" si="876"/>
        <v>2613.7600000000002</v>
      </c>
    </row>
    <row r="3840" spans="1:26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 t="b">
        <v>0</v>
      </c>
      <c r="L3840">
        <v>100</v>
      </c>
      <c r="M3840" t="b">
        <v>1</v>
      </c>
      <c r="N3840" t="s">
        <v>8271</v>
      </c>
      <c r="O3840" s="15">
        <f t="shared" si="864"/>
        <v>100.824</v>
      </c>
      <c r="P3840" s="15">
        <f t="shared" si="874"/>
        <v>1008.24</v>
      </c>
      <c r="Q3840" t="s">
        <v>8328</v>
      </c>
      <c r="R3840" t="s">
        <v>8329</v>
      </c>
      <c r="S3840" s="8">
        <f t="shared" si="865"/>
        <v>42116.502418981479</v>
      </c>
      <c r="T3840" s="11">
        <f t="shared" si="866"/>
        <v>42146.502418981479</v>
      </c>
      <c r="U3840" t="str">
        <f t="shared" si="867"/>
        <v>FALSE</v>
      </c>
      <c r="V3840" s="18">
        <f t="shared" si="868"/>
        <v>2</v>
      </c>
      <c r="W3840">
        <f t="shared" si="869"/>
        <v>1</v>
      </c>
      <c r="X3840">
        <v>0.11</v>
      </c>
      <c r="Y3840">
        <f>D3840*$X3840</f>
        <v>11000</v>
      </c>
      <c r="Z3840">
        <f t="shared" si="876"/>
        <v>11090.64</v>
      </c>
    </row>
    <row r="3841" spans="1:26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 t="b">
        <v>0</v>
      </c>
      <c r="L3841">
        <v>32</v>
      </c>
      <c r="M3841" t="b">
        <v>1</v>
      </c>
      <c r="N3841" t="s">
        <v>8271</v>
      </c>
      <c r="O3841" s="15">
        <f t="shared" si="864"/>
        <v>101.25</v>
      </c>
      <c r="P3841" s="15">
        <f t="shared" si="874"/>
        <v>63.28125</v>
      </c>
      <c r="Q3841" t="s">
        <v>8328</v>
      </c>
      <c r="R3841" t="s">
        <v>8329</v>
      </c>
      <c r="S3841" s="8">
        <f t="shared" si="865"/>
        <v>42154.934305555551</v>
      </c>
      <c r="T3841" s="11">
        <f t="shared" si="866"/>
        <v>42214.934305555558</v>
      </c>
      <c r="U3841" t="str">
        <f t="shared" si="867"/>
        <v>FALSE</v>
      </c>
      <c r="V3841" s="18">
        <f t="shared" si="868"/>
        <v>2</v>
      </c>
      <c r="W3841">
        <f t="shared" si="869"/>
        <v>1</v>
      </c>
      <c r="X3841">
        <v>1</v>
      </c>
      <c r="Y3841">
        <f>D3841*$X3841</f>
        <v>2000</v>
      </c>
      <c r="Z3841">
        <f t="shared" si="876"/>
        <v>2025</v>
      </c>
    </row>
    <row r="3842" spans="1:26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 t="b">
        <v>0</v>
      </c>
      <c r="L3842">
        <v>3</v>
      </c>
      <c r="M3842" t="b">
        <v>1</v>
      </c>
      <c r="N3842" t="s">
        <v>8271</v>
      </c>
      <c r="O3842" s="15">
        <f t="shared" si="864"/>
        <v>6500</v>
      </c>
      <c r="P3842" s="15">
        <f t="shared" si="874"/>
        <v>21.666666666666668</v>
      </c>
      <c r="Q3842" t="s">
        <v>8328</v>
      </c>
      <c r="R3842" t="s">
        <v>8329</v>
      </c>
      <c r="S3842" s="8">
        <f t="shared" si="865"/>
        <v>42432.493391203701</v>
      </c>
      <c r="T3842" s="11">
        <f t="shared" si="866"/>
        <v>42457.45172453703</v>
      </c>
      <c r="U3842" t="str">
        <f t="shared" si="867"/>
        <v>FALSE</v>
      </c>
      <c r="V3842" s="18">
        <f t="shared" si="868"/>
        <v>2</v>
      </c>
      <c r="W3842">
        <f t="shared" si="869"/>
        <v>1</v>
      </c>
      <c r="X3842">
        <v>1.28</v>
      </c>
      <c r="Y3842">
        <f>D3842*X3842</f>
        <v>1.28</v>
      </c>
      <c r="Z3842">
        <f t="shared" si="876"/>
        <v>83.2</v>
      </c>
    </row>
    <row r="3843" spans="1:26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 t="b">
        <v>1</v>
      </c>
      <c r="L3843">
        <v>34</v>
      </c>
      <c r="M3843" t="b">
        <v>0</v>
      </c>
      <c r="N3843" t="s">
        <v>8271</v>
      </c>
      <c r="O3843" s="15">
        <f t="shared" ref="O3843:O3906" si="877">(E3843/D3843)*100</f>
        <v>8.7200000000000006</v>
      </c>
      <c r="P3843" s="15">
        <f t="shared" si="874"/>
        <v>25.647058823529413</v>
      </c>
      <c r="Q3843" t="s">
        <v>8328</v>
      </c>
      <c r="R3843" t="s">
        <v>8329</v>
      </c>
      <c r="S3843" s="8">
        <f t="shared" ref="S3843:S3906" si="878">(((J3843/60)/60)/24)+DATE(1970,1,1)+(-5/24)</f>
        <v>41780.57739583333</v>
      </c>
      <c r="T3843" s="11">
        <f t="shared" ref="T3843:T3906" si="879">(I3843/86400)+25569+(-5/24)</f>
        <v>41840.57739583333</v>
      </c>
      <c r="U3843" t="str">
        <f t="shared" ref="U3843:U3906" si="880">TRIM(K3843)</f>
        <v>TRUE</v>
      </c>
      <c r="V3843" s="18">
        <f t="shared" ref="V3843:V3906" si="881">IF(U3843="TRUE", 1, 2)</f>
        <v>1</v>
      </c>
      <c r="W3843">
        <f t="shared" ref="W3843:W3906" si="882">IF(F3843="successful", 1,  IF(F3843= "failed", 2, IF(F3843="canceled", 3, 4)))</f>
        <v>2</v>
      </c>
      <c r="X3843">
        <v>1</v>
      </c>
      <c r="Y3843">
        <f>D3843*$X3843</f>
        <v>10000</v>
      </c>
      <c r="Z3843">
        <f t="shared" si="876"/>
        <v>872</v>
      </c>
    </row>
    <row r="3844" spans="1:26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 t="b">
        <v>1</v>
      </c>
      <c r="L3844">
        <v>23</v>
      </c>
      <c r="M3844" t="b">
        <v>0</v>
      </c>
      <c r="N3844" t="s">
        <v>8271</v>
      </c>
      <c r="O3844" s="15">
        <f t="shared" si="877"/>
        <v>21.94</v>
      </c>
      <c r="P3844" s="15">
        <f t="shared" si="874"/>
        <v>47.695652173913047</v>
      </c>
      <c r="Q3844" t="s">
        <v>8328</v>
      </c>
      <c r="R3844" t="s">
        <v>8329</v>
      </c>
      <c r="S3844" s="8">
        <f t="shared" si="878"/>
        <v>41740.285324074073</v>
      </c>
      <c r="T3844" s="11">
        <f t="shared" si="879"/>
        <v>41770.285324074073</v>
      </c>
      <c r="U3844" t="str">
        <f t="shared" si="880"/>
        <v>TRUE</v>
      </c>
      <c r="V3844" s="18">
        <f t="shared" si="881"/>
        <v>1</v>
      </c>
      <c r="W3844">
        <f t="shared" si="882"/>
        <v>2</v>
      </c>
      <c r="X3844">
        <v>1.28</v>
      </c>
      <c r="Y3844">
        <f>D3844*X3844</f>
        <v>6400</v>
      </c>
      <c r="Z3844">
        <f t="shared" si="876"/>
        <v>1404.16</v>
      </c>
    </row>
    <row r="3845" spans="1:26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 t="b">
        <v>1</v>
      </c>
      <c r="L3845">
        <v>19</v>
      </c>
      <c r="M3845" t="b">
        <v>0</v>
      </c>
      <c r="N3845" t="s">
        <v>8271</v>
      </c>
      <c r="O3845" s="15">
        <f t="shared" si="877"/>
        <v>21.3</v>
      </c>
      <c r="P3845" s="15">
        <f t="shared" si="874"/>
        <v>56.05263157894737</v>
      </c>
      <c r="Q3845" t="s">
        <v>8328</v>
      </c>
      <c r="R3845" t="s">
        <v>8329</v>
      </c>
      <c r="S3845" s="8">
        <f t="shared" si="878"/>
        <v>41765.864166666666</v>
      </c>
      <c r="T3845" s="11">
        <f t="shared" si="879"/>
        <v>41790.864166666666</v>
      </c>
      <c r="U3845" t="str">
        <f t="shared" si="880"/>
        <v>TRUE</v>
      </c>
      <c r="V3845" s="18">
        <f t="shared" si="881"/>
        <v>1</v>
      </c>
      <c r="W3845">
        <f t="shared" si="882"/>
        <v>2</v>
      </c>
      <c r="X3845">
        <v>1</v>
      </c>
      <c r="Y3845">
        <f t="shared" ref="Y3845:Y3850" si="883">D3845*$X3845</f>
        <v>5000</v>
      </c>
      <c r="Z3845">
        <f t="shared" ref="Z3845:Z3850" si="884">E3845*$X3845</f>
        <v>1065</v>
      </c>
    </row>
    <row r="3846" spans="1:26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 t="b">
        <v>1</v>
      </c>
      <c r="L3846">
        <v>50</v>
      </c>
      <c r="M3846" t="b">
        <v>0</v>
      </c>
      <c r="N3846" t="s">
        <v>8271</v>
      </c>
      <c r="O3846" s="15">
        <f t="shared" si="877"/>
        <v>41.489795918367342</v>
      </c>
      <c r="P3846" s="15">
        <f t="shared" si="874"/>
        <v>81.319999999999993</v>
      </c>
      <c r="Q3846" t="s">
        <v>8328</v>
      </c>
      <c r="R3846" t="s">
        <v>8329</v>
      </c>
      <c r="S3846" s="8">
        <f t="shared" si="878"/>
        <v>41766.408958333333</v>
      </c>
      <c r="T3846" s="11">
        <f t="shared" si="879"/>
        <v>41793.082638888889</v>
      </c>
      <c r="U3846" t="str">
        <f t="shared" si="880"/>
        <v>TRUE</v>
      </c>
      <c r="V3846" s="18">
        <f t="shared" si="881"/>
        <v>1</v>
      </c>
      <c r="W3846">
        <f t="shared" si="882"/>
        <v>2</v>
      </c>
      <c r="X3846">
        <v>1</v>
      </c>
      <c r="Y3846">
        <f t="shared" si="883"/>
        <v>9800</v>
      </c>
      <c r="Z3846">
        <f t="shared" si="884"/>
        <v>4066</v>
      </c>
    </row>
    <row r="3847" spans="1:26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 t="b">
        <v>1</v>
      </c>
      <c r="L3847">
        <v>12</v>
      </c>
      <c r="M3847" t="b">
        <v>0</v>
      </c>
      <c r="N3847" t="s">
        <v>8271</v>
      </c>
      <c r="O3847" s="15">
        <f t="shared" si="877"/>
        <v>2.105</v>
      </c>
      <c r="P3847" s="15">
        <f t="shared" si="874"/>
        <v>70.166666666666671</v>
      </c>
      <c r="Q3847" t="s">
        <v>8328</v>
      </c>
      <c r="R3847" t="s">
        <v>8329</v>
      </c>
      <c r="S3847" s="8">
        <f t="shared" si="878"/>
        <v>42248.418680555551</v>
      </c>
      <c r="T3847" s="11">
        <f t="shared" si="879"/>
        <v>42278.418680555558</v>
      </c>
      <c r="U3847" t="str">
        <f t="shared" si="880"/>
        <v>TRUE</v>
      </c>
      <c r="V3847" s="18">
        <f t="shared" si="881"/>
        <v>1</v>
      </c>
      <c r="W3847">
        <f t="shared" si="882"/>
        <v>2</v>
      </c>
      <c r="X3847">
        <v>1</v>
      </c>
      <c r="Y3847">
        <f t="shared" si="883"/>
        <v>40000</v>
      </c>
      <c r="Z3847">
        <f t="shared" si="884"/>
        <v>842</v>
      </c>
    </row>
    <row r="3848" spans="1:26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 t="b">
        <v>1</v>
      </c>
      <c r="L3848">
        <v>8</v>
      </c>
      <c r="M3848" t="b">
        <v>0</v>
      </c>
      <c r="N3848" t="s">
        <v>8271</v>
      </c>
      <c r="O3848" s="15">
        <f t="shared" si="877"/>
        <v>2.7</v>
      </c>
      <c r="P3848" s="15">
        <f t="shared" si="874"/>
        <v>23.625</v>
      </c>
      <c r="Q3848" t="s">
        <v>8328</v>
      </c>
      <c r="R3848" t="s">
        <v>8329</v>
      </c>
      <c r="S3848" s="8">
        <f t="shared" si="878"/>
        <v>41885.01321759259</v>
      </c>
      <c r="T3848" s="11">
        <f t="shared" si="879"/>
        <v>41916.082638888889</v>
      </c>
      <c r="U3848" t="str">
        <f t="shared" si="880"/>
        <v>TRUE</v>
      </c>
      <c r="V3848" s="18">
        <f t="shared" si="881"/>
        <v>1</v>
      </c>
      <c r="W3848">
        <f t="shared" si="882"/>
        <v>2</v>
      </c>
      <c r="X3848">
        <v>1</v>
      </c>
      <c r="Y3848">
        <f t="shared" si="883"/>
        <v>7000</v>
      </c>
      <c r="Z3848">
        <f t="shared" si="884"/>
        <v>189</v>
      </c>
    </row>
    <row r="3849" spans="1:26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 t="b">
        <v>1</v>
      </c>
      <c r="L3849">
        <v>9</v>
      </c>
      <c r="M3849" t="b">
        <v>0</v>
      </c>
      <c r="N3849" t="s">
        <v>8271</v>
      </c>
      <c r="O3849" s="15">
        <f t="shared" si="877"/>
        <v>16.161904761904761</v>
      </c>
      <c r="P3849" s="15">
        <f t="shared" si="874"/>
        <v>188.55555555555554</v>
      </c>
      <c r="Q3849" t="s">
        <v>8328</v>
      </c>
      <c r="R3849" t="s">
        <v>8329</v>
      </c>
      <c r="S3849" s="8">
        <f t="shared" si="878"/>
        <v>42159.016099537032</v>
      </c>
      <c r="T3849" s="11">
        <f t="shared" si="879"/>
        <v>42204.016099537032</v>
      </c>
      <c r="U3849" t="str">
        <f t="shared" si="880"/>
        <v>TRUE</v>
      </c>
      <c r="V3849" s="18">
        <f t="shared" si="881"/>
        <v>1</v>
      </c>
      <c r="W3849">
        <f t="shared" si="882"/>
        <v>2</v>
      </c>
      <c r="X3849">
        <v>1</v>
      </c>
      <c r="Y3849">
        <f t="shared" si="883"/>
        <v>10500</v>
      </c>
      <c r="Z3849">
        <f t="shared" si="884"/>
        <v>1697</v>
      </c>
    </row>
    <row r="3850" spans="1:26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 t="b">
        <v>1</v>
      </c>
      <c r="L3850">
        <v>43</v>
      </c>
      <c r="M3850" t="b">
        <v>0</v>
      </c>
      <c r="N3850" t="s">
        <v>8271</v>
      </c>
      <c r="O3850" s="15">
        <f t="shared" si="877"/>
        <v>16.376923076923077</v>
      </c>
      <c r="P3850" s="15">
        <f t="shared" si="874"/>
        <v>49.511627906976742</v>
      </c>
      <c r="Q3850" t="s">
        <v>8328</v>
      </c>
      <c r="R3850" t="s">
        <v>8329</v>
      </c>
      <c r="S3850" s="8">
        <f t="shared" si="878"/>
        <v>42265.608668981477</v>
      </c>
      <c r="T3850" s="11">
        <f t="shared" si="879"/>
        <v>42295.608668981477</v>
      </c>
      <c r="U3850" t="str">
        <f t="shared" si="880"/>
        <v>TRUE</v>
      </c>
      <c r="V3850" s="18">
        <f t="shared" si="881"/>
        <v>1</v>
      </c>
      <c r="W3850">
        <f t="shared" si="882"/>
        <v>2</v>
      </c>
      <c r="X3850">
        <v>1</v>
      </c>
      <c r="Y3850">
        <f t="shared" si="883"/>
        <v>13000</v>
      </c>
      <c r="Z3850">
        <f t="shared" si="884"/>
        <v>2129</v>
      </c>
    </row>
    <row r="3851" spans="1:26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 t="b">
        <v>1</v>
      </c>
      <c r="L3851">
        <v>28</v>
      </c>
      <c r="M3851" t="b">
        <v>0</v>
      </c>
      <c r="N3851" t="s">
        <v>8271</v>
      </c>
      <c r="O3851" s="15">
        <f t="shared" si="877"/>
        <v>7.043333333333333</v>
      </c>
      <c r="P3851" s="15">
        <f t="shared" si="874"/>
        <v>75.464285714285708</v>
      </c>
      <c r="Q3851" t="s">
        <v>8328</v>
      </c>
      <c r="R3851" t="s">
        <v>8329</v>
      </c>
      <c r="S3851" s="8">
        <f t="shared" si="878"/>
        <v>42136.558842592589</v>
      </c>
      <c r="T3851" s="11">
        <f t="shared" si="879"/>
        <v>42166.558842592589</v>
      </c>
      <c r="U3851" t="str">
        <f t="shared" si="880"/>
        <v>TRUE</v>
      </c>
      <c r="V3851" s="18">
        <f t="shared" si="881"/>
        <v>1</v>
      </c>
      <c r="W3851">
        <f t="shared" si="882"/>
        <v>2</v>
      </c>
      <c r="X3851">
        <v>1.1299999999999999</v>
      </c>
      <c r="Y3851">
        <f>D3851*X3851</f>
        <v>33900</v>
      </c>
      <c r="Z3851">
        <f>E3851*$X3851</f>
        <v>2387.6899999999996</v>
      </c>
    </row>
    <row r="3852" spans="1:26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 t="b">
        <v>1</v>
      </c>
      <c r="L3852">
        <v>4</v>
      </c>
      <c r="M3852" t="b">
        <v>0</v>
      </c>
      <c r="N3852" t="s">
        <v>8271</v>
      </c>
      <c r="O3852" s="15">
        <f t="shared" si="877"/>
        <v>3.8</v>
      </c>
      <c r="P3852" s="15">
        <f t="shared" si="874"/>
        <v>9.5</v>
      </c>
      <c r="Q3852" t="s">
        <v>8328</v>
      </c>
      <c r="R3852" t="s">
        <v>8329</v>
      </c>
      <c r="S3852" s="8">
        <f t="shared" si="878"/>
        <v>41974.916006944441</v>
      </c>
      <c r="T3852" s="11">
        <f t="shared" si="879"/>
        <v>42004.916006944441</v>
      </c>
      <c r="U3852" t="str">
        <f t="shared" si="880"/>
        <v>TRUE</v>
      </c>
      <c r="V3852" s="18">
        <f t="shared" si="881"/>
        <v>1</v>
      </c>
      <c r="W3852">
        <f t="shared" si="882"/>
        <v>2</v>
      </c>
      <c r="X3852">
        <v>1</v>
      </c>
      <c r="Y3852">
        <f>D3852*$X3852</f>
        <v>1000</v>
      </c>
      <c r="Z3852">
        <f>E3852*$X3852</f>
        <v>38</v>
      </c>
    </row>
    <row r="3853" spans="1:26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 t="b">
        <v>1</v>
      </c>
      <c r="L3853">
        <v>24</v>
      </c>
      <c r="M3853" t="b">
        <v>0</v>
      </c>
      <c r="N3853" t="s">
        <v>8271</v>
      </c>
      <c r="O3853" s="15">
        <f t="shared" si="877"/>
        <v>34.08</v>
      </c>
      <c r="P3853" s="15">
        <f t="shared" si="874"/>
        <v>35.5</v>
      </c>
      <c r="Q3853" t="s">
        <v>8328</v>
      </c>
      <c r="R3853" t="s">
        <v>8329</v>
      </c>
      <c r="S3853" s="8">
        <f t="shared" si="878"/>
        <v>42172.23123842592</v>
      </c>
      <c r="T3853" s="11">
        <f t="shared" si="879"/>
        <v>42202.23123842592</v>
      </c>
      <c r="U3853" t="str">
        <f t="shared" si="880"/>
        <v>TRUE</v>
      </c>
      <c r="V3853" s="18">
        <f t="shared" si="881"/>
        <v>1</v>
      </c>
      <c r="W3853">
        <f t="shared" si="882"/>
        <v>2</v>
      </c>
      <c r="X3853">
        <v>1.28</v>
      </c>
      <c r="Y3853">
        <f>D3853*X3853</f>
        <v>3200</v>
      </c>
      <c r="Z3853">
        <f>E3853*$X3853</f>
        <v>1090.56</v>
      </c>
    </row>
    <row r="3854" spans="1:26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 t="b">
        <v>0</v>
      </c>
      <c r="L3854">
        <v>2</v>
      </c>
      <c r="M3854" t="b">
        <v>0</v>
      </c>
      <c r="N3854" t="s">
        <v>8271</v>
      </c>
      <c r="O3854" s="15">
        <f t="shared" si="877"/>
        <v>0.2</v>
      </c>
      <c r="P3854" s="15">
        <f t="shared" si="874"/>
        <v>10</v>
      </c>
      <c r="Q3854" t="s">
        <v>8328</v>
      </c>
      <c r="R3854" t="s">
        <v>8329</v>
      </c>
      <c r="S3854" s="8">
        <f t="shared" si="878"/>
        <v>42064.982361111113</v>
      </c>
      <c r="T3854" s="11">
        <f t="shared" si="879"/>
        <v>42089.940694444442</v>
      </c>
      <c r="U3854" t="str">
        <f t="shared" si="880"/>
        <v>FALSE</v>
      </c>
      <c r="V3854" s="18">
        <f t="shared" si="881"/>
        <v>2</v>
      </c>
      <c r="W3854">
        <f t="shared" si="882"/>
        <v>2</v>
      </c>
      <c r="X3854">
        <v>1</v>
      </c>
      <c r="Y3854">
        <f t="shared" ref="Y3854:Y3859" si="885">D3854*$X3854</f>
        <v>10000</v>
      </c>
      <c r="Z3854">
        <f t="shared" ref="Z3854:Z3859" si="886">E3854*$X3854</f>
        <v>20</v>
      </c>
    </row>
    <row r="3855" spans="1:26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 t="b">
        <v>0</v>
      </c>
      <c r="L3855">
        <v>2</v>
      </c>
      <c r="M3855" t="b">
        <v>0</v>
      </c>
      <c r="N3855" t="s">
        <v>8271</v>
      </c>
      <c r="O3855" s="15">
        <f t="shared" si="877"/>
        <v>2.5999999999999999E-2</v>
      </c>
      <c r="P3855" s="15">
        <f t="shared" si="874"/>
        <v>13</v>
      </c>
      <c r="Q3855" t="s">
        <v>8328</v>
      </c>
      <c r="R3855" t="s">
        <v>8329</v>
      </c>
      <c r="S3855" s="8">
        <f t="shared" si="878"/>
        <v>41848.631689814814</v>
      </c>
      <c r="T3855" s="11">
        <f t="shared" si="879"/>
        <v>41883.631689814814</v>
      </c>
      <c r="U3855" t="str">
        <f t="shared" si="880"/>
        <v>FALSE</v>
      </c>
      <c r="V3855" s="18">
        <f t="shared" si="881"/>
        <v>2</v>
      </c>
      <c r="W3855">
        <f t="shared" si="882"/>
        <v>2</v>
      </c>
      <c r="X3855">
        <v>1</v>
      </c>
      <c r="Y3855">
        <f t="shared" si="885"/>
        <v>100000</v>
      </c>
      <c r="Z3855">
        <f t="shared" si="886"/>
        <v>26</v>
      </c>
    </row>
    <row r="3856" spans="1:26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 t="b">
        <v>0</v>
      </c>
      <c r="L3856">
        <v>20</v>
      </c>
      <c r="M3856" t="b">
        <v>0</v>
      </c>
      <c r="N3856" t="s">
        <v>8271</v>
      </c>
      <c r="O3856" s="15">
        <f t="shared" si="877"/>
        <v>16.254545454545454</v>
      </c>
      <c r="P3856" s="15">
        <f t="shared" si="874"/>
        <v>89.4</v>
      </c>
      <c r="Q3856" t="s">
        <v>8328</v>
      </c>
      <c r="R3856" t="s">
        <v>8329</v>
      </c>
      <c r="S3856" s="8">
        <f t="shared" si="878"/>
        <v>42103.67659722222</v>
      </c>
      <c r="T3856" s="11">
        <f t="shared" si="879"/>
        <v>42133.67659722222</v>
      </c>
      <c r="U3856" t="str">
        <f t="shared" si="880"/>
        <v>FALSE</v>
      </c>
      <c r="V3856" s="18">
        <f t="shared" si="881"/>
        <v>2</v>
      </c>
      <c r="W3856">
        <f t="shared" si="882"/>
        <v>2</v>
      </c>
      <c r="X3856">
        <v>1</v>
      </c>
      <c r="Y3856">
        <f t="shared" si="885"/>
        <v>11000</v>
      </c>
      <c r="Z3856">
        <f t="shared" si="886"/>
        <v>1788</v>
      </c>
    </row>
    <row r="3857" spans="1:26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 t="b">
        <v>0</v>
      </c>
      <c r="L3857">
        <v>1</v>
      </c>
      <c r="M3857" t="b">
        <v>0</v>
      </c>
      <c r="N3857" t="s">
        <v>8271</v>
      </c>
      <c r="O3857" s="15">
        <f t="shared" si="877"/>
        <v>2.5</v>
      </c>
      <c r="P3857" s="15">
        <f t="shared" si="874"/>
        <v>25</v>
      </c>
      <c r="Q3857" t="s">
        <v>8328</v>
      </c>
      <c r="R3857" t="s">
        <v>8329</v>
      </c>
      <c r="S3857" s="8">
        <f t="shared" si="878"/>
        <v>42059.762395833335</v>
      </c>
      <c r="T3857" s="11">
        <f t="shared" si="879"/>
        <v>42089.720729166664</v>
      </c>
      <c r="U3857" t="str">
        <f t="shared" si="880"/>
        <v>FALSE</v>
      </c>
      <c r="V3857" s="18">
        <f t="shared" si="881"/>
        <v>2</v>
      </c>
      <c r="W3857">
        <f t="shared" si="882"/>
        <v>2</v>
      </c>
      <c r="X3857">
        <v>1</v>
      </c>
      <c r="Y3857">
        <f t="shared" si="885"/>
        <v>1000</v>
      </c>
      <c r="Z3857">
        <f t="shared" si="886"/>
        <v>25</v>
      </c>
    </row>
    <row r="3858" spans="1:26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 t="b">
        <v>0</v>
      </c>
      <c r="L3858">
        <v>1</v>
      </c>
      <c r="M3858" t="b">
        <v>0</v>
      </c>
      <c r="N3858" t="s">
        <v>8271</v>
      </c>
      <c r="O3858" s="15">
        <f t="shared" si="877"/>
        <v>0.02</v>
      </c>
      <c r="P3858" s="15">
        <f t="shared" si="874"/>
        <v>1</v>
      </c>
      <c r="Q3858" t="s">
        <v>8328</v>
      </c>
      <c r="R3858" t="s">
        <v>8329</v>
      </c>
      <c r="S3858" s="8">
        <f t="shared" si="878"/>
        <v>42041.534756944442</v>
      </c>
      <c r="T3858" s="11">
        <f t="shared" si="879"/>
        <v>42071.493090277778</v>
      </c>
      <c r="U3858" t="str">
        <f t="shared" si="880"/>
        <v>FALSE</v>
      </c>
      <c r="V3858" s="18">
        <f t="shared" si="881"/>
        <v>2</v>
      </c>
      <c r="W3858">
        <f t="shared" si="882"/>
        <v>2</v>
      </c>
      <c r="X3858">
        <v>1</v>
      </c>
      <c r="Y3858">
        <f t="shared" si="885"/>
        <v>5000</v>
      </c>
      <c r="Z3858">
        <f t="shared" si="886"/>
        <v>1</v>
      </c>
    </row>
    <row r="3859" spans="1:26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 t="b">
        <v>0</v>
      </c>
      <c r="L3859">
        <v>4</v>
      </c>
      <c r="M3859" t="b">
        <v>0</v>
      </c>
      <c r="N3859" t="s">
        <v>8271</v>
      </c>
      <c r="O3859" s="15">
        <f t="shared" si="877"/>
        <v>5.2</v>
      </c>
      <c r="P3859" s="15">
        <f t="shared" si="874"/>
        <v>65</v>
      </c>
      <c r="Q3859" t="s">
        <v>8328</v>
      </c>
      <c r="R3859" t="s">
        <v>8329</v>
      </c>
      <c r="S3859" s="8">
        <f t="shared" si="878"/>
        <v>41829.528819444444</v>
      </c>
      <c r="T3859" s="11">
        <f t="shared" si="879"/>
        <v>41852.508333333331</v>
      </c>
      <c r="U3859" t="str">
        <f t="shared" si="880"/>
        <v>FALSE</v>
      </c>
      <c r="V3859" s="18">
        <f t="shared" si="881"/>
        <v>2</v>
      </c>
      <c r="W3859">
        <f t="shared" si="882"/>
        <v>2</v>
      </c>
      <c r="X3859">
        <v>1</v>
      </c>
      <c r="Y3859">
        <f t="shared" si="885"/>
        <v>5000</v>
      </c>
      <c r="Z3859">
        <f t="shared" si="886"/>
        <v>260</v>
      </c>
    </row>
    <row r="3860" spans="1:26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 t="b">
        <v>0</v>
      </c>
      <c r="L3860">
        <v>1</v>
      </c>
      <c r="M3860" t="b">
        <v>0</v>
      </c>
      <c r="N3860" t="s">
        <v>8271</v>
      </c>
      <c r="O3860" s="15">
        <f t="shared" si="877"/>
        <v>2</v>
      </c>
      <c r="P3860" s="15">
        <f t="shared" si="874"/>
        <v>10</v>
      </c>
      <c r="Q3860" t="s">
        <v>8328</v>
      </c>
      <c r="R3860" t="s">
        <v>8329</v>
      </c>
      <c r="S3860" s="8">
        <f t="shared" si="878"/>
        <v>42128.222731481481</v>
      </c>
      <c r="T3860" s="11">
        <f t="shared" si="879"/>
        <v>42146.666666666664</v>
      </c>
      <c r="U3860" t="str">
        <f t="shared" si="880"/>
        <v>FALSE</v>
      </c>
      <c r="V3860" s="18">
        <f t="shared" si="881"/>
        <v>2</v>
      </c>
      <c r="W3860">
        <f t="shared" si="882"/>
        <v>2</v>
      </c>
      <c r="X3860">
        <v>1.28</v>
      </c>
      <c r="Y3860">
        <f>D3860*X3860</f>
        <v>640</v>
      </c>
      <c r="Z3860">
        <f>E3860*$X3860</f>
        <v>12.8</v>
      </c>
    </row>
    <row r="3861" spans="1:26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 t="b">
        <v>0</v>
      </c>
      <c r="L3861">
        <v>1</v>
      </c>
      <c r="M3861" t="b">
        <v>0</v>
      </c>
      <c r="N3861" t="s">
        <v>8271</v>
      </c>
      <c r="O3861" s="15">
        <f t="shared" si="877"/>
        <v>0.04</v>
      </c>
      <c r="P3861" s="15">
        <f t="shared" si="874"/>
        <v>1</v>
      </c>
      <c r="Q3861" t="s">
        <v>8328</v>
      </c>
      <c r="R3861" t="s">
        <v>8329</v>
      </c>
      <c r="S3861" s="8">
        <f t="shared" si="878"/>
        <v>41789.685266203705</v>
      </c>
      <c r="T3861" s="11">
        <f t="shared" si="879"/>
        <v>41815.666666666664</v>
      </c>
      <c r="U3861" t="str">
        <f t="shared" si="880"/>
        <v>FALSE</v>
      </c>
      <c r="V3861" s="18">
        <f t="shared" si="881"/>
        <v>2</v>
      </c>
      <c r="W3861">
        <f t="shared" si="882"/>
        <v>2</v>
      </c>
      <c r="X3861">
        <v>1</v>
      </c>
      <c r="Y3861">
        <f t="shared" ref="Y3861:Y3866" si="887">D3861*$X3861</f>
        <v>2500</v>
      </c>
      <c r="Z3861">
        <f t="shared" ref="Z3861:Z3866" si="888">E3861*$X3861</f>
        <v>1</v>
      </c>
    </row>
    <row r="3862" spans="1:26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 t="b">
        <v>0</v>
      </c>
      <c r="L3862">
        <v>13</v>
      </c>
      <c r="M3862" t="b">
        <v>0</v>
      </c>
      <c r="N3862" t="s">
        <v>8271</v>
      </c>
      <c r="O3862" s="15">
        <f t="shared" si="877"/>
        <v>17.666666666666668</v>
      </c>
      <c r="P3862" s="15">
        <f t="shared" si="874"/>
        <v>81.538461538461533</v>
      </c>
      <c r="Q3862" t="s">
        <v>8328</v>
      </c>
      <c r="R3862" t="s">
        <v>8329</v>
      </c>
      <c r="S3862" s="8">
        <f t="shared" si="878"/>
        <v>41833.452662037031</v>
      </c>
      <c r="T3862" s="11">
        <f t="shared" si="879"/>
        <v>41863.452662037038</v>
      </c>
      <c r="U3862" t="str">
        <f t="shared" si="880"/>
        <v>FALSE</v>
      </c>
      <c r="V3862" s="18">
        <f t="shared" si="881"/>
        <v>2</v>
      </c>
      <c r="W3862">
        <f t="shared" si="882"/>
        <v>2</v>
      </c>
      <c r="X3862">
        <v>1</v>
      </c>
      <c r="Y3862">
        <f t="shared" si="887"/>
        <v>6000</v>
      </c>
      <c r="Z3862">
        <f t="shared" si="888"/>
        <v>1060</v>
      </c>
    </row>
    <row r="3863" spans="1:26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 t="b">
        <v>0</v>
      </c>
      <c r="L3863">
        <v>1</v>
      </c>
      <c r="M3863" t="b">
        <v>0</v>
      </c>
      <c r="N3863" t="s">
        <v>8271</v>
      </c>
      <c r="O3863" s="15">
        <f t="shared" si="877"/>
        <v>5</v>
      </c>
      <c r="P3863" s="15">
        <f t="shared" si="874"/>
        <v>100</v>
      </c>
      <c r="Q3863" t="s">
        <v>8328</v>
      </c>
      <c r="R3863" t="s">
        <v>8329</v>
      </c>
      <c r="S3863" s="8">
        <f t="shared" si="878"/>
        <v>41914.381678240738</v>
      </c>
      <c r="T3863" s="11">
        <f t="shared" si="879"/>
        <v>41955.699305555558</v>
      </c>
      <c r="U3863" t="str">
        <f t="shared" si="880"/>
        <v>FALSE</v>
      </c>
      <c r="V3863" s="18">
        <f t="shared" si="881"/>
        <v>2</v>
      </c>
      <c r="W3863">
        <f t="shared" si="882"/>
        <v>2</v>
      </c>
      <c r="X3863">
        <v>1</v>
      </c>
      <c r="Y3863">
        <f t="shared" si="887"/>
        <v>2000</v>
      </c>
      <c r="Z3863">
        <f t="shared" si="888"/>
        <v>100</v>
      </c>
    </row>
    <row r="3864" spans="1:26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 t="b">
        <v>0</v>
      </c>
      <c r="L3864">
        <v>1</v>
      </c>
      <c r="M3864" t="b">
        <v>0</v>
      </c>
      <c r="N3864" t="s">
        <v>8271</v>
      </c>
      <c r="O3864" s="15">
        <f t="shared" si="877"/>
        <v>1.3333333333333334E-2</v>
      </c>
      <c r="P3864" s="15">
        <f t="shared" si="874"/>
        <v>1</v>
      </c>
      <c r="Q3864" t="s">
        <v>8328</v>
      </c>
      <c r="R3864" t="s">
        <v>8329</v>
      </c>
      <c r="S3864" s="8">
        <f t="shared" si="878"/>
        <v>42611.052731481475</v>
      </c>
      <c r="T3864" s="11">
        <f t="shared" si="879"/>
        <v>42625.499305555553</v>
      </c>
      <c r="U3864" t="str">
        <f t="shared" si="880"/>
        <v>FALSE</v>
      </c>
      <c r="V3864" s="18">
        <f t="shared" si="881"/>
        <v>2</v>
      </c>
      <c r="W3864">
        <f t="shared" si="882"/>
        <v>2</v>
      </c>
      <c r="X3864">
        <v>1</v>
      </c>
      <c r="Y3864">
        <f t="shared" si="887"/>
        <v>7500</v>
      </c>
      <c r="Z3864">
        <f t="shared" si="888"/>
        <v>1</v>
      </c>
    </row>
    <row r="3865" spans="1:26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 t="b">
        <v>0</v>
      </c>
      <c r="L3865">
        <v>0</v>
      </c>
      <c r="M3865" t="b">
        <v>0</v>
      </c>
      <c r="N3865" t="s">
        <v>8271</v>
      </c>
      <c r="O3865" s="15">
        <f t="shared" si="877"/>
        <v>0</v>
      </c>
      <c r="P3865" s="15">
        <f t="shared" si="874"/>
        <v>0</v>
      </c>
      <c r="Q3865" t="s">
        <v>8328</v>
      </c>
      <c r="R3865" t="s">
        <v>8329</v>
      </c>
      <c r="S3865" s="8">
        <f t="shared" si="878"/>
        <v>42253.424826388888</v>
      </c>
      <c r="T3865" s="11">
        <f t="shared" si="879"/>
        <v>42313.466493055552</v>
      </c>
      <c r="U3865" t="str">
        <f t="shared" si="880"/>
        <v>FALSE</v>
      </c>
      <c r="V3865" s="18">
        <f t="shared" si="881"/>
        <v>2</v>
      </c>
      <c r="W3865">
        <f t="shared" si="882"/>
        <v>2</v>
      </c>
      <c r="X3865">
        <v>1</v>
      </c>
      <c r="Y3865">
        <f t="shared" si="887"/>
        <v>6000</v>
      </c>
      <c r="Z3865">
        <f t="shared" si="888"/>
        <v>0</v>
      </c>
    </row>
    <row r="3866" spans="1:26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 t="b">
        <v>0</v>
      </c>
      <c r="L3866">
        <v>3</v>
      </c>
      <c r="M3866" t="b">
        <v>0</v>
      </c>
      <c r="N3866" t="s">
        <v>8271</v>
      </c>
      <c r="O3866" s="15">
        <f t="shared" si="877"/>
        <v>1.2</v>
      </c>
      <c r="P3866" s="15">
        <f t="shared" si="874"/>
        <v>20</v>
      </c>
      <c r="Q3866" t="s">
        <v>8328</v>
      </c>
      <c r="R3866" t="s">
        <v>8329</v>
      </c>
      <c r="S3866" s="8">
        <f t="shared" si="878"/>
        <v>42295.683495370373</v>
      </c>
      <c r="T3866" s="11">
        <f t="shared" si="879"/>
        <v>42325.72516203703</v>
      </c>
      <c r="U3866" t="str">
        <f t="shared" si="880"/>
        <v>FALSE</v>
      </c>
      <c r="V3866" s="18">
        <f t="shared" si="881"/>
        <v>2</v>
      </c>
      <c r="W3866">
        <f t="shared" si="882"/>
        <v>2</v>
      </c>
      <c r="X3866">
        <v>1</v>
      </c>
      <c r="Y3866">
        <f t="shared" si="887"/>
        <v>5000</v>
      </c>
      <c r="Z3866">
        <f t="shared" si="888"/>
        <v>60</v>
      </c>
    </row>
    <row r="3867" spans="1:26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 t="b">
        <v>0</v>
      </c>
      <c r="L3867">
        <v>14</v>
      </c>
      <c r="M3867" t="b">
        <v>0</v>
      </c>
      <c r="N3867" t="s">
        <v>8271</v>
      </c>
      <c r="O3867" s="15">
        <f t="shared" si="877"/>
        <v>26.937422295897225</v>
      </c>
      <c r="P3867" s="15">
        <f t="shared" si="874"/>
        <v>46.428571428571431</v>
      </c>
      <c r="Q3867" t="s">
        <v>8328</v>
      </c>
      <c r="R3867" t="s">
        <v>8329</v>
      </c>
      <c r="S3867" s="8">
        <f t="shared" si="878"/>
        <v>41841.44326388889</v>
      </c>
      <c r="T3867" s="11">
        <f t="shared" si="879"/>
        <v>41881.020833333328</v>
      </c>
      <c r="U3867" t="str">
        <f t="shared" si="880"/>
        <v>FALSE</v>
      </c>
      <c r="V3867" s="18">
        <f t="shared" si="881"/>
        <v>2</v>
      </c>
      <c r="W3867">
        <f t="shared" si="882"/>
        <v>2</v>
      </c>
      <c r="X3867">
        <f>0.76</f>
        <v>0.76</v>
      </c>
      <c r="Y3867">
        <f>D3867*X3867</f>
        <v>1833.88</v>
      </c>
      <c r="Z3867">
        <f t="shared" ref="Z3867:Z3883" si="889">E3867*$X3867</f>
        <v>494</v>
      </c>
    </row>
    <row r="3868" spans="1:26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 t="b">
        <v>0</v>
      </c>
      <c r="L3868">
        <v>2</v>
      </c>
      <c r="M3868" t="b">
        <v>0</v>
      </c>
      <c r="N3868" t="s">
        <v>8271</v>
      </c>
      <c r="O3868" s="15">
        <f t="shared" si="877"/>
        <v>0.54999999999999993</v>
      </c>
      <c r="P3868" s="15">
        <f t="shared" si="874"/>
        <v>5.5</v>
      </c>
      <c r="Q3868" t="s">
        <v>8328</v>
      </c>
      <c r="R3868" t="s">
        <v>8329</v>
      </c>
      <c r="S3868" s="8">
        <f t="shared" si="878"/>
        <v>42402.738668981481</v>
      </c>
      <c r="T3868" s="11">
        <f t="shared" si="879"/>
        <v>42451.936805555553</v>
      </c>
      <c r="U3868" t="str">
        <f t="shared" si="880"/>
        <v>FALSE</v>
      </c>
      <c r="V3868" s="18">
        <f t="shared" si="881"/>
        <v>2</v>
      </c>
      <c r="W3868">
        <f t="shared" si="882"/>
        <v>2</v>
      </c>
      <c r="X3868">
        <v>1</v>
      </c>
      <c r="Y3868">
        <f>D3868*$X3868</f>
        <v>2000</v>
      </c>
      <c r="Z3868">
        <f t="shared" si="889"/>
        <v>11</v>
      </c>
    </row>
    <row r="3869" spans="1:26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 t="b">
        <v>0</v>
      </c>
      <c r="L3869">
        <v>5</v>
      </c>
      <c r="M3869" t="b">
        <v>0</v>
      </c>
      <c r="N3869" t="s">
        <v>8271</v>
      </c>
      <c r="O3869" s="15">
        <f t="shared" si="877"/>
        <v>12.55</v>
      </c>
      <c r="P3869" s="15">
        <f t="shared" si="874"/>
        <v>50.2</v>
      </c>
      <c r="Q3869" t="s">
        <v>8328</v>
      </c>
      <c r="R3869" t="s">
        <v>8329</v>
      </c>
      <c r="S3869" s="8">
        <f t="shared" si="878"/>
        <v>42509.605775462966</v>
      </c>
      <c r="T3869" s="11">
        <f t="shared" si="879"/>
        <v>42539.605775462966</v>
      </c>
      <c r="U3869" t="str">
        <f t="shared" si="880"/>
        <v>FALSE</v>
      </c>
      <c r="V3869" s="18">
        <f t="shared" si="881"/>
        <v>2</v>
      </c>
      <c r="W3869">
        <f t="shared" si="882"/>
        <v>2</v>
      </c>
      <c r="X3869">
        <v>1</v>
      </c>
      <c r="Y3869">
        <f>D3869*$X3869</f>
        <v>2000</v>
      </c>
      <c r="Z3869">
        <f t="shared" si="889"/>
        <v>251</v>
      </c>
    </row>
    <row r="3870" spans="1:26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 t="b">
        <v>0</v>
      </c>
      <c r="L3870">
        <v>1</v>
      </c>
      <c r="M3870" t="b">
        <v>0</v>
      </c>
      <c r="N3870" t="s">
        <v>8305</v>
      </c>
      <c r="O3870" s="15">
        <f t="shared" si="877"/>
        <v>0.2</v>
      </c>
      <c r="P3870" s="15">
        <f t="shared" si="874"/>
        <v>10</v>
      </c>
      <c r="Q3870" t="s">
        <v>8328</v>
      </c>
      <c r="R3870" t="s">
        <v>8358</v>
      </c>
      <c r="S3870" s="8">
        <f t="shared" si="878"/>
        <v>41865.451446759253</v>
      </c>
      <c r="T3870" s="11">
        <f t="shared" si="879"/>
        <v>41890.45144675926</v>
      </c>
      <c r="U3870" t="str">
        <f t="shared" si="880"/>
        <v>FALSE</v>
      </c>
      <c r="V3870" s="18">
        <f t="shared" si="881"/>
        <v>2</v>
      </c>
      <c r="W3870">
        <f t="shared" si="882"/>
        <v>3</v>
      </c>
      <c r="X3870">
        <v>1.28</v>
      </c>
      <c r="Y3870">
        <f>D3870*X3870</f>
        <v>6400</v>
      </c>
      <c r="Z3870">
        <f t="shared" si="889"/>
        <v>12.8</v>
      </c>
    </row>
    <row r="3871" spans="1:26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 t="b">
        <v>0</v>
      </c>
      <c r="L3871">
        <v>15</v>
      </c>
      <c r="M3871" t="b">
        <v>0</v>
      </c>
      <c r="N3871" t="s">
        <v>8305</v>
      </c>
      <c r="O3871" s="15">
        <f t="shared" si="877"/>
        <v>3.4474868431088401</v>
      </c>
      <c r="P3871" s="15">
        <f t="shared" si="874"/>
        <v>30.133333333333333</v>
      </c>
      <c r="Q3871" t="s">
        <v>8328</v>
      </c>
      <c r="R3871" t="s">
        <v>8358</v>
      </c>
      <c r="S3871" s="8">
        <f t="shared" si="878"/>
        <v>42047.516111111108</v>
      </c>
      <c r="T3871" s="11">
        <f t="shared" si="879"/>
        <v>42076.924305555549</v>
      </c>
      <c r="U3871" t="str">
        <f t="shared" si="880"/>
        <v>FALSE</v>
      </c>
      <c r="V3871" s="18">
        <f t="shared" si="881"/>
        <v>2</v>
      </c>
      <c r="W3871">
        <f t="shared" si="882"/>
        <v>3</v>
      </c>
      <c r="X3871">
        <v>1</v>
      </c>
      <c r="Y3871">
        <f t="shared" ref="Y3871:Y3876" si="890">D3871*$X3871</f>
        <v>13111</v>
      </c>
      <c r="Z3871">
        <f t="shared" si="889"/>
        <v>452</v>
      </c>
    </row>
    <row r="3872" spans="1:26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 t="b">
        <v>0</v>
      </c>
      <c r="L3872">
        <v>10</v>
      </c>
      <c r="M3872" t="b">
        <v>0</v>
      </c>
      <c r="N3872" t="s">
        <v>8305</v>
      </c>
      <c r="O3872" s="15">
        <f t="shared" si="877"/>
        <v>15</v>
      </c>
      <c r="P3872" s="15">
        <f t="shared" si="874"/>
        <v>150</v>
      </c>
      <c r="Q3872" t="s">
        <v>8328</v>
      </c>
      <c r="R3872" t="s">
        <v>8358</v>
      </c>
      <c r="S3872" s="8">
        <f t="shared" si="878"/>
        <v>41792.963865740734</v>
      </c>
      <c r="T3872" s="11">
        <f t="shared" si="879"/>
        <v>41822.963865740741</v>
      </c>
      <c r="U3872" t="str">
        <f t="shared" si="880"/>
        <v>FALSE</v>
      </c>
      <c r="V3872" s="18">
        <f t="shared" si="881"/>
        <v>2</v>
      </c>
      <c r="W3872">
        <f t="shared" si="882"/>
        <v>3</v>
      </c>
      <c r="X3872">
        <v>1</v>
      </c>
      <c r="Y3872">
        <f t="shared" si="890"/>
        <v>10000</v>
      </c>
      <c r="Z3872">
        <f t="shared" si="889"/>
        <v>1500</v>
      </c>
    </row>
    <row r="3873" spans="1:26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 t="b">
        <v>0</v>
      </c>
      <c r="L3873">
        <v>3</v>
      </c>
      <c r="M3873" t="b">
        <v>0</v>
      </c>
      <c r="N3873" t="s">
        <v>8305</v>
      </c>
      <c r="O3873" s="15">
        <f t="shared" si="877"/>
        <v>2.666666666666667</v>
      </c>
      <c r="P3873" s="15">
        <f t="shared" si="874"/>
        <v>13.333333333333334</v>
      </c>
      <c r="Q3873" t="s">
        <v>8328</v>
      </c>
      <c r="R3873" t="s">
        <v>8358</v>
      </c>
      <c r="S3873" s="8">
        <f t="shared" si="878"/>
        <v>42763.572337962956</v>
      </c>
      <c r="T3873" s="11">
        <f t="shared" si="879"/>
        <v>42823.530671296299</v>
      </c>
      <c r="U3873" t="str">
        <f t="shared" si="880"/>
        <v>FALSE</v>
      </c>
      <c r="V3873" s="18">
        <f t="shared" si="881"/>
        <v>2</v>
      </c>
      <c r="W3873">
        <f t="shared" si="882"/>
        <v>3</v>
      </c>
      <c r="X3873">
        <v>1</v>
      </c>
      <c r="Y3873">
        <f t="shared" si="890"/>
        <v>1500</v>
      </c>
      <c r="Z3873">
        <f t="shared" si="889"/>
        <v>40</v>
      </c>
    </row>
    <row r="3874" spans="1:26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 t="b">
        <v>0</v>
      </c>
      <c r="L3874">
        <v>0</v>
      </c>
      <c r="M3874" t="b">
        <v>0</v>
      </c>
      <c r="N3874" t="s">
        <v>8305</v>
      </c>
      <c r="O3874" s="15">
        <f t="shared" si="877"/>
        <v>0</v>
      </c>
      <c r="P3874" s="15">
        <f t="shared" si="874"/>
        <v>0</v>
      </c>
      <c r="Q3874" t="s">
        <v>8328</v>
      </c>
      <c r="R3874" t="s">
        <v>8358</v>
      </c>
      <c r="S3874" s="8">
        <f t="shared" si="878"/>
        <v>42179.9374537037</v>
      </c>
      <c r="T3874" s="11">
        <f t="shared" si="879"/>
        <v>42229.9374537037</v>
      </c>
      <c r="U3874" t="str">
        <f t="shared" si="880"/>
        <v>FALSE</v>
      </c>
      <c r="V3874" s="18">
        <f t="shared" si="881"/>
        <v>2</v>
      </c>
      <c r="W3874">
        <f t="shared" si="882"/>
        <v>3</v>
      </c>
      <c r="X3874">
        <v>1</v>
      </c>
      <c r="Y3874">
        <f t="shared" si="890"/>
        <v>15000</v>
      </c>
      <c r="Z3874">
        <f t="shared" si="889"/>
        <v>0</v>
      </c>
    </row>
    <row r="3875" spans="1:26" ht="115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 t="b">
        <v>0</v>
      </c>
      <c r="L3875">
        <v>0</v>
      </c>
      <c r="M3875" t="b">
        <v>0</v>
      </c>
      <c r="N3875" t="s">
        <v>8305</v>
      </c>
      <c r="O3875" s="15">
        <f t="shared" si="877"/>
        <v>0</v>
      </c>
      <c r="P3875" s="15">
        <f t="shared" si="874"/>
        <v>0</v>
      </c>
      <c r="Q3875" t="s">
        <v>8328</v>
      </c>
      <c r="R3875" t="s">
        <v>8358</v>
      </c>
      <c r="S3875" s="8">
        <f t="shared" si="878"/>
        <v>42255.487673611111</v>
      </c>
      <c r="T3875" s="11">
        <f t="shared" si="879"/>
        <v>42285.487673611111</v>
      </c>
      <c r="U3875" t="str">
        <f t="shared" si="880"/>
        <v>FALSE</v>
      </c>
      <c r="V3875" s="18">
        <f t="shared" si="881"/>
        <v>2</v>
      </c>
      <c r="W3875">
        <f t="shared" si="882"/>
        <v>3</v>
      </c>
      <c r="X3875">
        <v>1</v>
      </c>
      <c r="Y3875">
        <f t="shared" si="890"/>
        <v>5500</v>
      </c>
      <c r="Z3875">
        <f t="shared" si="889"/>
        <v>0</v>
      </c>
    </row>
    <row r="3876" spans="1:26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 t="b">
        <v>0</v>
      </c>
      <c r="L3876">
        <v>0</v>
      </c>
      <c r="M3876" t="b">
        <v>0</v>
      </c>
      <c r="N3876" t="s">
        <v>8305</v>
      </c>
      <c r="O3876" s="15">
        <f t="shared" si="877"/>
        <v>0</v>
      </c>
      <c r="P3876" s="15">
        <f t="shared" si="874"/>
        <v>0</v>
      </c>
      <c r="Q3876" t="s">
        <v>8328</v>
      </c>
      <c r="R3876" t="s">
        <v>8358</v>
      </c>
      <c r="S3876" s="8">
        <f t="shared" si="878"/>
        <v>42006.808124999996</v>
      </c>
      <c r="T3876" s="11">
        <f t="shared" si="879"/>
        <v>42027.833333333336</v>
      </c>
      <c r="U3876" t="str">
        <f t="shared" si="880"/>
        <v>FALSE</v>
      </c>
      <c r="V3876" s="18">
        <f t="shared" si="881"/>
        <v>2</v>
      </c>
      <c r="W3876">
        <f t="shared" si="882"/>
        <v>3</v>
      </c>
      <c r="X3876">
        <v>0.68</v>
      </c>
      <c r="Y3876">
        <f t="shared" si="890"/>
        <v>421.6</v>
      </c>
      <c r="Z3876">
        <f t="shared" si="889"/>
        <v>0</v>
      </c>
    </row>
    <row r="3877" spans="1:26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 t="b">
        <v>0</v>
      </c>
      <c r="L3877">
        <v>0</v>
      </c>
      <c r="M3877" t="b">
        <v>0</v>
      </c>
      <c r="N3877" t="s">
        <v>8305</v>
      </c>
      <c r="O3877" s="15">
        <f t="shared" si="877"/>
        <v>0</v>
      </c>
      <c r="P3877" s="15">
        <f t="shared" si="874"/>
        <v>0</v>
      </c>
      <c r="Q3877" t="s">
        <v>8328</v>
      </c>
      <c r="R3877" t="s">
        <v>8358</v>
      </c>
      <c r="S3877" s="8">
        <f t="shared" si="878"/>
        <v>42615.138483796291</v>
      </c>
      <c r="T3877" s="11">
        <f t="shared" si="879"/>
        <v>42616.208333333336</v>
      </c>
      <c r="U3877" t="str">
        <f t="shared" si="880"/>
        <v>FALSE</v>
      </c>
      <c r="V3877" s="18">
        <f t="shared" si="881"/>
        <v>2</v>
      </c>
      <c r="W3877">
        <f t="shared" si="882"/>
        <v>3</v>
      </c>
      <c r="X3877">
        <v>0.15</v>
      </c>
      <c r="Y3877">
        <f>D3877*X3877</f>
        <v>4500</v>
      </c>
      <c r="Z3877">
        <f t="shared" si="889"/>
        <v>0</v>
      </c>
    </row>
    <row r="3878" spans="1:26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 t="b">
        <v>0</v>
      </c>
      <c r="L3878">
        <v>46</v>
      </c>
      <c r="M3878" t="b">
        <v>0</v>
      </c>
      <c r="N3878" t="s">
        <v>8305</v>
      </c>
      <c r="O3878" s="15">
        <f t="shared" si="877"/>
        <v>52.794871794871788</v>
      </c>
      <c r="P3878" s="15">
        <f t="shared" si="874"/>
        <v>44.760869565217391</v>
      </c>
      <c r="Q3878" t="s">
        <v>8328</v>
      </c>
      <c r="R3878" t="s">
        <v>8358</v>
      </c>
      <c r="S3878" s="8">
        <f t="shared" si="878"/>
        <v>42372.415833333333</v>
      </c>
      <c r="T3878" s="11">
        <f t="shared" si="879"/>
        <v>42402.415833333333</v>
      </c>
      <c r="U3878" t="str">
        <f t="shared" si="880"/>
        <v>FALSE</v>
      </c>
      <c r="V3878" s="18">
        <f t="shared" si="881"/>
        <v>2</v>
      </c>
      <c r="W3878">
        <f t="shared" si="882"/>
        <v>3</v>
      </c>
      <c r="X3878">
        <v>1.28</v>
      </c>
      <c r="Y3878">
        <f>D3878*X3878</f>
        <v>4992</v>
      </c>
      <c r="Z3878">
        <f t="shared" si="889"/>
        <v>2635.52</v>
      </c>
    </row>
    <row r="3879" spans="1:26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 t="b">
        <v>0</v>
      </c>
      <c r="L3879">
        <v>14</v>
      </c>
      <c r="M3879" t="b">
        <v>0</v>
      </c>
      <c r="N3879" t="s">
        <v>8305</v>
      </c>
      <c r="O3879" s="15">
        <f t="shared" si="877"/>
        <v>4.9639999999999995</v>
      </c>
      <c r="P3879" s="15">
        <f t="shared" si="874"/>
        <v>88.642857142857139</v>
      </c>
      <c r="Q3879" t="s">
        <v>8328</v>
      </c>
      <c r="R3879" t="s">
        <v>8358</v>
      </c>
      <c r="S3879" s="8">
        <f t="shared" si="878"/>
        <v>42682.469351851854</v>
      </c>
      <c r="T3879" s="11">
        <f t="shared" si="879"/>
        <v>42712.469351851854</v>
      </c>
      <c r="U3879" t="str">
        <f t="shared" si="880"/>
        <v>FALSE</v>
      </c>
      <c r="V3879" s="18">
        <f t="shared" si="881"/>
        <v>2</v>
      </c>
      <c r="W3879">
        <f t="shared" si="882"/>
        <v>3</v>
      </c>
      <c r="X3879">
        <v>1</v>
      </c>
      <c r="Y3879">
        <f>D3879*$X3879</f>
        <v>25000</v>
      </c>
      <c r="Z3879">
        <f t="shared" si="889"/>
        <v>1241</v>
      </c>
    </row>
    <row r="3880" spans="1:26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 t="b">
        <v>0</v>
      </c>
      <c r="L3880">
        <v>1</v>
      </c>
      <c r="M3880" t="b">
        <v>0</v>
      </c>
      <c r="N3880" t="s">
        <v>8305</v>
      </c>
      <c r="O3880" s="15">
        <f t="shared" si="877"/>
        <v>5.5555555555555552E-2</v>
      </c>
      <c r="P3880" s="15">
        <f t="shared" si="874"/>
        <v>10</v>
      </c>
      <c r="Q3880" t="s">
        <v>8328</v>
      </c>
      <c r="R3880" t="s">
        <v>8358</v>
      </c>
      <c r="S3880" s="8">
        <f t="shared" si="878"/>
        <v>42154.610486111109</v>
      </c>
      <c r="T3880" s="11">
        <f t="shared" si="879"/>
        <v>42184.957638888889</v>
      </c>
      <c r="U3880" t="str">
        <f t="shared" si="880"/>
        <v>FALSE</v>
      </c>
      <c r="V3880" s="18">
        <f t="shared" si="881"/>
        <v>2</v>
      </c>
      <c r="W3880">
        <f t="shared" si="882"/>
        <v>3</v>
      </c>
      <c r="X3880">
        <v>1</v>
      </c>
      <c r="Y3880">
        <f>D3880*$X3880</f>
        <v>18000</v>
      </c>
      <c r="Z3880">
        <f t="shared" si="889"/>
        <v>10</v>
      </c>
    </row>
    <row r="3881" spans="1:26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 t="b">
        <v>0</v>
      </c>
      <c r="L3881">
        <v>0</v>
      </c>
      <c r="M3881" t="b">
        <v>0</v>
      </c>
      <c r="N3881" t="s">
        <v>8305</v>
      </c>
      <c r="O3881" s="15">
        <f t="shared" si="877"/>
        <v>0</v>
      </c>
      <c r="P3881" s="15">
        <f t="shared" si="874"/>
        <v>0</v>
      </c>
      <c r="Q3881" t="s">
        <v>8328</v>
      </c>
      <c r="R3881" t="s">
        <v>8358</v>
      </c>
      <c r="S3881" s="8">
        <f t="shared" si="878"/>
        <v>41999.652731481481</v>
      </c>
      <c r="T3881" s="11">
        <f t="shared" si="879"/>
        <v>42029.652731481481</v>
      </c>
      <c r="U3881" t="str">
        <f t="shared" si="880"/>
        <v>FALSE</v>
      </c>
      <c r="V3881" s="18">
        <f t="shared" si="881"/>
        <v>2</v>
      </c>
      <c r="W3881">
        <f t="shared" si="882"/>
        <v>3</v>
      </c>
      <c r="X3881">
        <v>1.28</v>
      </c>
      <c r="Y3881">
        <f>D3881*X3881</f>
        <v>19200</v>
      </c>
      <c r="Z3881">
        <f t="shared" si="889"/>
        <v>0</v>
      </c>
    </row>
    <row r="3882" spans="1:26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 t="b">
        <v>0</v>
      </c>
      <c r="L3882">
        <v>17</v>
      </c>
      <c r="M3882" t="b">
        <v>0</v>
      </c>
      <c r="N3882" t="s">
        <v>8305</v>
      </c>
      <c r="O3882" s="15">
        <f t="shared" si="877"/>
        <v>13.066666666666665</v>
      </c>
      <c r="P3882" s="15">
        <f t="shared" si="874"/>
        <v>57.647058823529413</v>
      </c>
      <c r="Q3882" t="s">
        <v>8328</v>
      </c>
      <c r="R3882" t="s">
        <v>8358</v>
      </c>
      <c r="S3882" s="8">
        <f t="shared" si="878"/>
        <v>41815.606712962959</v>
      </c>
      <c r="T3882" s="11">
        <f t="shared" si="879"/>
        <v>41850.75</v>
      </c>
      <c r="U3882" t="str">
        <f t="shared" si="880"/>
        <v>FALSE</v>
      </c>
      <c r="V3882" s="18">
        <f t="shared" si="881"/>
        <v>2</v>
      </c>
      <c r="W3882">
        <f t="shared" si="882"/>
        <v>3</v>
      </c>
      <c r="X3882">
        <v>1.28</v>
      </c>
      <c r="Y3882">
        <f>D3882*X3882</f>
        <v>9600</v>
      </c>
      <c r="Z3882">
        <f t="shared" si="889"/>
        <v>1254.4000000000001</v>
      </c>
    </row>
    <row r="3883" spans="1:26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 t="b">
        <v>0</v>
      </c>
      <c r="L3883">
        <v>1</v>
      </c>
      <c r="M3883" t="b">
        <v>0</v>
      </c>
      <c r="N3883" t="s">
        <v>8305</v>
      </c>
      <c r="O3883" s="15">
        <f t="shared" si="877"/>
        <v>5</v>
      </c>
      <c r="P3883" s="15">
        <f t="shared" si="874"/>
        <v>25</v>
      </c>
      <c r="Q3883" t="s">
        <v>8328</v>
      </c>
      <c r="R3883" t="s">
        <v>8358</v>
      </c>
      <c r="S3883" s="8">
        <f t="shared" si="878"/>
        <v>42755.810173611106</v>
      </c>
      <c r="T3883" s="11">
        <f t="shared" si="879"/>
        <v>42785.810173611106</v>
      </c>
      <c r="U3883" t="str">
        <f t="shared" si="880"/>
        <v>FALSE</v>
      </c>
      <c r="V3883" s="18">
        <f t="shared" si="881"/>
        <v>2</v>
      </c>
      <c r="W3883">
        <f t="shared" si="882"/>
        <v>3</v>
      </c>
      <c r="X3883">
        <v>1</v>
      </c>
      <c r="Y3883">
        <f>D3883*$X3883</f>
        <v>500</v>
      </c>
      <c r="Z3883">
        <f t="shared" si="889"/>
        <v>25</v>
      </c>
    </row>
    <row r="3884" spans="1:26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 t="b">
        <v>0</v>
      </c>
      <c r="L3884">
        <v>0</v>
      </c>
      <c r="M3884" t="b">
        <v>0</v>
      </c>
      <c r="N3884" t="s">
        <v>8305</v>
      </c>
      <c r="O3884" s="15">
        <f t="shared" si="877"/>
        <v>0</v>
      </c>
      <c r="P3884" s="15">
        <f t="shared" si="874"/>
        <v>0</v>
      </c>
      <c r="Q3884" t="s">
        <v>8328</v>
      </c>
      <c r="R3884" t="s">
        <v>8358</v>
      </c>
      <c r="S3884" s="8">
        <f t="shared" si="878"/>
        <v>42373.77511574074</v>
      </c>
      <c r="T3884" s="11">
        <f t="shared" si="879"/>
        <v>42400.752083333333</v>
      </c>
      <c r="U3884" t="str">
        <f t="shared" si="880"/>
        <v>FALSE</v>
      </c>
      <c r="V3884" s="18">
        <f t="shared" si="881"/>
        <v>2</v>
      </c>
      <c r="W3884">
        <f t="shared" si="882"/>
        <v>3</v>
      </c>
      <c r="X3884">
        <v>0.72</v>
      </c>
      <c r="Y3884">
        <f>D3884*X3884</f>
        <v>21600</v>
      </c>
    </row>
    <row r="3885" spans="1:26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 t="b">
        <v>0</v>
      </c>
      <c r="L3885">
        <v>0</v>
      </c>
      <c r="M3885" t="b">
        <v>0</v>
      </c>
      <c r="N3885" t="s">
        <v>8305</v>
      </c>
      <c r="O3885" s="15">
        <f t="shared" si="877"/>
        <v>0</v>
      </c>
      <c r="P3885" s="15">
        <f t="shared" si="874"/>
        <v>0</v>
      </c>
      <c r="Q3885" t="s">
        <v>8328</v>
      </c>
      <c r="R3885" t="s">
        <v>8358</v>
      </c>
      <c r="S3885" s="8">
        <f t="shared" si="878"/>
        <v>41854.394317129627</v>
      </c>
      <c r="T3885" s="11">
        <f t="shared" si="879"/>
        <v>41884.394317129627</v>
      </c>
      <c r="U3885" t="str">
        <f t="shared" si="880"/>
        <v>FALSE</v>
      </c>
      <c r="V3885" s="18">
        <f t="shared" si="881"/>
        <v>2</v>
      </c>
      <c r="W3885">
        <f t="shared" si="882"/>
        <v>3</v>
      </c>
      <c r="X3885">
        <v>1.28</v>
      </c>
      <c r="Y3885">
        <f>D3885*X3885</f>
        <v>19200</v>
      </c>
      <c r="Z3885">
        <f>E3885*$X3885</f>
        <v>0</v>
      </c>
    </row>
    <row r="3886" spans="1:26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 t="b">
        <v>0</v>
      </c>
      <c r="L3886">
        <v>0</v>
      </c>
      <c r="M3886" t="b">
        <v>0</v>
      </c>
      <c r="N3886" t="s">
        <v>8305</v>
      </c>
      <c r="O3886" s="15">
        <f t="shared" si="877"/>
        <v>0</v>
      </c>
      <c r="P3886" s="15">
        <f t="shared" si="874"/>
        <v>0</v>
      </c>
      <c r="Q3886" t="s">
        <v>8328</v>
      </c>
      <c r="R3886" t="s">
        <v>8358</v>
      </c>
      <c r="S3886" s="8">
        <f t="shared" si="878"/>
        <v>42065.583240740736</v>
      </c>
      <c r="T3886" s="11">
        <f t="shared" si="879"/>
        <v>42090.541574074072</v>
      </c>
      <c r="U3886" t="str">
        <f t="shared" si="880"/>
        <v>FALSE</v>
      </c>
      <c r="V3886" s="18">
        <f t="shared" si="881"/>
        <v>2</v>
      </c>
      <c r="W3886">
        <f t="shared" si="882"/>
        <v>3</v>
      </c>
      <c r="X3886">
        <v>1</v>
      </c>
      <c r="Y3886">
        <f>D3886*$X3886</f>
        <v>10000</v>
      </c>
      <c r="Z3886">
        <f>E3886*$X3886</f>
        <v>0</v>
      </c>
    </row>
    <row r="3887" spans="1:26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 t="b">
        <v>0</v>
      </c>
      <c r="L3887">
        <v>0</v>
      </c>
      <c r="M3887" t="b">
        <v>0</v>
      </c>
      <c r="N3887" t="s">
        <v>8305</v>
      </c>
      <c r="O3887" s="15">
        <f t="shared" si="877"/>
        <v>0</v>
      </c>
      <c r="P3887" s="15">
        <f t="shared" si="874"/>
        <v>0</v>
      </c>
      <c r="Q3887" t="s">
        <v>8328</v>
      </c>
      <c r="R3887" t="s">
        <v>8358</v>
      </c>
      <c r="S3887" s="8">
        <f t="shared" si="878"/>
        <v>42469.742951388886</v>
      </c>
      <c r="T3887" s="11">
        <f t="shared" si="879"/>
        <v>42499.742951388886</v>
      </c>
      <c r="U3887" t="str">
        <f t="shared" si="880"/>
        <v>FALSE</v>
      </c>
      <c r="V3887" s="18">
        <f t="shared" si="881"/>
        <v>2</v>
      </c>
      <c r="W3887">
        <f t="shared" si="882"/>
        <v>3</v>
      </c>
      <c r="X3887">
        <v>1</v>
      </c>
      <c r="Y3887">
        <f>D3887*$X3887</f>
        <v>375000</v>
      </c>
      <c r="Z3887">
        <f>E3887*$X3887</f>
        <v>0</v>
      </c>
    </row>
    <row r="3888" spans="1:2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 t="b">
        <v>0</v>
      </c>
      <c r="L3888">
        <v>0</v>
      </c>
      <c r="M3888" t="b">
        <v>0</v>
      </c>
      <c r="N3888" t="s">
        <v>8305</v>
      </c>
      <c r="O3888" s="15">
        <f t="shared" si="877"/>
        <v>0</v>
      </c>
      <c r="P3888" s="15">
        <f t="shared" si="874"/>
        <v>0</v>
      </c>
      <c r="Q3888" t="s">
        <v>8328</v>
      </c>
      <c r="R3888" t="s">
        <v>8358</v>
      </c>
      <c r="S3888" s="8">
        <f t="shared" si="878"/>
        <v>41954.019699074073</v>
      </c>
      <c r="T3888" s="11">
        <f t="shared" si="879"/>
        <v>41984.019699074073</v>
      </c>
      <c r="U3888" t="str">
        <f t="shared" si="880"/>
        <v>FALSE</v>
      </c>
      <c r="V3888" s="18">
        <f t="shared" si="881"/>
        <v>2</v>
      </c>
      <c r="W3888">
        <f t="shared" si="882"/>
        <v>3</v>
      </c>
      <c r="X3888">
        <v>0.72</v>
      </c>
      <c r="Y3888">
        <f>D3888*X3888</f>
        <v>7200</v>
      </c>
    </row>
    <row r="3889" spans="1:26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 t="b">
        <v>0</v>
      </c>
      <c r="L3889">
        <v>2</v>
      </c>
      <c r="M3889" t="b">
        <v>0</v>
      </c>
      <c r="N3889" t="s">
        <v>8305</v>
      </c>
      <c r="O3889" s="15">
        <f t="shared" si="877"/>
        <v>1.7500000000000002</v>
      </c>
      <c r="P3889" s="15">
        <f t="shared" ref="P3889:P3952" si="891">IFERROR(E3889/L3889,0)</f>
        <v>17.5</v>
      </c>
      <c r="Q3889" t="s">
        <v>8328</v>
      </c>
      <c r="R3889" t="s">
        <v>8358</v>
      </c>
      <c r="S3889" s="8">
        <f t="shared" si="878"/>
        <v>42079.649641203701</v>
      </c>
      <c r="T3889" s="11">
        <f t="shared" si="879"/>
        <v>42125.708333333336</v>
      </c>
      <c r="U3889" t="str">
        <f t="shared" si="880"/>
        <v>FALSE</v>
      </c>
      <c r="V3889" s="18">
        <f t="shared" si="881"/>
        <v>2</v>
      </c>
      <c r="W3889">
        <f t="shared" si="882"/>
        <v>3</v>
      </c>
      <c r="X3889">
        <v>1</v>
      </c>
      <c r="Y3889">
        <f>D3889*$X3889</f>
        <v>2000</v>
      </c>
      <c r="Z3889">
        <f>E3889*$X3889</f>
        <v>35</v>
      </c>
    </row>
    <row r="3890" spans="1:26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 t="b">
        <v>0</v>
      </c>
      <c r="L3890">
        <v>14</v>
      </c>
      <c r="M3890" t="b">
        <v>0</v>
      </c>
      <c r="N3890" t="s">
        <v>8271</v>
      </c>
      <c r="O3890" s="15">
        <f t="shared" si="877"/>
        <v>27.1</v>
      </c>
      <c r="P3890" s="15">
        <f t="shared" si="891"/>
        <v>38.714285714285715</v>
      </c>
      <c r="Q3890" t="s">
        <v>8328</v>
      </c>
      <c r="R3890" t="s">
        <v>8329</v>
      </c>
      <c r="S3890" s="8">
        <f t="shared" si="878"/>
        <v>42762.337476851848</v>
      </c>
      <c r="T3890" s="11">
        <f t="shared" si="879"/>
        <v>42792.337476851848</v>
      </c>
      <c r="U3890" t="str">
        <f t="shared" si="880"/>
        <v>FALSE</v>
      </c>
      <c r="V3890" s="18">
        <f t="shared" si="881"/>
        <v>2</v>
      </c>
      <c r="W3890">
        <f t="shared" si="882"/>
        <v>2</v>
      </c>
      <c r="X3890">
        <v>1.28</v>
      </c>
      <c r="Y3890">
        <f>D3890*X3890</f>
        <v>2560</v>
      </c>
      <c r="Z3890">
        <f>E3890*$X3890</f>
        <v>693.76</v>
      </c>
    </row>
    <row r="3891" spans="1:26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 t="b">
        <v>0</v>
      </c>
      <c r="L3891">
        <v>9</v>
      </c>
      <c r="M3891" t="b">
        <v>0</v>
      </c>
      <c r="N3891" t="s">
        <v>8271</v>
      </c>
      <c r="O3891" s="15">
        <f t="shared" si="877"/>
        <v>1.4749999999999999</v>
      </c>
      <c r="P3891" s="15">
        <f t="shared" si="891"/>
        <v>13.111111111111111</v>
      </c>
      <c r="Q3891" t="s">
        <v>8328</v>
      </c>
      <c r="R3891" t="s">
        <v>8329</v>
      </c>
      <c r="S3891" s="8">
        <f t="shared" si="878"/>
        <v>41976.796643518515</v>
      </c>
      <c r="T3891" s="11">
        <f t="shared" si="879"/>
        <v>42008.768055555549</v>
      </c>
      <c r="U3891" t="str">
        <f t="shared" si="880"/>
        <v>FALSE</v>
      </c>
      <c r="V3891" s="18">
        <f t="shared" si="881"/>
        <v>2</v>
      </c>
      <c r="W3891">
        <f t="shared" si="882"/>
        <v>2</v>
      </c>
      <c r="X3891">
        <v>1</v>
      </c>
      <c r="Y3891">
        <f t="shared" ref="Y3891:Y3898" si="892">D3891*$X3891</f>
        <v>8000</v>
      </c>
      <c r="Z3891">
        <f t="shared" ref="Z3891:Z3898" si="893">E3891*$X3891</f>
        <v>118</v>
      </c>
    </row>
    <row r="3892" spans="1:26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 t="b">
        <v>0</v>
      </c>
      <c r="L3892">
        <v>8</v>
      </c>
      <c r="M3892" t="b">
        <v>0</v>
      </c>
      <c r="N3892" t="s">
        <v>8271</v>
      </c>
      <c r="O3892" s="15">
        <f t="shared" si="877"/>
        <v>16.826666666666668</v>
      </c>
      <c r="P3892" s="15">
        <f t="shared" si="891"/>
        <v>315.5</v>
      </c>
      <c r="Q3892" t="s">
        <v>8328</v>
      </c>
      <c r="R3892" t="s">
        <v>8329</v>
      </c>
      <c r="S3892" s="8">
        <f t="shared" si="878"/>
        <v>42171.55027777778</v>
      </c>
      <c r="T3892" s="11">
        <f t="shared" si="879"/>
        <v>42231.55027777778</v>
      </c>
      <c r="U3892" t="str">
        <f t="shared" si="880"/>
        <v>FALSE</v>
      </c>
      <c r="V3892" s="18">
        <f t="shared" si="881"/>
        <v>2</v>
      </c>
      <c r="W3892">
        <f t="shared" si="882"/>
        <v>2</v>
      </c>
      <c r="X3892">
        <v>1</v>
      </c>
      <c r="Y3892">
        <f t="shared" si="892"/>
        <v>15000</v>
      </c>
      <c r="Z3892">
        <f t="shared" si="893"/>
        <v>2524</v>
      </c>
    </row>
    <row r="3893" spans="1:26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 t="b">
        <v>0</v>
      </c>
      <c r="L3893">
        <v>7</v>
      </c>
      <c r="M3893" t="b">
        <v>0</v>
      </c>
      <c r="N3893" t="s">
        <v>8271</v>
      </c>
      <c r="O3893" s="15">
        <f t="shared" si="877"/>
        <v>32.5</v>
      </c>
      <c r="P3893" s="15">
        <f t="shared" si="891"/>
        <v>37.142857142857146</v>
      </c>
      <c r="Q3893" t="s">
        <v>8328</v>
      </c>
      <c r="R3893" t="s">
        <v>8329</v>
      </c>
      <c r="S3893" s="8">
        <f t="shared" si="878"/>
        <v>42055.924120370364</v>
      </c>
      <c r="T3893" s="11">
        <f t="shared" si="879"/>
        <v>42085.999305555553</v>
      </c>
      <c r="U3893" t="str">
        <f t="shared" si="880"/>
        <v>FALSE</v>
      </c>
      <c r="V3893" s="18">
        <f t="shared" si="881"/>
        <v>2</v>
      </c>
      <c r="W3893">
        <f t="shared" si="882"/>
        <v>2</v>
      </c>
      <c r="X3893">
        <v>1</v>
      </c>
      <c r="Y3893">
        <f t="shared" si="892"/>
        <v>800</v>
      </c>
      <c r="Z3893">
        <f t="shared" si="893"/>
        <v>260</v>
      </c>
    </row>
    <row r="3894" spans="1:26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 t="b">
        <v>0</v>
      </c>
      <c r="L3894">
        <v>0</v>
      </c>
      <c r="M3894" t="b">
        <v>0</v>
      </c>
      <c r="N3894" t="s">
        <v>8271</v>
      </c>
      <c r="O3894" s="15">
        <f t="shared" si="877"/>
        <v>0</v>
      </c>
      <c r="P3894" s="15">
        <f t="shared" si="891"/>
        <v>0</v>
      </c>
      <c r="Q3894" t="s">
        <v>8328</v>
      </c>
      <c r="R3894" t="s">
        <v>8329</v>
      </c>
      <c r="S3894" s="8">
        <f t="shared" si="878"/>
        <v>41867.44394675926</v>
      </c>
      <c r="T3894" s="11">
        <f t="shared" si="879"/>
        <v>41875.083333333328</v>
      </c>
      <c r="U3894" t="str">
        <f t="shared" si="880"/>
        <v>FALSE</v>
      </c>
      <c r="V3894" s="18">
        <f t="shared" si="881"/>
        <v>2</v>
      </c>
      <c r="W3894">
        <f t="shared" si="882"/>
        <v>2</v>
      </c>
      <c r="X3894">
        <v>1</v>
      </c>
      <c r="Y3894">
        <f t="shared" si="892"/>
        <v>1000</v>
      </c>
      <c r="Z3894">
        <f t="shared" si="893"/>
        <v>0</v>
      </c>
    </row>
    <row r="3895" spans="1:26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 t="b">
        <v>0</v>
      </c>
      <c r="L3895">
        <v>84</v>
      </c>
      <c r="M3895" t="b">
        <v>0</v>
      </c>
      <c r="N3895" t="s">
        <v>8271</v>
      </c>
      <c r="O3895" s="15">
        <f t="shared" si="877"/>
        <v>21.55</v>
      </c>
      <c r="P3895" s="15">
        <f t="shared" si="891"/>
        <v>128.27380952380952</v>
      </c>
      <c r="Q3895" t="s">
        <v>8328</v>
      </c>
      <c r="R3895" t="s">
        <v>8329</v>
      </c>
      <c r="S3895" s="8">
        <f t="shared" si="878"/>
        <v>41779.449537037035</v>
      </c>
      <c r="T3895" s="11">
        <f t="shared" si="879"/>
        <v>41821.041666666664</v>
      </c>
      <c r="U3895" t="str">
        <f t="shared" si="880"/>
        <v>FALSE</v>
      </c>
      <c r="V3895" s="18">
        <f t="shared" si="881"/>
        <v>2</v>
      </c>
      <c r="W3895">
        <f t="shared" si="882"/>
        <v>2</v>
      </c>
      <c r="X3895">
        <v>1</v>
      </c>
      <c r="Y3895">
        <f t="shared" si="892"/>
        <v>50000</v>
      </c>
      <c r="Z3895">
        <f t="shared" si="893"/>
        <v>10775</v>
      </c>
    </row>
    <row r="3896" spans="1:26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 t="b">
        <v>0</v>
      </c>
      <c r="L3896">
        <v>11</v>
      </c>
      <c r="M3896" t="b">
        <v>0</v>
      </c>
      <c r="N3896" t="s">
        <v>8271</v>
      </c>
      <c r="O3896" s="15">
        <f t="shared" si="877"/>
        <v>3.4666666666666663</v>
      </c>
      <c r="P3896" s="15">
        <f t="shared" si="891"/>
        <v>47.272727272727273</v>
      </c>
      <c r="Q3896" t="s">
        <v>8328</v>
      </c>
      <c r="R3896" t="s">
        <v>8329</v>
      </c>
      <c r="S3896" s="8">
        <f t="shared" si="878"/>
        <v>42679.750138888885</v>
      </c>
      <c r="T3896" s="11">
        <f t="shared" si="879"/>
        <v>42709.999305555553</v>
      </c>
      <c r="U3896" t="str">
        <f t="shared" si="880"/>
        <v>FALSE</v>
      </c>
      <c r="V3896" s="18">
        <f t="shared" si="881"/>
        <v>2</v>
      </c>
      <c r="W3896">
        <f t="shared" si="882"/>
        <v>2</v>
      </c>
      <c r="X3896">
        <v>1</v>
      </c>
      <c r="Y3896">
        <f t="shared" si="892"/>
        <v>15000</v>
      </c>
      <c r="Z3896">
        <f t="shared" si="893"/>
        <v>520</v>
      </c>
    </row>
    <row r="3897" spans="1:26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 t="b">
        <v>0</v>
      </c>
      <c r="L3897">
        <v>1</v>
      </c>
      <c r="M3897" t="b">
        <v>0</v>
      </c>
      <c r="N3897" t="s">
        <v>8271</v>
      </c>
      <c r="O3897" s="15">
        <f t="shared" si="877"/>
        <v>5</v>
      </c>
      <c r="P3897" s="15">
        <f t="shared" si="891"/>
        <v>50</v>
      </c>
      <c r="Q3897" t="s">
        <v>8328</v>
      </c>
      <c r="R3897" t="s">
        <v>8329</v>
      </c>
      <c r="S3897" s="8">
        <f t="shared" si="878"/>
        <v>42032.041875000003</v>
      </c>
      <c r="T3897" s="11">
        <f t="shared" si="879"/>
        <v>42063.041875000003</v>
      </c>
      <c r="U3897" t="str">
        <f t="shared" si="880"/>
        <v>FALSE</v>
      </c>
      <c r="V3897" s="18">
        <f t="shared" si="881"/>
        <v>2</v>
      </c>
      <c r="W3897">
        <f t="shared" si="882"/>
        <v>2</v>
      </c>
      <c r="X3897">
        <v>1</v>
      </c>
      <c r="Y3897">
        <f t="shared" si="892"/>
        <v>1000</v>
      </c>
      <c r="Z3897">
        <f t="shared" si="893"/>
        <v>50</v>
      </c>
    </row>
    <row r="3898" spans="1:26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 t="b">
        <v>0</v>
      </c>
      <c r="L3898">
        <v>4</v>
      </c>
      <c r="M3898" t="b">
        <v>0</v>
      </c>
      <c r="N3898" t="s">
        <v>8271</v>
      </c>
      <c r="O3898" s="15">
        <f t="shared" si="877"/>
        <v>10.625</v>
      </c>
      <c r="P3898" s="15">
        <f t="shared" si="891"/>
        <v>42.5</v>
      </c>
      <c r="Q3898" t="s">
        <v>8328</v>
      </c>
      <c r="R3898" t="s">
        <v>8329</v>
      </c>
      <c r="S3898" s="8">
        <f t="shared" si="878"/>
        <v>41792.983541666668</v>
      </c>
      <c r="T3898" s="11">
        <f t="shared" si="879"/>
        <v>41806.983541666668</v>
      </c>
      <c r="U3898" t="str">
        <f t="shared" si="880"/>
        <v>FALSE</v>
      </c>
      <c r="V3898" s="18">
        <f t="shared" si="881"/>
        <v>2</v>
      </c>
      <c r="W3898">
        <f t="shared" si="882"/>
        <v>2</v>
      </c>
      <c r="X3898">
        <v>1</v>
      </c>
      <c r="Y3898">
        <f t="shared" si="892"/>
        <v>1600</v>
      </c>
      <c r="Z3898">
        <f t="shared" si="893"/>
        <v>170</v>
      </c>
    </row>
    <row r="3899" spans="1:26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 t="b">
        <v>0</v>
      </c>
      <c r="L3899">
        <v>10</v>
      </c>
      <c r="M3899" t="b">
        <v>0</v>
      </c>
      <c r="N3899" t="s">
        <v>8271</v>
      </c>
      <c r="O3899" s="15">
        <f t="shared" si="877"/>
        <v>17.599999999999998</v>
      </c>
      <c r="P3899" s="15">
        <f t="shared" si="891"/>
        <v>44</v>
      </c>
      <c r="Q3899" t="s">
        <v>8328</v>
      </c>
      <c r="R3899" t="s">
        <v>8329</v>
      </c>
      <c r="S3899" s="8">
        <f t="shared" si="878"/>
        <v>41982.665312499994</v>
      </c>
      <c r="T3899" s="11">
        <f t="shared" si="879"/>
        <v>42012.665312499994</v>
      </c>
      <c r="U3899" t="str">
        <f t="shared" si="880"/>
        <v>FALSE</v>
      </c>
      <c r="V3899" s="18">
        <f t="shared" si="881"/>
        <v>2</v>
      </c>
      <c r="W3899">
        <f t="shared" si="882"/>
        <v>2</v>
      </c>
      <c r="X3899">
        <v>0.68</v>
      </c>
      <c r="Y3899">
        <f>D3899*$X3899</f>
        <v>1700.0000000000002</v>
      </c>
      <c r="Z3899">
        <f>E3899*$X3899</f>
        <v>299.20000000000005</v>
      </c>
    </row>
    <row r="3900" spans="1:26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 t="b">
        <v>0</v>
      </c>
      <c r="L3900">
        <v>16</v>
      </c>
      <c r="M3900" t="b">
        <v>0</v>
      </c>
      <c r="N3900" t="s">
        <v>8271</v>
      </c>
      <c r="O3900" s="15">
        <f t="shared" si="877"/>
        <v>32.56</v>
      </c>
      <c r="P3900" s="15">
        <f t="shared" si="891"/>
        <v>50.875</v>
      </c>
      <c r="Q3900" t="s">
        <v>8328</v>
      </c>
      <c r="R3900" t="s">
        <v>8329</v>
      </c>
      <c r="S3900" s="8">
        <f t="shared" si="878"/>
        <v>42193.273958333331</v>
      </c>
      <c r="T3900" s="11">
        <f t="shared" si="879"/>
        <v>42233.458333333336</v>
      </c>
      <c r="U3900" t="str">
        <f t="shared" si="880"/>
        <v>FALSE</v>
      </c>
      <c r="V3900" s="18">
        <f t="shared" si="881"/>
        <v>2</v>
      </c>
      <c r="W3900">
        <f t="shared" si="882"/>
        <v>2</v>
      </c>
      <c r="X3900">
        <v>1.28</v>
      </c>
      <c r="Y3900">
        <f>D3900*X3900</f>
        <v>3200</v>
      </c>
      <c r="Z3900">
        <f t="shared" ref="Z3900:Z3906" si="894">E3900*$X3900</f>
        <v>1041.92</v>
      </c>
    </row>
    <row r="3901" spans="1:26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 t="b">
        <v>0</v>
      </c>
      <c r="L3901">
        <v>2</v>
      </c>
      <c r="M3901" t="b">
        <v>0</v>
      </c>
      <c r="N3901" t="s">
        <v>8271</v>
      </c>
      <c r="O3901" s="15">
        <f t="shared" si="877"/>
        <v>1.25</v>
      </c>
      <c r="P3901" s="15">
        <f t="shared" si="891"/>
        <v>62.5</v>
      </c>
      <c r="Q3901" t="s">
        <v>8328</v>
      </c>
      <c r="R3901" t="s">
        <v>8329</v>
      </c>
      <c r="S3901" s="8">
        <f t="shared" si="878"/>
        <v>41843.566678240735</v>
      </c>
      <c r="T3901" s="11">
        <f t="shared" si="879"/>
        <v>41863.566678240742</v>
      </c>
      <c r="U3901" t="str">
        <f t="shared" si="880"/>
        <v>FALSE</v>
      </c>
      <c r="V3901" s="18">
        <f t="shared" si="881"/>
        <v>2</v>
      </c>
      <c r="W3901">
        <f t="shared" si="882"/>
        <v>2</v>
      </c>
      <c r="X3901">
        <v>1</v>
      </c>
      <c r="Y3901">
        <f>D3901*$X3901</f>
        <v>10000</v>
      </c>
      <c r="Z3901">
        <f t="shared" si="894"/>
        <v>125</v>
      </c>
    </row>
    <row r="3902" spans="1:26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 t="b">
        <v>0</v>
      </c>
      <c r="L3902">
        <v>5</v>
      </c>
      <c r="M3902" t="b">
        <v>0</v>
      </c>
      <c r="N3902" t="s">
        <v>8271</v>
      </c>
      <c r="O3902" s="15">
        <f t="shared" si="877"/>
        <v>5.4</v>
      </c>
      <c r="P3902" s="15">
        <f t="shared" si="891"/>
        <v>27</v>
      </c>
      <c r="Q3902" t="s">
        <v>8328</v>
      </c>
      <c r="R3902" t="s">
        <v>8329</v>
      </c>
      <c r="S3902" s="8">
        <f t="shared" si="878"/>
        <v>42135.884155092594</v>
      </c>
      <c r="T3902" s="11">
        <f t="shared" si="879"/>
        <v>42165.884155092594</v>
      </c>
      <c r="U3902" t="str">
        <f t="shared" si="880"/>
        <v>FALSE</v>
      </c>
      <c r="V3902" s="18">
        <f t="shared" si="881"/>
        <v>2</v>
      </c>
      <c r="W3902">
        <f t="shared" si="882"/>
        <v>2</v>
      </c>
      <c r="X3902">
        <v>1</v>
      </c>
      <c r="Y3902">
        <f>D3902*$X3902</f>
        <v>2500</v>
      </c>
      <c r="Z3902">
        <f t="shared" si="894"/>
        <v>135</v>
      </c>
    </row>
    <row r="3903" spans="1:26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 t="b">
        <v>0</v>
      </c>
      <c r="L3903">
        <v>1</v>
      </c>
      <c r="M3903" t="b">
        <v>0</v>
      </c>
      <c r="N3903" t="s">
        <v>8271</v>
      </c>
      <c r="O3903" s="15">
        <f t="shared" si="877"/>
        <v>0.83333333333333337</v>
      </c>
      <c r="P3903" s="15">
        <f t="shared" si="891"/>
        <v>25</v>
      </c>
      <c r="Q3903" t="s">
        <v>8328</v>
      </c>
      <c r="R3903" t="s">
        <v>8329</v>
      </c>
      <c r="S3903" s="8">
        <f t="shared" si="878"/>
        <v>42317.618043981485</v>
      </c>
      <c r="T3903" s="11">
        <f t="shared" si="879"/>
        <v>42357.618043981478</v>
      </c>
      <c r="U3903" t="str">
        <f t="shared" si="880"/>
        <v>FALSE</v>
      </c>
      <c r="V3903" s="18">
        <f t="shared" si="881"/>
        <v>2</v>
      </c>
      <c r="W3903">
        <f t="shared" si="882"/>
        <v>2</v>
      </c>
      <c r="X3903">
        <v>1</v>
      </c>
      <c r="Y3903">
        <f>D3903*$X3903</f>
        <v>3000</v>
      </c>
      <c r="Z3903">
        <f t="shared" si="894"/>
        <v>25</v>
      </c>
    </row>
    <row r="3904" spans="1:26" ht="100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 t="b">
        <v>0</v>
      </c>
      <c r="L3904">
        <v>31</v>
      </c>
      <c r="M3904" t="b">
        <v>0</v>
      </c>
      <c r="N3904" t="s">
        <v>8271</v>
      </c>
      <c r="O3904" s="15">
        <f t="shared" si="877"/>
        <v>48.833333333333336</v>
      </c>
      <c r="P3904" s="15">
        <f t="shared" si="891"/>
        <v>47.258064516129032</v>
      </c>
      <c r="Q3904" t="s">
        <v>8328</v>
      </c>
      <c r="R3904" t="s">
        <v>8329</v>
      </c>
      <c r="S3904" s="8">
        <f t="shared" si="878"/>
        <v>42663.259745370371</v>
      </c>
      <c r="T3904" s="11">
        <f t="shared" si="879"/>
        <v>42688.301412037035</v>
      </c>
      <c r="U3904" t="str">
        <f t="shared" si="880"/>
        <v>FALSE</v>
      </c>
      <c r="V3904" s="18">
        <f t="shared" si="881"/>
        <v>2</v>
      </c>
      <c r="W3904">
        <f t="shared" si="882"/>
        <v>2</v>
      </c>
      <c r="X3904">
        <v>1.28</v>
      </c>
      <c r="Y3904">
        <f>D3904*X3904</f>
        <v>3840</v>
      </c>
      <c r="Z3904">
        <f t="shared" si="894"/>
        <v>1875.2</v>
      </c>
    </row>
    <row r="3905" spans="1:26" ht="115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 t="b">
        <v>0</v>
      </c>
      <c r="L3905">
        <v>0</v>
      </c>
      <c r="M3905" t="b">
        <v>0</v>
      </c>
      <c r="N3905" t="s">
        <v>8271</v>
      </c>
      <c r="O3905" s="15">
        <f t="shared" si="877"/>
        <v>0</v>
      </c>
      <c r="P3905" s="15">
        <f t="shared" si="891"/>
        <v>0</v>
      </c>
      <c r="Q3905" t="s">
        <v>8328</v>
      </c>
      <c r="R3905" t="s">
        <v>8329</v>
      </c>
      <c r="S3905" s="8">
        <f t="shared" si="878"/>
        <v>42185.802835648145</v>
      </c>
      <c r="T3905" s="11">
        <f t="shared" si="879"/>
        <v>42230.609722222223</v>
      </c>
      <c r="U3905" t="str">
        <f t="shared" si="880"/>
        <v>FALSE</v>
      </c>
      <c r="V3905" s="18">
        <f t="shared" si="881"/>
        <v>2</v>
      </c>
      <c r="W3905">
        <f t="shared" si="882"/>
        <v>2</v>
      </c>
      <c r="X3905">
        <v>1</v>
      </c>
      <c r="Y3905">
        <f>D3905*$X3905</f>
        <v>1500</v>
      </c>
      <c r="Z3905">
        <f t="shared" si="894"/>
        <v>0</v>
      </c>
    </row>
    <row r="3906" spans="1:26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 t="b">
        <v>0</v>
      </c>
      <c r="L3906">
        <v>2</v>
      </c>
      <c r="M3906" t="b">
        <v>0</v>
      </c>
      <c r="N3906" t="s">
        <v>8271</v>
      </c>
      <c r="O3906" s="15">
        <f t="shared" si="877"/>
        <v>0.03</v>
      </c>
      <c r="P3906" s="15">
        <f t="shared" si="891"/>
        <v>1.5</v>
      </c>
      <c r="Q3906" t="s">
        <v>8328</v>
      </c>
      <c r="R3906" t="s">
        <v>8329</v>
      </c>
      <c r="S3906" s="8">
        <f t="shared" si="878"/>
        <v>42095.020833333336</v>
      </c>
      <c r="T3906" s="11">
        <f t="shared" si="879"/>
        <v>42109.00277777778</v>
      </c>
      <c r="U3906" t="str">
        <f t="shared" si="880"/>
        <v>FALSE</v>
      </c>
      <c r="V3906" s="18">
        <f t="shared" si="881"/>
        <v>2</v>
      </c>
      <c r="W3906">
        <f t="shared" si="882"/>
        <v>2</v>
      </c>
      <c r="X3906">
        <v>1</v>
      </c>
      <c r="Y3906">
        <f>D3906*$X3906</f>
        <v>10000</v>
      </c>
      <c r="Z3906">
        <f t="shared" si="894"/>
        <v>3</v>
      </c>
    </row>
    <row r="3907" spans="1:26" ht="115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 t="b">
        <v>0</v>
      </c>
      <c r="L3907">
        <v>7</v>
      </c>
      <c r="M3907" t="b">
        <v>0</v>
      </c>
      <c r="N3907" t="s">
        <v>8271</v>
      </c>
      <c r="O3907" s="15">
        <f t="shared" ref="O3907:O3970" si="895">(E3907/D3907)*100</f>
        <v>11.533333333333333</v>
      </c>
      <c r="P3907" s="15">
        <f t="shared" si="891"/>
        <v>24.714285714285715</v>
      </c>
      <c r="Q3907" t="s">
        <v>8328</v>
      </c>
      <c r="R3907" t="s">
        <v>8329</v>
      </c>
      <c r="S3907" s="8">
        <f t="shared" ref="S3907:S3970" si="896">(((J3907/60)/60)/24)+DATE(1970,1,1)+(-5/24)</f>
        <v>42124.415543981479</v>
      </c>
      <c r="T3907" s="11">
        <f t="shared" ref="T3907:T3970" si="897">(I3907/86400)+25569+(-5/24)</f>
        <v>42166.749999999993</v>
      </c>
      <c r="U3907" t="str">
        <f t="shared" ref="U3907:U3970" si="898">TRIM(K3907)</f>
        <v>FALSE</v>
      </c>
      <c r="V3907" s="18">
        <f t="shared" ref="V3907:V3970" si="899">IF(U3907="TRUE", 1, 2)</f>
        <v>2</v>
      </c>
      <c r="W3907">
        <f t="shared" ref="W3907:W3970" si="900">IF(F3907="successful", 1,  IF(F3907= "failed", 2, IF(F3907="canceled", 3, 4)))</f>
        <v>2</v>
      </c>
      <c r="X3907">
        <v>1.28</v>
      </c>
      <c r="Y3907">
        <f>D3907*X3907</f>
        <v>1920</v>
      </c>
      <c r="Z3907">
        <f t="shared" ref="Z3907:Z3915" si="901">E3907*$X3907</f>
        <v>221.44</v>
      </c>
    </row>
    <row r="3908" spans="1:26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 t="b">
        <v>0</v>
      </c>
      <c r="L3908">
        <v>16</v>
      </c>
      <c r="M3908" t="b">
        <v>0</v>
      </c>
      <c r="N3908" t="s">
        <v>8271</v>
      </c>
      <c r="O3908" s="15">
        <f t="shared" si="895"/>
        <v>67.333333333333329</v>
      </c>
      <c r="P3908" s="15">
        <f t="shared" si="891"/>
        <v>63.125</v>
      </c>
      <c r="Q3908" t="s">
        <v>8328</v>
      </c>
      <c r="R3908" t="s">
        <v>8329</v>
      </c>
      <c r="S3908" s="8">
        <f t="shared" si="896"/>
        <v>42143.709409722222</v>
      </c>
      <c r="T3908" s="11">
        <f t="shared" si="897"/>
        <v>42181.350694444445</v>
      </c>
      <c r="U3908" t="str">
        <f t="shared" si="898"/>
        <v>FALSE</v>
      </c>
      <c r="V3908" s="18">
        <f t="shared" si="899"/>
        <v>2</v>
      </c>
      <c r="W3908">
        <f t="shared" si="900"/>
        <v>2</v>
      </c>
      <c r="X3908">
        <v>1.28</v>
      </c>
      <c r="Y3908">
        <f>D3908*X3908</f>
        <v>1920</v>
      </c>
      <c r="Z3908">
        <f t="shared" si="901"/>
        <v>1292.8</v>
      </c>
    </row>
    <row r="3909" spans="1:26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 t="b">
        <v>0</v>
      </c>
      <c r="L3909">
        <v>4</v>
      </c>
      <c r="M3909" t="b">
        <v>0</v>
      </c>
      <c r="N3909" t="s">
        <v>8271</v>
      </c>
      <c r="O3909" s="15">
        <f t="shared" si="895"/>
        <v>15.299999999999999</v>
      </c>
      <c r="P3909" s="15">
        <f t="shared" si="891"/>
        <v>38.25</v>
      </c>
      <c r="Q3909" t="s">
        <v>8328</v>
      </c>
      <c r="R3909" t="s">
        <v>8329</v>
      </c>
      <c r="S3909" s="8">
        <f t="shared" si="896"/>
        <v>41906.611180555556</v>
      </c>
      <c r="T3909" s="11">
        <f t="shared" si="897"/>
        <v>41938.630555555552</v>
      </c>
      <c r="U3909" t="str">
        <f t="shared" si="898"/>
        <v>FALSE</v>
      </c>
      <c r="V3909" s="18">
        <f t="shared" si="899"/>
        <v>2</v>
      </c>
      <c r="W3909">
        <f t="shared" si="900"/>
        <v>2</v>
      </c>
      <c r="X3909">
        <v>1</v>
      </c>
      <c r="Y3909">
        <f t="shared" ref="Y3909:Y3915" si="902">D3909*$X3909</f>
        <v>1000</v>
      </c>
      <c r="Z3909">
        <f t="shared" si="901"/>
        <v>153</v>
      </c>
    </row>
    <row r="3910" spans="1:26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 t="b">
        <v>0</v>
      </c>
      <c r="L3910">
        <v>4</v>
      </c>
      <c r="M3910" t="b">
        <v>0</v>
      </c>
      <c r="N3910" t="s">
        <v>8271</v>
      </c>
      <c r="O3910" s="15">
        <f t="shared" si="895"/>
        <v>8.6666666666666679</v>
      </c>
      <c r="P3910" s="15">
        <f t="shared" si="891"/>
        <v>16.25</v>
      </c>
      <c r="Q3910" t="s">
        <v>8328</v>
      </c>
      <c r="R3910" t="s">
        <v>8329</v>
      </c>
      <c r="S3910" s="8">
        <f t="shared" si="896"/>
        <v>41833.927037037036</v>
      </c>
      <c r="T3910" s="11">
        <f t="shared" si="897"/>
        <v>41848.927037037036</v>
      </c>
      <c r="U3910" t="str">
        <f t="shared" si="898"/>
        <v>FALSE</v>
      </c>
      <c r="V3910" s="18">
        <f t="shared" si="899"/>
        <v>2</v>
      </c>
      <c r="W3910">
        <f t="shared" si="900"/>
        <v>2</v>
      </c>
      <c r="X3910">
        <v>1</v>
      </c>
      <c r="Y3910">
        <f t="shared" si="902"/>
        <v>750</v>
      </c>
      <c r="Z3910">
        <f t="shared" si="901"/>
        <v>65</v>
      </c>
    </row>
    <row r="3911" spans="1:26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 t="b">
        <v>0</v>
      </c>
      <c r="L3911">
        <v>4</v>
      </c>
      <c r="M3911" t="b">
        <v>0</v>
      </c>
      <c r="N3911" t="s">
        <v>8271</v>
      </c>
      <c r="O3911" s="15">
        <f t="shared" si="895"/>
        <v>0.22499999999999998</v>
      </c>
      <c r="P3911" s="15">
        <f t="shared" si="891"/>
        <v>33.75</v>
      </c>
      <c r="Q3911" t="s">
        <v>8328</v>
      </c>
      <c r="R3911" t="s">
        <v>8329</v>
      </c>
      <c r="S3911" s="8">
        <f t="shared" si="896"/>
        <v>41863.150949074072</v>
      </c>
      <c r="T3911" s="11">
        <f t="shared" si="897"/>
        <v>41893.150949074072</v>
      </c>
      <c r="U3911" t="str">
        <f t="shared" si="898"/>
        <v>FALSE</v>
      </c>
      <c r="V3911" s="18">
        <f t="shared" si="899"/>
        <v>2</v>
      </c>
      <c r="W3911">
        <f t="shared" si="900"/>
        <v>2</v>
      </c>
      <c r="X3911">
        <v>1</v>
      </c>
      <c r="Y3911">
        <f t="shared" si="902"/>
        <v>60000</v>
      </c>
      <c r="Z3911">
        <f t="shared" si="901"/>
        <v>135</v>
      </c>
    </row>
    <row r="3912" spans="1:26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 t="b">
        <v>0</v>
      </c>
      <c r="L3912">
        <v>3</v>
      </c>
      <c r="M3912" t="b">
        <v>0</v>
      </c>
      <c r="N3912" t="s">
        <v>8271</v>
      </c>
      <c r="O3912" s="15">
        <f t="shared" si="895"/>
        <v>3.0833333333333335</v>
      </c>
      <c r="P3912" s="15">
        <f t="shared" si="891"/>
        <v>61.666666666666664</v>
      </c>
      <c r="Q3912" t="s">
        <v>8328</v>
      </c>
      <c r="R3912" t="s">
        <v>8329</v>
      </c>
      <c r="S3912" s="8">
        <f t="shared" si="896"/>
        <v>42224.548576388886</v>
      </c>
      <c r="T3912" s="11">
        <f t="shared" si="897"/>
        <v>42254.548576388886</v>
      </c>
      <c r="U3912" t="str">
        <f t="shared" si="898"/>
        <v>FALSE</v>
      </c>
      <c r="V3912" s="18">
        <f t="shared" si="899"/>
        <v>2</v>
      </c>
      <c r="W3912">
        <f t="shared" si="900"/>
        <v>2</v>
      </c>
      <c r="X3912">
        <v>1</v>
      </c>
      <c r="Y3912">
        <f t="shared" si="902"/>
        <v>6000</v>
      </c>
      <c r="Z3912">
        <f t="shared" si="901"/>
        <v>185</v>
      </c>
    </row>
    <row r="3913" spans="1:26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 t="b">
        <v>0</v>
      </c>
      <c r="L3913">
        <v>36</v>
      </c>
      <c r="M3913" t="b">
        <v>0</v>
      </c>
      <c r="N3913" t="s">
        <v>8271</v>
      </c>
      <c r="O3913" s="15">
        <f t="shared" si="895"/>
        <v>37.412500000000001</v>
      </c>
      <c r="P3913" s="15">
        <f t="shared" si="891"/>
        <v>83.138888888888886</v>
      </c>
      <c r="Q3913" t="s">
        <v>8328</v>
      </c>
      <c r="R3913" t="s">
        <v>8329</v>
      </c>
      <c r="S3913" s="8">
        <f t="shared" si="896"/>
        <v>41939.603900462964</v>
      </c>
      <c r="T3913" s="11">
        <f t="shared" si="897"/>
        <v>41969.645567129628</v>
      </c>
      <c r="U3913" t="str">
        <f t="shared" si="898"/>
        <v>FALSE</v>
      </c>
      <c r="V3913" s="18">
        <f t="shared" si="899"/>
        <v>2</v>
      </c>
      <c r="W3913">
        <f t="shared" si="900"/>
        <v>2</v>
      </c>
      <c r="X3913">
        <v>1</v>
      </c>
      <c r="Y3913">
        <f t="shared" si="902"/>
        <v>8000</v>
      </c>
      <c r="Z3913">
        <f t="shared" si="901"/>
        <v>2993</v>
      </c>
    </row>
    <row r="3914" spans="1:26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 t="b">
        <v>0</v>
      </c>
      <c r="L3914">
        <v>1</v>
      </c>
      <c r="M3914" t="b">
        <v>0</v>
      </c>
      <c r="N3914" t="s">
        <v>8271</v>
      </c>
      <c r="O3914" s="15">
        <f t="shared" si="895"/>
        <v>6.6666666666666671E-3</v>
      </c>
      <c r="P3914" s="15">
        <f t="shared" si="891"/>
        <v>1</v>
      </c>
      <c r="Q3914" t="s">
        <v>8328</v>
      </c>
      <c r="R3914" t="s">
        <v>8329</v>
      </c>
      <c r="S3914" s="8">
        <f t="shared" si="896"/>
        <v>42059.061689814807</v>
      </c>
      <c r="T3914" s="11">
        <f t="shared" si="897"/>
        <v>42118.982638888883</v>
      </c>
      <c r="U3914" t="str">
        <f t="shared" si="898"/>
        <v>FALSE</v>
      </c>
      <c r="V3914" s="18">
        <f t="shared" si="899"/>
        <v>2</v>
      </c>
      <c r="W3914">
        <f t="shared" si="900"/>
        <v>2</v>
      </c>
      <c r="X3914">
        <v>1</v>
      </c>
      <c r="Y3914">
        <f t="shared" si="902"/>
        <v>15000</v>
      </c>
      <c r="Z3914">
        <f t="shared" si="901"/>
        <v>1</v>
      </c>
    </row>
    <row r="3915" spans="1:26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 t="b">
        <v>0</v>
      </c>
      <c r="L3915">
        <v>7</v>
      </c>
      <c r="M3915" t="b">
        <v>0</v>
      </c>
      <c r="N3915" t="s">
        <v>8271</v>
      </c>
      <c r="O3915" s="15">
        <f t="shared" si="895"/>
        <v>10</v>
      </c>
      <c r="P3915" s="15">
        <f t="shared" si="891"/>
        <v>142.85714285714286</v>
      </c>
      <c r="Q3915" t="s">
        <v>8328</v>
      </c>
      <c r="R3915" t="s">
        <v>8329</v>
      </c>
      <c r="S3915" s="8">
        <f t="shared" si="896"/>
        <v>42308.002881944441</v>
      </c>
      <c r="T3915" s="11">
        <f t="shared" si="897"/>
        <v>42338.044548611106</v>
      </c>
      <c r="U3915" t="str">
        <f t="shared" si="898"/>
        <v>FALSE</v>
      </c>
      <c r="V3915" s="18">
        <f t="shared" si="899"/>
        <v>2</v>
      </c>
      <c r="W3915">
        <f t="shared" si="900"/>
        <v>2</v>
      </c>
      <c r="X3915">
        <v>1</v>
      </c>
      <c r="Y3915">
        <f t="shared" si="902"/>
        <v>10000</v>
      </c>
      <c r="Z3915">
        <f t="shared" si="901"/>
        <v>1000</v>
      </c>
    </row>
    <row r="3916" spans="1:26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 t="b">
        <v>0</v>
      </c>
      <c r="L3916">
        <v>27</v>
      </c>
      <c r="M3916" t="b">
        <v>0</v>
      </c>
      <c r="N3916" t="s">
        <v>8271</v>
      </c>
      <c r="O3916" s="15">
        <f t="shared" si="895"/>
        <v>36.36</v>
      </c>
      <c r="P3916" s="15">
        <f t="shared" si="891"/>
        <v>33.666666666666664</v>
      </c>
      <c r="Q3916" t="s">
        <v>8328</v>
      </c>
      <c r="R3916" t="s">
        <v>8329</v>
      </c>
      <c r="S3916" s="8">
        <f t="shared" si="896"/>
        <v>42114.610601851848</v>
      </c>
      <c r="T3916" s="11">
        <f t="shared" si="897"/>
        <v>42134.749305555553</v>
      </c>
      <c r="U3916" t="str">
        <f t="shared" si="898"/>
        <v>FALSE</v>
      </c>
      <c r="V3916" s="18">
        <f t="shared" si="899"/>
        <v>2</v>
      </c>
      <c r="W3916">
        <f t="shared" si="900"/>
        <v>2</v>
      </c>
      <c r="X3916">
        <v>1.28</v>
      </c>
      <c r="Y3916">
        <f t="shared" ref="Y3916:Y3923" si="903">D3916*X3916</f>
        <v>3200</v>
      </c>
      <c r="Z3916">
        <f t="shared" ref="Z3916:Z3927" si="904">E3916*$X3916</f>
        <v>1163.52</v>
      </c>
    </row>
    <row r="3917" spans="1:26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 t="b">
        <v>0</v>
      </c>
      <c r="L3917">
        <v>1</v>
      </c>
      <c r="M3917" t="b">
        <v>0</v>
      </c>
      <c r="N3917" t="s">
        <v>8271</v>
      </c>
      <c r="O3917" s="15">
        <f t="shared" si="895"/>
        <v>0.33333333333333337</v>
      </c>
      <c r="P3917" s="15">
        <f t="shared" si="891"/>
        <v>5</v>
      </c>
      <c r="Q3917" t="s">
        <v>8328</v>
      </c>
      <c r="R3917" t="s">
        <v>8329</v>
      </c>
      <c r="S3917" s="8">
        <f t="shared" si="896"/>
        <v>42492.776724537034</v>
      </c>
      <c r="T3917" s="11">
        <f t="shared" si="897"/>
        <v>42522.776724537034</v>
      </c>
      <c r="U3917" t="str">
        <f t="shared" si="898"/>
        <v>FALSE</v>
      </c>
      <c r="V3917" s="18">
        <f t="shared" si="899"/>
        <v>2</v>
      </c>
      <c r="W3917">
        <f t="shared" si="900"/>
        <v>2</v>
      </c>
      <c r="X3917">
        <v>1.28</v>
      </c>
      <c r="Y3917">
        <f t="shared" si="903"/>
        <v>1920</v>
      </c>
      <c r="Z3917">
        <f t="shared" si="904"/>
        <v>6.4</v>
      </c>
    </row>
    <row r="3918" spans="1:26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 t="b">
        <v>0</v>
      </c>
      <c r="L3918">
        <v>0</v>
      </c>
      <c r="M3918" t="b">
        <v>0</v>
      </c>
      <c r="N3918" t="s">
        <v>8271</v>
      </c>
      <c r="O3918" s="15">
        <f t="shared" si="895"/>
        <v>0</v>
      </c>
      <c r="P3918" s="15">
        <f t="shared" si="891"/>
        <v>0</v>
      </c>
      <c r="Q3918" t="s">
        <v>8328</v>
      </c>
      <c r="R3918" t="s">
        <v>8329</v>
      </c>
      <c r="S3918" s="8">
        <f t="shared" si="896"/>
        <v>42494.263333333329</v>
      </c>
      <c r="T3918" s="11">
        <f t="shared" si="897"/>
        <v>42524.263333333329</v>
      </c>
      <c r="U3918" t="str">
        <f t="shared" si="898"/>
        <v>FALSE</v>
      </c>
      <c r="V3918" s="18">
        <f t="shared" si="899"/>
        <v>2</v>
      </c>
      <c r="W3918">
        <f t="shared" si="900"/>
        <v>2</v>
      </c>
      <c r="X3918">
        <v>0.15</v>
      </c>
      <c r="Y3918">
        <f t="shared" si="903"/>
        <v>300</v>
      </c>
      <c r="Z3918">
        <f t="shared" si="904"/>
        <v>0</v>
      </c>
    </row>
    <row r="3919" spans="1:26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 t="b">
        <v>0</v>
      </c>
      <c r="L3919">
        <v>1</v>
      </c>
      <c r="M3919" t="b">
        <v>0</v>
      </c>
      <c r="N3919" t="s">
        <v>8271</v>
      </c>
      <c r="O3919" s="15">
        <f t="shared" si="895"/>
        <v>0.2857142857142857</v>
      </c>
      <c r="P3919" s="15">
        <f t="shared" si="891"/>
        <v>10</v>
      </c>
      <c r="Q3919" t="s">
        <v>8328</v>
      </c>
      <c r="R3919" t="s">
        <v>8329</v>
      </c>
      <c r="S3919" s="8">
        <f t="shared" si="896"/>
        <v>41863.318993055553</v>
      </c>
      <c r="T3919" s="11">
        <f t="shared" si="897"/>
        <v>41893.318993055553</v>
      </c>
      <c r="U3919" t="str">
        <f t="shared" si="898"/>
        <v>FALSE</v>
      </c>
      <c r="V3919" s="18">
        <f t="shared" si="899"/>
        <v>2</v>
      </c>
      <c r="W3919">
        <f t="shared" si="900"/>
        <v>2</v>
      </c>
      <c r="X3919">
        <v>1.28</v>
      </c>
      <c r="Y3919">
        <f t="shared" si="903"/>
        <v>4480</v>
      </c>
      <c r="Z3919">
        <f t="shared" si="904"/>
        <v>12.8</v>
      </c>
    </row>
    <row r="3920" spans="1:26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 t="b">
        <v>0</v>
      </c>
      <c r="L3920">
        <v>3</v>
      </c>
      <c r="M3920" t="b">
        <v>0</v>
      </c>
      <c r="N3920" t="s">
        <v>8271</v>
      </c>
      <c r="O3920" s="15">
        <f t="shared" si="895"/>
        <v>0.2</v>
      </c>
      <c r="P3920" s="15">
        <f t="shared" si="891"/>
        <v>40</v>
      </c>
      <c r="Q3920" t="s">
        <v>8328</v>
      </c>
      <c r="R3920" t="s">
        <v>8329</v>
      </c>
      <c r="S3920" s="8">
        <f t="shared" si="896"/>
        <v>41843.456284722219</v>
      </c>
      <c r="T3920" s="11">
        <f t="shared" si="897"/>
        <v>41855.458333333328</v>
      </c>
      <c r="U3920" t="str">
        <f t="shared" si="898"/>
        <v>FALSE</v>
      </c>
      <c r="V3920" s="18">
        <f t="shared" si="899"/>
        <v>2</v>
      </c>
      <c r="W3920">
        <f t="shared" si="900"/>
        <v>2</v>
      </c>
      <c r="X3920">
        <v>1.28</v>
      </c>
      <c r="Y3920">
        <f t="shared" si="903"/>
        <v>76800</v>
      </c>
      <c r="Z3920">
        <f t="shared" si="904"/>
        <v>153.6</v>
      </c>
    </row>
    <row r="3921" spans="1:26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 t="b">
        <v>0</v>
      </c>
      <c r="L3921">
        <v>3</v>
      </c>
      <c r="M3921" t="b">
        <v>0</v>
      </c>
      <c r="N3921" t="s">
        <v>8271</v>
      </c>
      <c r="O3921" s="15">
        <f t="shared" si="895"/>
        <v>1.7999999999999998</v>
      </c>
      <c r="P3921" s="15">
        <f t="shared" si="891"/>
        <v>30</v>
      </c>
      <c r="Q3921" t="s">
        <v>8328</v>
      </c>
      <c r="R3921" t="s">
        <v>8329</v>
      </c>
      <c r="S3921" s="8">
        <f t="shared" si="896"/>
        <v>42358.476539351854</v>
      </c>
      <c r="T3921" s="11">
        <f t="shared" si="897"/>
        <v>42386.791666666664</v>
      </c>
      <c r="U3921" t="str">
        <f t="shared" si="898"/>
        <v>FALSE</v>
      </c>
      <c r="V3921" s="18">
        <f t="shared" si="899"/>
        <v>2</v>
      </c>
      <c r="W3921">
        <f t="shared" si="900"/>
        <v>2</v>
      </c>
      <c r="X3921">
        <v>1.28</v>
      </c>
      <c r="Y3921">
        <f t="shared" si="903"/>
        <v>6400</v>
      </c>
      <c r="Z3921">
        <f t="shared" si="904"/>
        <v>115.2</v>
      </c>
    </row>
    <row r="3922" spans="1:26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 t="b">
        <v>0</v>
      </c>
      <c r="L3922">
        <v>3</v>
      </c>
      <c r="M3922" t="b">
        <v>0</v>
      </c>
      <c r="N3922" t="s">
        <v>8271</v>
      </c>
      <c r="O3922" s="15">
        <f t="shared" si="895"/>
        <v>5.4</v>
      </c>
      <c r="P3922" s="15">
        <f t="shared" si="891"/>
        <v>45</v>
      </c>
      <c r="Q3922" t="s">
        <v>8328</v>
      </c>
      <c r="R3922" t="s">
        <v>8329</v>
      </c>
      <c r="S3922" s="8">
        <f t="shared" si="896"/>
        <v>42657.178935185184</v>
      </c>
      <c r="T3922" s="11">
        <f t="shared" si="897"/>
        <v>42687.220601851848</v>
      </c>
      <c r="U3922" t="str">
        <f t="shared" si="898"/>
        <v>FALSE</v>
      </c>
      <c r="V3922" s="18">
        <f t="shared" si="899"/>
        <v>2</v>
      </c>
      <c r="W3922">
        <f t="shared" si="900"/>
        <v>2</v>
      </c>
      <c r="X3922">
        <v>1.28</v>
      </c>
      <c r="Y3922">
        <f t="shared" si="903"/>
        <v>3200</v>
      </c>
      <c r="Z3922">
        <f t="shared" si="904"/>
        <v>172.8</v>
      </c>
    </row>
    <row r="3923" spans="1:26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 t="b">
        <v>0</v>
      </c>
      <c r="L3923">
        <v>0</v>
      </c>
      <c r="M3923" t="b">
        <v>0</v>
      </c>
      <c r="N3923" t="s">
        <v>8271</v>
      </c>
      <c r="O3923" s="15">
        <f t="shared" si="895"/>
        <v>0</v>
      </c>
      <c r="P3923" s="15">
        <f t="shared" si="891"/>
        <v>0</v>
      </c>
      <c r="Q3923" t="s">
        <v>8328</v>
      </c>
      <c r="R3923" t="s">
        <v>8329</v>
      </c>
      <c r="S3923" s="8">
        <f t="shared" si="896"/>
        <v>41926.333969907406</v>
      </c>
      <c r="T3923" s="11">
        <f t="shared" si="897"/>
        <v>41938.541666666664</v>
      </c>
      <c r="U3923" t="str">
        <f t="shared" si="898"/>
        <v>FALSE</v>
      </c>
      <c r="V3923" s="18">
        <f t="shared" si="899"/>
        <v>2</v>
      </c>
      <c r="W3923">
        <f t="shared" si="900"/>
        <v>2</v>
      </c>
      <c r="X3923">
        <v>1.28</v>
      </c>
      <c r="Y3923">
        <f t="shared" si="903"/>
        <v>3840</v>
      </c>
      <c r="Z3923">
        <f t="shared" si="904"/>
        <v>0</v>
      </c>
    </row>
    <row r="3924" spans="1:26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 t="b">
        <v>0</v>
      </c>
      <c r="L3924">
        <v>6</v>
      </c>
      <c r="M3924" t="b">
        <v>0</v>
      </c>
      <c r="N3924" t="s">
        <v>8271</v>
      </c>
      <c r="O3924" s="15">
        <f t="shared" si="895"/>
        <v>8.1333333333333329</v>
      </c>
      <c r="P3924" s="15">
        <f t="shared" si="891"/>
        <v>10.166666666666666</v>
      </c>
      <c r="Q3924" t="s">
        <v>8328</v>
      </c>
      <c r="R3924" t="s">
        <v>8329</v>
      </c>
      <c r="S3924" s="8">
        <f t="shared" si="896"/>
        <v>42020.560300925928</v>
      </c>
      <c r="T3924" s="11">
        <f t="shared" si="897"/>
        <v>42065.749999999993</v>
      </c>
      <c r="U3924" t="str">
        <f t="shared" si="898"/>
        <v>FALSE</v>
      </c>
      <c r="V3924" s="18">
        <f t="shared" si="899"/>
        <v>2</v>
      </c>
      <c r="W3924">
        <f t="shared" si="900"/>
        <v>2</v>
      </c>
      <c r="X3924">
        <v>1</v>
      </c>
      <c r="Y3924">
        <f>D3924*$X3924</f>
        <v>750</v>
      </c>
      <c r="Z3924">
        <f t="shared" si="904"/>
        <v>61</v>
      </c>
    </row>
    <row r="3925" spans="1:26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 t="b">
        <v>0</v>
      </c>
      <c r="L3925">
        <v>17</v>
      </c>
      <c r="M3925" t="b">
        <v>0</v>
      </c>
      <c r="N3925" t="s">
        <v>8271</v>
      </c>
      <c r="O3925" s="15">
        <f t="shared" si="895"/>
        <v>12.034782608695652</v>
      </c>
      <c r="P3925" s="15">
        <f t="shared" si="891"/>
        <v>81.411764705882348</v>
      </c>
      <c r="Q3925" t="s">
        <v>8328</v>
      </c>
      <c r="R3925" t="s">
        <v>8329</v>
      </c>
      <c r="S3925" s="8">
        <f t="shared" si="896"/>
        <v>42075.771655092591</v>
      </c>
      <c r="T3925" s="11">
        <f t="shared" si="897"/>
        <v>42103.771655092591</v>
      </c>
      <c r="U3925" t="str">
        <f t="shared" si="898"/>
        <v>FALSE</v>
      </c>
      <c r="V3925" s="18">
        <f t="shared" si="899"/>
        <v>2</v>
      </c>
      <c r="W3925">
        <f t="shared" si="900"/>
        <v>2</v>
      </c>
      <c r="X3925">
        <v>1.28</v>
      </c>
      <c r="Y3925">
        <f>D3925*X3925</f>
        <v>14720</v>
      </c>
      <c r="Z3925">
        <f t="shared" si="904"/>
        <v>1771.52</v>
      </c>
    </row>
    <row r="3926" spans="1:26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 t="b">
        <v>0</v>
      </c>
      <c r="L3926">
        <v>40</v>
      </c>
      <c r="M3926" t="b">
        <v>0</v>
      </c>
      <c r="N3926" t="s">
        <v>8271</v>
      </c>
      <c r="O3926" s="15">
        <f t="shared" si="895"/>
        <v>15.266666666666667</v>
      </c>
      <c r="P3926" s="15">
        <f t="shared" si="891"/>
        <v>57.25</v>
      </c>
      <c r="Q3926" t="s">
        <v>8328</v>
      </c>
      <c r="R3926" t="s">
        <v>8329</v>
      </c>
      <c r="S3926" s="8">
        <f t="shared" si="896"/>
        <v>41786.751412037032</v>
      </c>
      <c r="T3926" s="11">
        <f t="shared" si="897"/>
        <v>41816.751412037032</v>
      </c>
      <c r="U3926" t="str">
        <f t="shared" si="898"/>
        <v>FALSE</v>
      </c>
      <c r="V3926" s="18">
        <f t="shared" si="899"/>
        <v>2</v>
      </c>
      <c r="W3926">
        <f t="shared" si="900"/>
        <v>2</v>
      </c>
      <c r="X3926">
        <v>1</v>
      </c>
      <c r="Y3926">
        <f>D3926*$X3926</f>
        <v>15000</v>
      </c>
      <c r="Z3926">
        <f t="shared" si="904"/>
        <v>2290</v>
      </c>
    </row>
    <row r="3927" spans="1:26" ht="100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 t="b">
        <v>0</v>
      </c>
      <c r="L3927">
        <v>3</v>
      </c>
      <c r="M3927" t="b">
        <v>0</v>
      </c>
      <c r="N3927" t="s">
        <v>8271</v>
      </c>
      <c r="O3927" s="15">
        <f t="shared" si="895"/>
        <v>10</v>
      </c>
      <c r="P3927" s="15">
        <f t="shared" si="891"/>
        <v>5</v>
      </c>
      <c r="Q3927" t="s">
        <v>8328</v>
      </c>
      <c r="R3927" t="s">
        <v>8329</v>
      </c>
      <c r="S3927" s="8">
        <f t="shared" si="896"/>
        <v>41820.662488425922</v>
      </c>
      <c r="T3927" s="11">
        <f t="shared" si="897"/>
        <v>41850.662488425922</v>
      </c>
      <c r="U3927" t="str">
        <f t="shared" si="898"/>
        <v>FALSE</v>
      </c>
      <c r="V3927" s="18">
        <f t="shared" si="899"/>
        <v>2</v>
      </c>
      <c r="W3927">
        <f t="shared" si="900"/>
        <v>2</v>
      </c>
      <c r="X3927">
        <v>1</v>
      </c>
      <c r="Y3927">
        <f>D3927*$X3927</f>
        <v>150</v>
      </c>
      <c r="Z3927">
        <f t="shared" si="904"/>
        <v>15</v>
      </c>
    </row>
    <row r="3928" spans="1:26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 t="b">
        <v>0</v>
      </c>
      <c r="L3928">
        <v>1</v>
      </c>
      <c r="M3928" t="b">
        <v>0</v>
      </c>
      <c r="N3928" t="s">
        <v>8271</v>
      </c>
      <c r="O3928" s="15">
        <f t="shared" si="895"/>
        <v>0.3</v>
      </c>
      <c r="P3928" s="15">
        <f t="shared" si="891"/>
        <v>15</v>
      </c>
      <c r="Q3928" t="s">
        <v>8328</v>
      </c>
      <c r="R3928" t="s">
        <v>8329</v>
      </c>
      <c r="S3928" s="8">
        <f t="shared" si="896"/>
        <v>41969.876712962963</v>
      </c>
      <c r="T3928" s="11">
        <f t="shared" si="897"/>
        <v>41999.876712962963</v>
      </c>
      <c r="U3928" t="str">
        <f t="shared" si="898"/>
        <v>FALSE</v>
      </c>
      <c r="V3928" s="18">
        <f t="shared" si="899"/>
        <v>2</v>
      </c>
      <c r="W3928">
        <f t="shared" si="900"/>
        <v>2</v>
      </c>
      <c r="X3928">
        <v>0.72</v>
      </c>
      <c r="Y3928">
        <f>D3928*X3928</f>
        <v>3600</v>
      </c>
    </row>
    <row r="3929" spans="1:26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 t="b">
        <v>0</v>
      </c>
      <c r="L3929">
        <v>2</v>
      </c>
      <c r="M3929" t="b">
        <v>0</v>
      </c>
      <c r="N3929" t="s">
        <v>8271</v>
      </c>
      <c r="O3929" s="15">
        <f t="shared" si="895"/>
        <v>1</v>
      </c>
      <c r="P3929" s="15">
        <f t="shared" si="891"/>
        <v>12.5</v>
      </c>
      <c r="Q3929" t="s">
        <v>8328</v>
      </c>
      <c r="R3929" t="s">
        <v>8329</v>
      </c>
      <c r="S3929" s="8">
        <f t="shared" si="896"/>
        <v>41830.059074074074</v>
      </c>
      <c r="T3929" s="11">
        <f t="shared" si="897"/>
        <v>41860.059074074074</v>
      </c>
      <c r="U3929" t="str">
        <f t="shared" si="898"/>
        <v>FALSE</v>
      </c>
      <c r="V3929" s="18">
        <f t="shared" si="899"/>
        <v>2</v>
      </c>
      <c r="W3929">
        <f t="shared" si="900"/>
        <v>2</v>
      </c>
      <c r="X3929">
        <v>1.28</v>
      </c>
      <c r="Y3929">
        <f>D3929*X3929</f>
        <v>3200</v>
      </c>
      <c r="Z3929">
        <f>E3929*$X3929</f>
        <v>32</v>
      </c>
    </row>
    <row r="3930" spans="1:26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 t="b">
        <v>0</v>
      </c>
      <c r="L3930">
        <v>7</v>
      </c>
      <c r="M3930" t="b">
        <v>0</v>
      </c>
      <c r="N3930" t="s">
        <v>8271</v>
      </c>
      <c r="O3930" s="15">
        <f t="shared" si="895"/>
        <v>13.020000000000001</v>
      </c>
      <c r="P3930" s="15">
        <f t="shared" si="891"/>
        <v>93</v>
      </c>
      <c r="Q3930" t="s">
        <v>8328</v>
      </c>
      <c r="R3930" t="s">
        <v>8329</v>
      </c>
      <c r="S3930" s="8">
        <f t="shared" si="896"/>
        <v>42265.474849537037</v>
      </c>
      <c r="T3930" s="11">
        <f t="shared" si="897"/>
        <v>42292.999305555553</v>
      </c>
      <c r="U3930" t="str">
        <f t="shared" si="898"/>
        <v>FALSE</v>
      </c>
      <c r="V3930" s="18">
        <f t="shared" si="899"/>
        <v>2</v>
      </c>
      <c r="W3930">
        <f t="shared" si="900"/>
        <v>2</v>
      </c>
      <c r="X3930">
        <v>1</v>
      </c>
      <c r="Y3930">
        <f>D3930*$X3930</f>
        <v>5000</v>
      </c>
      <c r="Z3930">
        <f>E3930*$X3930</f>
        <v>651</v>
      </c>
    </row>
    <row r="3931" spans="1:26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 t="b">
        <v>0</v>
      </c>
      <c r="L3931">
        <v>14</v>
      </c>
      <c r="M3931" t="b">
        <v>0</v>
      </c>
      <c r="N3931" t="s">
        <v>8271</v>
      </c>
      <c r="O3931" s="15">
        <f t="shared" si="895"/>
        <v>2.2650000000000001</v>
      </c>
      <c r="P3931" s="15">
        <f t="shared" si="891"/>
        <v>32.357142857142854</v>
      </c>
      <c r="Q3931" t="s">
        <v>8328</v>
      </c>
      <c r="R3931" t="s">
        <v>8329</v>
      </c>
      <c r="S3931" s="8">
        <f t="shared" si="896"/>
        <v>42601.618807870364</v>
      </c>
      <c r="T3931" s="11">
        <f t="shared" si="897"/>
        <v>42631.618807870364</v>
      </c>
      <c r="U3931" t="str">
        <f t="shared" si="898"/>
        <v>FALSE</v>
      </c>
      <c r="V3931" s="18">
        <f t="shared" si="899"/>
        <v>2</v>
      </c>
      <c r="W3931">
        <f t="shared" si="900"/>
        <v>2</v>
      </c>
      <c r="X3931">
        <v>1</v>
      </c>
      <c r="Y3931">
        <f>D3931*$X3931</f>
        <v>20000</v>
      </c>
      <c r="Z3931">
        <f>E3931*$X3931</f>
        <v>453</v>
      </c>
    </row>
    <row r="3932" spans="1:26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 t="b">
        <v>0</v>
      </c>
      <c r="L3932">
        <v>0</v>
      </c>
      <c r="M3932" t="b">
        <v>0</v>
      </c>
      <c r="N3932" t="s">
        <v>8271</v>
      </c>
      <c r="O3932" s="15">
        <f t="shared" si="895"/>
        <v>0</v>
      </c>
      <c r="P3932" s="15">
        <f t="shared" si="891"/>
        <v>0</v>
      </c>
      <c r="Q3932" t="s">
        <v>8328</v>
      </c>
      <c r="R3932" t="s">
        <v>8329</v>
      </c>
      <c r="S3932" s="8">
        <f t="shared" si="896"/>
        <v>42433.13041666666</v>
      </c>
      <c r="T3932" s="11">
        <f t="shared" si="897"/>
        <v>42461.041666666664</v>
      </c>
      <c r="U3932" t="str">
        <f t="shared" si="898"/>
        <v>FALSE</v>
      </c>
      <c r="V3932" s="18">
        <f t="shared" si="899"/>
        <v>2</v>
      </c>
      <c r="W3932">
        <f t="shared" si="900"/>
        <v>2</v>
      </c>
      <c r="X3932">
        <v>0.72</v>
      </c>
      <c r="Y3932">
        <f>D3932*X3932</f>
        <v>7200</v>
      </c>
    </row>
    <row r="3933" spans="1:26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 t="b">
        <v>0</v>
      </c>
      <c r="L3933">
        <v>0</v>
      </c>
      <c r="M3933" t="b">
        <v>0</v>
      </c>
      <c r="N3933" t="s">
        <v>8271</v>
      </c>
      <c r="O3933" s="15">
        <f t="shared" si="895"/>
        <v>0</v>
      </c>
      <c r="P3933" s="15">
        <f t="shared" si="891"/>
        <v>0</v>
      </c>
      <c r="Q3933" t="s">
        <v>8328</v>
      </c>
      <c r="R3933" t="s">
        <v>8329</v>
      </c>
      <c r="S3933" s="8">
        <f t="shared" si="896"/>
        <v>42227.943368055552</v>
      </c>
      <c r="T3933" s="11">
        <f t="shared" si="897"/>
        <v>42252.943368055552</v>
      </c>
      <c r="U3933" t="str">
        <f t="shared" si="898"/>
        <v>FALSE</v>
      </c>
      <c r="V3933" s="18">
        <f t="shared" si="899"/>
        <v>2</v>
      </c>
      <c r="W3933">
        <f t="shared" si="900"/>
        <v>2</v>
      </c>
      <c r="X3933">
        <v>1</v>
      </c>
      <c r="Y3933">
        <f t="shared" ref="Y3933:Z3936" si="905">D3933*$X3933</f>
        <v>8000</v>
      </c>
      <c r="Z3933">
        <f t="shared" si="905"/>
        <v>0</v>
      </c>
    </row>
    <row r="3934" spans="1:26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 t="b">
        <v>0</v>
      </c>
      <c r="L3934">
        <v>1</v>
      </c>
      <c r="M3934" t="b">
        <v>0</v>
      </c>
      <c r="N3934" t="s">
        <v>8271</v>
      </c>
      <c r="O3934" s="15">
        <f t="shared" si="895"/>
        <v>8.3333333333333332E-3</v>
      </c>
      <c r="P3934" s="15">
        <f t="shared" si="891"/>
        <v>1</v>
      </c>
      <c r="Q3934" t="s">
        <v>8328</v>
      </c>
      <c r="R3934" t="s">
        <v>8329</v>
      </c>
      <c r="S3934" s="8">
        <f t="shared" si="896"/>
        <v>42414.960231481477</v>
      </c>
      <c r="T3934" s="11">
        <f t="shared" si="897"/>
        <v>42444.918564814812</v>
      </c>
      <c r="U3934" t="str">
        <f t="shared" si="898"/>
        <v>FALSE</v>
      </c>
      <c r="V3934" s="18">
        <f t="shared" si="899"/>
        <v>2</v>
      </c>
      <c r="W3934">
        <f t="shared" si="900"/>
        <v>2</v>
      </c>
      <c r="X3934">
        <v>1</v>
      </c>
      <c r="Y3934">
        <f t="shared" si="905"/>
        <v>12000</v>
      </c>
      <c r="Z3934">
        <f t="shared" si="905"/>
        <v>1</v>
      </c>
    </row>
    <row r="3935" spans="1:26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 t="b">
        <v>0</v>
      </c>
      <c r="L3935">
        <v>12</v>
      </c>
      <c r="M3935" t="b">
        <v>0</v>
      </c>
      <c r="N3935" t="s">
        <v>8271</v>
      </c>
      <c r="O3935" s="15">
        <f t="shared" si="895"/>
        <v>15.742857142857142</v>
      </c>
      <c r="P3935" s="15">
        <f t="shared" si="891"/>
        <v>91.833333333333329</v>
      </c>
      <c r="Q3935" t="s">
        <v>8328</v>
      </c>
      <c r="R3935" t="s">
        <v>8329</v>
      </c>
      <c r="S3935" s="8">
        <f t="shared" si="896"/>
        <v>42538.759976851848</v>
      </c>
      <c r="T3935" s="11">
        <f t="shared" si="897"/>
        <v>42567.821527777771</v>
      </c>
      <c r="U3935" t="str">
        <f t="shared" si="898"/>
        <v>FALSE</v>
      </c>
      <c r="V3935" s="18">
        <f t="shared" si="899"/>
        <v>2</v>
      </c>
      <c r="W3935">
        <f t="shared" si="900"/>
        <v>2</v>
      </c>
      <c r="X3935">
        <v>1</v>
      </c>
      <c r="Y3935">
        <f t="shared" si="905"/>
        <v>7000</v>
      </c>
      <c r="Z3935">
        <f t="shared" si="905"/>
        <v>1102</v>
      </c>
    </row>
    <row r="3936" spans="1:26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 t="b">
        <v>0</v>
      </c>
      <c r="L3936">
        <v>12</v>
      </c>
      <c r="M3936" t="b">
        <v>0</v>
      </c>
      <c r="N3936" t="s">
        <v>8271</v>
      </c>
      <c r="O3936" s="15">
        <f t="shared" si="895"/>
        <v>11</v>
      </c>
      <c r="P3936" s="15">
        <f t="shared" si="891"/>
        <v>45.833333333333336</v>
      </c>
      <c r="Q3936" t="s">
        <v>8328</v>
      </c>
      <c r="R3936" t="s">
        <v>8329</v>
      </c>
      <c r="S3936" s="8">
        <f t="shared" si="896"/>
        <v>42233.463414351849</v>
      </c>
      <c r="T3936" s="11">
        <f t="shared" si="897"/>
        <v>42278.333333333336</v>
      </c>
      <c r="U3936" t="str">
        <f t="shared" si="898"/>
        <v>FALSE</v>
      </c>
      <c r="V3936" s="18">
        <f t="shared" si="899"/>
        <v>2</v>
      </c>
      <c r="W3936">
        <f t="shared" si="900"/>
        <v>2</v>
      </c>
      <c r="X3936">
        <v>1</v>
      </c>
      <c r="Y3936">
        <f t="shared" si="905"/>
        <v>5000</v>
      </c>
      <c r="Z3936">
        <f t="shared" si="905"/>
        <v>550</v>
      </c>
    </row>
    <row r="3937" spans="1:26" ht="115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 t="b">
        <v>0</v>
      </c>
      <c r="L3937">
        <v>23</v>
      </c>
      <c r="M3937" t="b">
        <v>0</v>
      </c>
      <c r="N3937" t="s">
        <v>8271</v>
      </c>
      <c r="O3937" s="15">
        <f t="shared" si="895"/>
        <v>43.833333333333336</v>
      </c>
      <c r="P3937" s="15">
        <f t="shared" si="891"/>
        <v>57.173913043478258</v>
      </c>
      <c r="Q3937" t="s">
        <v>8328</v>
      </c>
      <c r="R3937" t="s">
        <v>8329</v>
      </c>
      <c r="S3937" s="8">
        <f t="shared" si="896"/>
        <v>42221.448449074065</v>
      </c>
      <c r="T3937" s="11">
        <f t="shared" si="897"/>
        <v>42281.448449074072</v>
      </c>
      <c r="U3937" t="str">
        <f t="shared" si="898"/>
        <v>FALSE</v>
      </c>
      <c r="V3937" s="18">
        <f t="shared" si="899"/>
        <v>2</v>
      </c>
      <c r="W3937">
        <f t="shared" si="900"/>
        <v>2</v>
      </c>
      <c r="X3937">
        <v>1.28</v>
      </c>
      <c r="Y3937">
        <f>D3937*X3937</f>
        <v>3840</v>
      </c>
      <c r="Z3937">
        <f>E3937*$X3937</f>
        <v>1683.2</v>
      </c>
    </row>
    <row r="3938" spans="1:26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 t="b">
        <v>0</v>
      </c>
      <c r="L3938">
        <v>0</v>
      </c>
      <c r="M3938" t="b">
        <v>0</v>
      </c>
      <c r="N3938" t="s">
        <v>8271</v>
      </c>
      <c r="O3938" s="15">
        <f t="shared" si="895"/>
        <v>0</v>
      </c>
      <c r="P3938" s="15">
        <f t="shared" si="891"/>
        <v>0</v>
      </c>
      <c r="Q3938" t="s">
        <v>8328</v>
      </c>
      <c r="R3938" t="s">
        <v>8329</v>
      </c>
      <c r="S3938" s="8">
        <f t="shared" si="896"/>
        <v>42675.054629629631</v>
      </c>
      <c r="T3938" s="11">
        <f t="shared" si="897"/>
        <v>42705.096296296295</v>
      </c>
      <c r="U3938" t="str">
        <f t="shared" si="898"/>
        <v>FALSE</v>
      </c>
      <c r="V3938" s="18">
        <f t="shared" si="899"/>
        <v>2</v>
      </c>
      <c r="W3938">
        <f t="shared" si="900"/>
        <v>2</v>
      </c>
      <c r="X3938">
        <v>1</v>
      </c>
      <c r="Y3938">
        <f>D3938*$X3938</f>
        <v>20000</v>
      </c>
      <c r="Z3938">
        <f>E3938*$X3938</f>
        <v>0</v>
      </c>
    </row>
    <row r="3939" spans="1:26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 t="b">
        <v>0</v>
      </c>
      <c r="L3939">
        <v>10</v>
      </c>
      <c r="M3939" t="b">
        <v>0</v>
      </c>
      <c r="N3939" t="s">
        <v>8271</v>
      </c>
      <c r="O3939" s="15">
        <f t="shared" si="895"/>
        <v>86.135181975736558</v>
      </c>
      <c r="P3939" s="15">
        <f t="shared" si="891"/>
        <v>248.5</v>
      </c>
      <c r="Q3939" t="s">
        <v>8328</v>
      </c>
      <c r="R3939" t="s">
        <v>8329</v>
      </c>
      <c r="S3939" s="8">
        <f t="shared" si="896"/>
        <v>42534.423148148147</v>
      </c>
      <c r="T3939" s="11">
        <f t="shared" si="897"/>
        <v>42562.423148148147</v>
      </c>
      <c r="U3939" t="str">
        <f t="shared" si="898"/>
        <v>FALSE</v>
      </c>
      <c r="V3939" s="18">
        <f t="shared" si="899"/>
        <v>2</v>
      </c>
      <c r="W3939">
        <f t="shared" si="900"/>
        <v>2</v>
      </c>
      <c r="X3939">
        <v>1</v>
      </c>
      <c r="Y3939">
        <f>D3939*$X3939</f>
        <v>2885</v>
      </c>
      <c r="Z3939">
        <f>E3939*$X3939</f>
        <v>2485</v>
      </c>
    </row>
    <row r="3940" spans="1:26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 t="b">
        <v>0</v>
      </c>
      <c r="L3940">
        <v>5</v>
      </c>
      <c r="M3940" t="b">
        <v>0</v>
      </c>
      <c r="N3940" t="s">
        <v>8271</v>
      </c>
      <c r="O3940" s="15">
        <f t="shared" si="895"/>
        <v>12.196620583717358</v>
      </c>
      <c r="P3940" s="15">
        <f t="shared" si="891"/>
        <v>79.400000000000006</v>
      </c>
      <c r="Q3940" t="s">
        <v>8328</v>
      </c>
      <c r="R3940" t="s">
        <v>8329</v>
      </c>
      <c r="S3940" s="8">
        <f t="shared" si="896"/>
        <v>42151.697384259263</v>
      </c>
      <c r="T3940" s="11">
        <f t="shared" si="897"/>
        <v>42182.697384259256</v>
      </c>
      <c r="U3940" t="str">
        <f t="shared" si="898"/>
        <v>FALSE</v>
      </c>
      <c r="V3940" s="18">
        <f t="shared" si="899"/>
        <v>2</v>
      </c>
      <c r="W3940">
        <f t="shared" si="900"/>
        <v>2</v>
      </c>
      <c r="X3940">
        <v>1</v>
      </c>
      <c r="Y3940">
        <f>D3940*$X3940</f>
        <v>3255</v>
      </c>
      <c r="Z3940">
        <f>E3940*$X3940</f>
        <v>397</v>
      </c>
    </row>
    <row r="3941" spans="1:26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 t="b">
        <v>0</v>
      </c>
      <c r="L3941">
        <v>1</v>
      </c>
      <c r="M3941" t="b">
        <v>0</v>
      </c>
      <c r="N3941" t="s">
        <v>8271</v>
      </c>
      <c r="O3941" s="15">
        <f t="shared" si="895"/>
        <v>0.1</v>
      </c>
      <c r="P3941" s="15">
        <f t="shared" si="891"/>
        <v>5</v>
      </c>
      <c r="Q3941" t="s">
        <v>8328</v>
      </c>
      <c r="R3941" t="s">
        <v>8329</v>
      </c>
      <c r="S3941" s="8">
        <f t="shared" si="896"/>
        <v>41915.191886574074</v>
      </c>
      <c r="T3941" s="11">
        <f t="shared" si="897"/>
        <v>41918.979166666664</v>
      </c>
      <c r="U3941" t="str">
        <f t="shared" si="898"/>
        <v>FALSE</v>
      </c>
      <c r="V3941" s="18">
        <f t="shared" si="899"/>
        <v>2</v>
      </c>
      <c r="W3941">
        <f t="shared" si="900"/>
        <v>2</v>
      </c>
      <c r="X3941">
        <v>0.72</v>
      </c>
      <c r="Y3941">
        <f>D3941*X3941</f>
        <v>3600</v>
      </c>
    </row>
    <row r="3942" spans="1:26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 t="b">
        <v>0</v>
      </c>
      <c r="L3942">
        <v>2</v>
      </c>
      <c r="M3942" t="b">
        <v>0</v>
      </c>
      <c r="N3942" t="s">
        <v>8271</v>
      </c>
      <c r="O3942" s="15">
        <f t="shared" si="895"/>
        <v>0.22</v>
      </c>
      <c r="P3942" s="15">
        <f t="shared" si="891"/>
        <v>5.5</v>
      </c>
      <c r="Q3942" t="s">
        <v>8328</v>
      </c>
      <c r="R3942" t="s">
        <v>8329</v>
      </c>
      <c r="S3942" s="8">
        <f t="shared" si="896"/>
        <v>41961.284155092588</v>
      </c>
      <c r="T3942" s="11">
        <f t="shared" si="897"/>
        <v>42006.284155092588</v>
      </c>
      <c r="U3942" t="str">
        <f t="shared" si="898"/>
        <v>FALSE</v>
      </c>
      <c r="V3942" s="18">
        <f t="shared" si="899"/>
        <v>2</v>
      </c>
      <c r="W3942">
        <f t="shared" si="900"/>
        <v>2</v>
      </c>
      <c r="X3942">
        <v>1</v>
      </c>
      <c r="Y3942">
        <f t="shared" ref="Y3942:Y3949" si="906">D3942*$X3942</f>
        <v>5000</v>
      </c>
      <c r="Z3942">
        <f t="shared" ref="Z3942:Z3949" si="907">E3942*$X3942</f>
        <v>11</v>
      </c>
    </row>
    <row r="3943" spans="1:26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 t="b">
        <v>0</v>
      </c>
      <c r="L3943">
        <v>2</v>
      </c>
      <c r="M3943" t="b">
        <v>0</v>
      </c>
      <c r="N3943" t="s">
        <v>8271</v>
      </c>
      <c r="O3943" s="15">
        <f t="shared" si="895"/>
        <v>0.90909090909090906</v>
      </c>
      <c r="P3943" s="15">
        <f t="shared" si="891"/>
        <v>25</v>
      </c>
      <c r="Q3943" t="s">
        <v>8328</v>
      </c>
      <c r="R3943" t="s">
        <v>8329</v>
      </c>
      <c r="S3943" s="8">
        <f t="shared" si="896"/>
        <v>41940.378900462958</v>
      </c>
      <c r="T3943" s="11">
        <f t="shared" si="897"/>
        <v>41967.833333333336</v>
      </c>
      <c r="U3943" t="str">
        <f t="shared" si="898"/>
        <v>FALSE</v>
      </c>
      <c r="V3943" s="18">
        <f t="shared" si="899"/>
        <v>2</v>
      </c>
      <c r="W3943">
        <f t="shared" si="900"/>
        <v>2</v>
      </c>
      <c r="X3943">
        <v>1</v>
      </c>
      <c r="Y3943">
        <f t="shared" si="906"/>
        <v>5500</v>
      </c>
      <c r="Z3943">
        <f t="shared" si="907"/>
        <v>50</v>
      </c>
    </row>
    <row r="3944" spans="1:26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 t="b">
        <v>0</v>
      </c>
      <c r="L3944">
        <v>0</v>
      </c>
      <c r="M3944" t="b">
        <v>0</v>
      </c>
      <c r="N3944" t="s">
        <v>8271</v>
      </c>
      <c r="O3944" s="15">
        <f t="shared" si="895"/>
        <v>0</v>
      </c>
      <c r="P3944" s="15">
        <f t="shared" si="891"/>
        <v>0</v>
      </c>
      <c r="Q3944" t="s">
        <v>8328</v>
      </c>
      <c r="R3944" t="s">
        <v>8329</v>
      </c>
      <c r="S3944" s="8">
        <f t="shared" si="896"/>
        <v>42111.695763888885</v>
      </c>
      <c r="T3944" s="11">
        <f t="shared" si="897"/>
        <v>42171.695763888885</v>
      </c>
      <c r="U3944" t="str">
        <f t="shared" si="898"/>
        <v>FALSE</v>
      </c>
      <c r="V3944" s="18">
        <f t="shared" si="899"/>
        <v>2</v>
      </c>
      <c r="W3944">
        <f t="shared" si="900"/>
        <v>2</v>
      </c>
      <c r="X3944">
        <v>1</v>
      </c>
      <c r="Y3944">
        <f t="shared" si="906"/>
        <v>1200</v>
      </c>
      <c r="Z3944">
        <f t="shared" si="907"/>
        <v>0</v>
      </c>
    </row>
    <row r="3945" spans="1:26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 t="b">
        <v>0</v>
      </c>
      <c r="L3945">
        <v>13</v>
      </c>
      <c r="M3945" t="b">
        <v>0</v>
      </c>
      <c r="N3945" t="s">
        <v>8271</v>
      </c>
      <c r="O3945" s="15">
        <f t="shared" si="895"/>
        <v>35.64</v>
      </c>
      <c r="P3945" s="15">
        <f t="shared" si="891"/>
        <v>137.07692307692307</v>
      </c>
      <c r="Q3945" t="s">
        <v>8328</v>
      </c>
      <c r="R3945" t="s">
        <v>8329</v>
      </c>
      <c r="S3945" s="8">
        <f t="shared" si="896"/>
        <v>42279.570231481477</v>
      </c>
      <c r="T3945" s="11">
        <f t="shared" si="897"/>
        <v>42310.493055555555</v>
      </c>
      <c r="U3945" t="str">
        <f t="shared" si="898"/>
        <v>FALSE</v>
      </c>
      <c r="V3945" s="18">
        <f t="shared" si="899"/>
        <v>2</v>
      </c>
      <c r="W3945">
        <f t="shared" si="900"/>
        <v>2</v>
      </c>
      <c r="X3945">
        <v>1</v>
      </c>
      <c r="Y3945">
        <f t="shared" si="906"/>
        <v>5000</v>
      </c>
      <c r="Z3945">
        <f t="shared" si="907"/>
        <v>1782</v>
      </c>
    </row>
    <row r="3946" spans="1:26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 t="b">
        <v>0</v>
      </c>
      <c r="L3946">
        <v>0</v>
      </c>
      <c r="M3946" t="b">
        <v>0</v>
      </c>
      <c r="N3946" t="s">
        <v>8271</v>
      </c>
      <c r="O3946" s="15">
        <f t="shared" si="895"/>
        <v>0</v>
      </c>
      <c r="P3946" s="15">
        <f t="shared" si="891"/>
        <v>0</v>
      </c>
      <c r="Q3946" t="s">
        <v>8328</v>
      </c>
      <c r="R3946" t="s">
        <v>8329</v>
      </c>
      <c r="S3946" s="8">
        <f t="shared" si="896"/>
        <v>42213.454571759255</v>
      </c>
      <c r="T3946" s="11">
        <f t="shared" si="897"/>
        <v>42243.454571759255</v>
      </c>
      <c r="U3946" t="str">
        <f t="shared" si="898"/>
        <v>FALSE</v>
      </c>
      <c r="V3946" s="18">
        <f t="shared" si="899"/>
        <v>2</v>
      </c>
      <c r="W3946">
        <f t="shared" si="900"/>
        <v>2</v>
      </c>
      <c r="X3946">
        <v>1</v>
      </c>
      <c r="Y3946">
        <f t="shared" si="906"/>
        <v>5000</v>
      </c>
      <c r="Z3946">
        <f t="shared" si="907"/>
        <v>0</v>
      </c>
    </row>
    <row r="3947" spans="1:26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 t="b">
        <v>0</v>
      </c>
      <c r="L3947">
        <v>1</v>
      </c>
      <c r="M3947" t="b">
        <v>0</v>
      </c>
      <c r="N3947" t="s">
        <v>8271</v>
      </c>
      <c r="O3947" s="15">
        <f t="shared" si="895"/>
        <v>0.25</v>
      </c>
      <c r="P3947" s="15">
        <f t="shared" si="891"/>
        <v>5</v>
      </c>
      <c r="Q3947" t="s">
        <v>8328</v>
      </c>
      <c r="R3947" t="s">
        <v>8329</v>
      </c>
      <c r="S3947" s="8">
        <f t="shared" si="896"/>
        <v>42109.593379629623</v>
      </c>
      <c r="T3947" s="11">
        <f t="shared" si="897"/>
        <v>42139.593379629623</v>
      </c>
      <c r="U3947" t="str">
        <f t="shared" si="898"/>
        <v>FALSE</v>
      </c>
      <c r="V3947" s="18">
        <f t="shared" si="899"/>
        <v>2</v>
      </c>
      <c r="W3947">
        <f t="shared" si="900"/>
        <v>2</v>
      </c>
      <c r="X3947">
        <v>1</v>
      </c>
      <c r="Y3947">
        <f t="shared" si="906"/>
        <v>2000</v>
      </c>
      <c r="Z3947">
        <f t="shared" si="907"/>
        <v>5</v>
      </c>
    </row>
    <row r="3948" spans="1:26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 t="b">
        <v>0</v>
      </c>
      <c r="L3948">
        <v>5</v>
      </c>
      <c r="M3948" t="b">
        <v>0</v>
      </c>
      <c r="N3948" t="s">
        <v>8271</v>
      </c>
      <c r="O3948" s="15">
        <f t="shared" si="895"/>
        <v>3.25</v>
      </c>
      <c r="P3948" s="15">
        <f t="shared" si="891"/>
        <v>39</v>
      </c>
      <c r="Q3948" t="s">
        <v>8328</v>
      </c>
      <c r="R3948" t="s">
        <v>8329</v>
      </c>
      <c r="S3948" s="8">
        <f t="shared" si="896"/>
        <v>42031.625254629624</v>
      </c>
      <c r="T3948" s="11">
        <f t="shared" si="897"/>
        <v>42063.124999999993</v>
      </c>
      <c r="U3948" t="str">
        <f t="shared" si="898"/>
        <v>FALSE</v>
      </c>
      <c r="V3948" s="18">
        <f t="shared" si="899"/>
        <v>2</v>
      </c>
      <c r="W3948">
        <f t="shared" si="900"/>
        <v>2</v>
      </c>
      <c r="X3948">
        <v>1</v>
      </c>
      <c r="Y3948">
        <f t="shared" si="906"/>
        <v>6000</v>
      </c>
      <c r="Z3948">
        <f t="shared" si="907"/>
        <v>195</v>
      </c>
    </row>
    <row r="3949" spans="1:26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 t="b">
        <v>0</v>
      </c>
      <c r="L3949">
        <v>2</v>
      </c>
      <c r="M3949" t="b">
        <v>0</v>
      </c>
      <c r="N3949" t="s">
        <v>8271</v>
      </c>
      <c r="O3949" s="15">
        <f t="shared" si="895"/>
        <v>3.3666666666666663</v>
      </c>
      <c r="P3949" s="15">
        <f t="shared" si="891"/>
        <v>50.5</v>
      </c>
      <c r="Q3949" t="s">
        <v>8328</v>
      </c>
      <c r="R3949" t="s">
        <v>8329</v>
      </c>
      <c r="S3949" s="8">
        <f t="shared" si="896"/>
        <v>42614.934537037036</v>
      </c>
      <c r="T3949" s="11">
        <f t="shared" si="897"/>
        <v>42644.934537037036</v>
      </c>
      <c r="U3949" t="str">
        <f t="shared" si="898"/>
        <v>FALSE</v>
      </c>
      <c r="V3949" s="18">
        <f t="shared" si="899"/>
        <v>2</v>
      </c>
      <c r="W3949">
        <f t="shared" si="900"/>
        <v>2</v>
      </c>
      <c r="X3949">
        <v>1</v>
      </c>
      <c r="Y3949">
        <f t="shared" si="906"/>
        <v>3000</v>
      </c>
      <c r="Z3949">
        <f t="shared" si="907"/>
        <v>101</v>
      </c>
    </row>
    <row r="3950" spans="1:26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 t="b">
        <v>0</v>
      </c>
      <c r="L3950">
        <v>0</v>
      </c>
      <c r="M3950" t="b">
        <v>0</v>
      </c>
      <c r="N3950" t="s">
        <v>8271</v>
      </c>
      <c r="O3950" s="15">
        <f t="shared" si="895"/>
        <v>0</v>
      </c>
      <c r="P3950" s="15">
        <f t="shared" si="891"/>
        <v>0</v>
      </c>
      <c r="Q3950" t="s">
        <v>8328</v>
      </c>
      <c r="R3950" t="s">
        <v>8329</v>
      </c>
      <c r="S3950" s="8">
        <f t="shared" si="896"/>
        <v>41829.117164351846</v>
      </c>
      <c r="T3950" s="11">
        <f t="shared" si="897"/>
        <v>41889.117164351854</v>
      </c>
      <c r="U3950" t="str">
        <f t="shared" si="898"/>
        <v>FALSE</v>
      </c>
      <c r="V3950" s="18">
        <f t="shared" si="899"/>
        <v>2</v>
      </c>
      <c r="W3950">
        <f t="shared" si="900"/>
        <v>2</v>
      </c>
      <c r="X3950">
        <v>0.72</v>
      </c>
      <c r="Y3950">
        <f>D3950*X3950</f>
        <v>21600</v>
      </c>
    </row>
    <row r="3951" spans="1:26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 t="b">
        <v>0</v>
      </c>
      <c r="L3951">
        <v>32</v>
      </c>
      <c r="M3951" t="b">
        <v>0</v>
      </c>
      <c r="N3951" t="s">
        <v>8271</v>
      </c>
      <c r="O3951" s="15">
        <f t="shared" si="895"/>
        <v>15.770000000000001</v>
      </c>
      <c r="P3951" s="15">
        <f t="shared" si="891"/>
        <v>49.28125</v>
      </c>
      <c r="Q3951" t="s">
        <v>8328</v>
      </c>
      <c r="R3951" t="s">
        <v>8329</v>
      </c>
      <c r="S3951" s="8">
        <f t="shared" si="896"/>
        <v>42015.912280092591</v>
      </c>
      <c r="T3951" s="11">
        <f t="shared" si="897"/>
        <v>42045.912280092591</v>
      </c>
      <c r="U3951" t="str">
        <f t="shared" si="898"/>
        <v>FALSE</v>
      </c>
      <c r="V3951" s="18">
        <f t="shared" si="899"/>
        <v>2</v>
      </c>
      <c r="W3951">
        <f t="shared" si="900"/>
        <v>2</v>
      </c>
      <c r="X3951">
        <v>0.72</v>
      </c>
      <c r="Y3951">
        <f>D3951*X3951</f>
        <v>7200</v>
      </c>
    </row>
    <row r="3952" spans="1:26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 t="b">
        <v>0</v>
      </c>
      <c r="L3952">
        <v>1</v>
      </c>
      <c r="M3952" t="b">
        <v>0</v>
      </c>
      <c r="N3952" t="s">
        <v>8271</v>
      </c>
      <c r="O3952" s="15">
        <f t="shared" si="895"/>
        <v>0.625</v>
      </c>
      <c r="P3952" s="15">
        <f t="shared" si="891"/>
        <v>25</v>
      </c>
      <c r="Q3952" t="s">
        <v>8328</v>
      </c>
      <c r="R3952" t="s">
        <v>8329</v>
      </c>
      <c r="S3952" s="8">
        <f t="shared" si="896"/>
        <v>42439.493981481479</v>
      </c>
      <c r="T3952" s="11">
        <f t="shared" si="897"/>
        <v>42468.565972222219</v>
      </c>
      <c r="U3952" t="str">
        <f t="shared" si="898"/>
        <v>FALSE</v>
      </c>
      <c r="V3952" s="18">
        <f t="shared" si="899"/>
        <v>2</v>
      </c>
      <c r="W3952">
        <f t="shared" si="900"/>
        <v>2</v>
      </c>
      <c r="X3952">
        <v>1</v>
      </c>
      <c r="Y3952">
        <f>D3952*$X3952</f>
        <v>4000</v>
      </c>
      <c r="Z3952">
        <f>E3952*$X3952</f>
        <v>25</v>
      </c>
    </row>
    <row r="3953" spans="1:26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 t="b">
        <v>0</v>
      </c>
      <c r="L3953">
        <v>1</v>
      </c>
      <c r="M3953" t="b">
        <v>0</v>
      </c>
      <c r="N3953" t="s">
        <v>8271</v>
      </c>
      <c r="O3953" s="15">
        <f t="shared" si="895"/>
        <v>5.0000000000000001E-4</v>
      </c>
      <c r="P3953" s="15">
        <f t="shared" ref="P3953:P4016" si="908">IFERROR(E3953/L3953,0)</f>
        <v>1</v>
      </c>
      <c r="Q3953" t="s">
        <v>8328</v>
      </c>
      <c r="R3953" t="s">
        <v>8329</v>
      </c>
      <c r="S3953" s="8">
        <f t="shared" si="896"/>
        <v>42433.617384259262</v>
      </c>
      <c r="T3953" s="11">
        <f t="shared" si="897"/>
        <v>42493.57571759259</v>
      </c>
      <c r="U3953" t="str">
        <f t="shared" si="898"/>
        <v>FALSE</v>
      </c>
      <c r="V3953" s="18">
        <f t="shared" si="899"/>
        <v>2</v>
      </c>
      <c r="W3953">
        <f t="shared" si="900"/>
        <v>2</v>
      </c>
      <c r="X3953">
        <v>1.1299999999999999</v>
      </c>
      <c r="Y3953">
        <f>D3953*X3953</f>
        <v>225999.99999999997</v>
      </c>
      <c r="Z3953">
        <f>E3953*$X3953</f>
        <v>1.1299999999999999</v>
      </c>
    </row>
    <row r="3954" spans="1:26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 t="b">
        <v>0</v>
      </c>
      <c r="L3954">
        <v>1</v>
      </c>
      <c r="M3954" t="b">
        <v>0</v>
      </c>
      <c r="N3954" t="s">
        <v>8271</v>
      </c>
      <c r="O3954" s="15">
        <f t="shared" si="895"/>
        <v>9.6153846153846159E-2</v>
      </c>
      <c r="P3954" s="15">
        <f t="shared" si="908"/>
        <v>25</v>
      </c>
      <c r="Q3954" t="s">
        <v>8328</v>
      </c>
      <c r="R3954" t="s">
        <v>8329</v>
      </c>
      <c r="S3954" s="8">
        <f t="shared" si="896"/>
        <v>42243.582060185181</v>
      </c>
      <c r="T3954" s="11">
        <f t="shared" si="897"/>
        <v>42303.582060185181</v>
      </c>
      <c r="U3954" t="str">
        <f t="shared" si="898"/>
        <v>FALSE</v>
      </c>
      <c r="V3954" s="18">
        <f t="shared" si="899"/>
        <v>2</v>
      </c>
      <c r="W3954">
        <f t="shared" si="900"/>
        <v>2</v>
      </c>
      <c r="X3954">
        <v>1</v>
      </c>
      <c r="Y3954">
        <f>D3954*$X3954</f>
        <v>26000</v>
      </c>
      <c r="Z3954">
        <f>E3954*$X3954</f>
        <v>25</v>
      </c>
    </row>
    <row r="3955" spans="1:26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 t="b">
        <v>0</v>
      </c>
      <c r="L3955">
        <v>0</v>
      </c>
      <c r="M3955" t="b">
        <v>0</v>
      </c>
      <c r="N3955" t="s">
        <v>8271</v>
      </c>
      <c r="O3955" s="15">
        <f t="shared" si="895"/>
        <v>0</v>
      </c>
      <c r="P3955" s="15">
        <f t="shared" si="908"/>
        <v>0</v>
      </c>
      <c r="Q3955" t="s">
        <v>8328</v>
      </c>
      <c r="R3955" t="s">
        <v>8329</v>
      </c>
      <c r="S3955" s="8">
        <f t="shared" si="896"/>
        <v>42549.840115740742</v>
      </c>
      <c r="T3955" s="11">
        <f t="shared" si="897"/>
        <v>42580.770138888889</v>
      </c>
      <c r="U3955" t="str">
        <f t="shared" si="898"/>
        <v>FALSE</v>
      </c>
      <c r="V3955" s="18">
        <f t="shared" si="899"/>
        <v>2</v>
      </c>
      <c r="W3955">
        <f t="shared" si="900"/>
        <v>2</v>
      </c>
      <c r="X3955">
        <v>1</v>
      </c>
      <c r="Y3955">
        <f>D3955*$X3955</f>
        <v>17600</v>
      </c>
      <c r="Z3955">
        <f>E3955*$X3955</f>
        <v>0</v>
      </c>
    </row>
    <row r="3956" spans="1:26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 t="b">
        <v>0</v>
      </c>
      <c r="L3956">
        <v>0</v>
      </c>
      <c r="M3956" t="b">
        <v>0</v>
      </c>
      <c r="N3956" t="s">
        <v>8271</v>
      </c>
      <c r="O3956" s="15">
        <f t="shared" si="895"/>
        <v>0</v>
      </c>
      <c r="P3956" s="15">
        <f t="shared" si="908"/>
        <v>0</v>
      </c>
      <c r="Q3956" t="s">
        <v>8328</v>
      </c>
      <c r="R3956" t="s">
        <v>8329</v>
      </c>
      <c r="S3956" s="8">
        <f t="shared" si="896"/>
        <v>41774.442870370367</v>
      </c>
      <c r="T3956" s="11">
        <f t="shared" si="897"/>
        <v>41834.442870370367</v>
      </c>
      <c r="U3956" t="str">
        <f t="shared" si="898"/>
        <v>FALSE</v>
      </c>
      <c r="V3956" s="18">
        <f t="shared" si="899"/>
        <v>2</v>
      </c>
      <c r="W3956">
        <f t="shared" si="900"/>
        <v>2</v>
      </c>
      <c r="X3956">
        <f>0.76</f>
        <v>0.76</v>
      </c>
      <c r="Y3956">
        <f>D3956*X3956</f>
        <v>19000</v>
      </c>
      <c r="Z3956">
        <f t="shared" ref="Z3956:Z3962" si="909">E3956*$X3956</f>
        <v>0</v>
      </c>
    </row>
    <row r="3957" spans="1:26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 t="b">
        <v>0</v>
      </c>
      <c r="L3957">
        <v>8</v>
      </c>
      <c r="M3957" t="b">
        <v>0</v>
      </c>
      <c r="N3957" t="s">
        <v>8271</v>
      </c>
      <c r="O3957" s="15">
        <f t="shared" si="895"/>
        <v>24.285714285714285</v>
      </c>
      <c r="P3957" s="15">
        <f t="shared" si="908"/>
        <v>53.125</v>
      </c>
      <c r="Q3957" t="s">
        <v>8328</v>
      </c>
      <c r="R3957" t="s">
        <v>8329</v>
      </c>
      <c r="S3957" s="8">
        <f t="shared" si="896"/>
        <v>42306.640520833331</v>
      </c>
      <c r="T3957" s="11">
        <f t="shared" si="897"/>
        <v>42336.682187499995</v>
      </c>
      <c r="U3957" t="str">
        <f t="shared" si="898"/>
        <v>FALSE</v>
      </c>
      <c r="V3957" s="18">
        <f t="shared" si="899"/>
        <v>2</v>
      </c>
      <c r="W3957">
        <f t="shared" si="900"/>
        <v>2</v>
      </c>
      <c r="X3957">
        <v>1</v>
      </c>
      <c r="Y3957">
        <f t="shared" ref="Y3957:Y3962" si="910">D3957*$X3957</f>
        <v>1750</v>
      </c>
      <c r="Z3957">
        <f t="shared" si="909"/>
        <v>425</v>
      </c>
    </row>
    <row r="3958" spans="1:26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 t="b">
        <v>0</v>
      </c>
      <c r="L3958">
        <v>0</v>
      </c>
      <c r="M3958" t="b">
        <v>0</v>
      </c>
      <c r="N3958" t="s">
        <v>8271</v>
      </c>
      <c r="O3958" s="15">
        <f t="shared" si="895"/>
        <v>0</v>
      </c>
      <c r="P3958" s="15">
        <f t="shared" si="908"/>
        <v>0</v>
      </c>
      <c r="Q3958" t="s">
        <v>8328</v>
      </c>
      <c r="R3958" t="s">
        <v>8329</v>
      </c>
      <c r="S3958" s="8">
        <f t="shared" si="896"/>
        <v>42457.723692129628</v>
      </c>
      <c r="T3958" s="11">
        <f t="shared" si="897"/>
        <v>42484.805555555555</v>
      </c>
      <c r="U3958" t="str">
        <f t="shared" si="898"/>
        <v>FALSE</v>
      </c>
      <c r="V3958" s="18">
        <f t="shared" si="899"/>
        <v>2</v>
      </c>
      <c r="W3958">
        <f t="shared" si="900"/>
        <v>2</v>
      </c>
      <c r="X3958">
        <v>1</v>
      </c>
      <c r="Y3958">
        <f t="shared" si="910"/>
        <v>5500</v>
      </c>
      <c r="Z3958">
        <f t="shared" si="909"/>
        <v>0</v>
      </c>
    </row>
    <row r="3959" spans="1:26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 t="b">
        <v>0</v>
      </c>
      <c r="L3959">
        <v>1</v>
      </c>
      <c r="M3959" t="b">
        <v>0</v>
      </c>
      <c r="N3959" t="s">
        <v>8271</v>
      </c>
      <c r="O3959" s="15">
        <f t="shared" si="895"/>
        <v>2.5000000000000001E-2</v>
      </c>
      <c r="P3959" s="15">
        <f t="shared" si="908"/>
        <v>7</v>
      </c>
      <c r="Q3959" t="s">
        <v>8328</v>
      </c>
      <c r="R3959" t="s">
        <v>8329</v>
      </c>
      <c r="S3959" s="8">
        <f t="shared" si="896"/>
        <v>42513.767986111103</v>
      </c>
      <c r="T3959" s="11">
        <f t="shared" si="897"/>
        <v>42559.76798611111</v>
      </c>
      <c r="U3959" t="str">
        <f t="shared" si="898"/>
        <v>FALSE</v>
      </c>
      <c r="V3959" s="18">
        <f t="shared" si="899"/>
        <v>2</v>
      </c>
      <c r="W3959">
        <f t="shared" si="900"/>
        <v>2</v>
      </c>
      <c r="X3959">
        <v>1</v>
      </c>
      <c r="Y3959">
        <f t="shared" si="910"/>
        <v>28000</v>
      </c>
      <c r="Z3959">
        <f t="shared" si="909"/>
        <v>7</v>
      </c>
    </row>
    <row r="3960" spans="1:26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 t="b">
        <v>0</v>
      </c>
      <c r="L3960">
        <v>16</v>
      </c>
      <c r="M3960" t="b">
        <v>0</v>
      </c>
      <c r="N3960" t="s">
        <v>8271</v>
      </c>
      <c r="O3960" s="15">
        <f t="shared" si="895"/>
        <v>32.049999999999997</v>
      </c>
      <c r="P3960" s="15">
        <f t="shared" si="908"/>
        <v>40.0625</v>
      </c>
      <c r="Q3960" t="s">
        <v>8328</v>
      </c>
      <c r="R3960" t="s">
        <v>8329</v>
      </c>
      <c r="S3960" s="8">
        <f t="shared" si="896"/>
        <v>41816.742037037038</v>
      </c>
      <c r="T3960" s="11">
        <f t="shared" si="897"/>
        <v>41853.375</v>
      </c>
      <c r="U3960" t="str">
        <f t="shared" si="898"/>
        <v>FALSE</v>
      </c>
      <c r="V3960" s="18">
        <f t="shared" si="899"/>
        <v>2</v>
      </c>
      <c r="W3960">
        <f t="shared" si="900"/>
        <v>2</v>
      </c>
      <c r="X3960">
        <v>1</v>
      </c>
      <c r="Y3960">
        <f t="shared" si="910"/>
        <v>2000</v>
      </c>
      <c r="Z3960">
        <f t="shared" si="909"/>
        <v>641</v>
      </c>
    </row>
    <row r="3961" spans="1:26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 t="b">
        <v>0</v>
      </c>
      <c r="L3961">
        <v>12</v>
      </c>
      <c r="M3961" t="b">
        <v>0</v>
      </c>
      <c r="N3961" t="s">
        <v>8271</v>
      </c>
      <c r="O3961" s="15">
        <f t="shared" si="895"/>
        <v>24.333333333333336</v>
      </c>
      <c r="P3961" s="15">
        <f t="shared" si="908"/>
        <v>24.333333333333332</v>
      </c>
      <c r="Q3961" t="s">
        <v>8328</v>
      </c>
      <c r="R3961" t="s">
        <v>8329</v>
      </c>
      <c r="S3961" s="8">
        <f t="shared" si="896"/>
        <v>41880.580509259256</v>
      </c>
      <c r="T3961" s="11">
        <f t="shared" si="897"/>
        <v>41910.580509259256</v>
      </c>
      <c r="U3961" t="str">
        <f t="shared" si="898"/>
        <v>FALSE</v>
      </c>
      <c r="V3961" s="18">
        <f t="shared" si="899"/>
        <v>2</v>
      </c>
      <c r="W3961">
        <f t="shared" si="900"/>
        <v>2</v>
      </c>
      <c r="X3961">
        <v>1</v>
      </c>
      <c r="Y3961">
        <f t="shared" si="910"/>
        <v>1200</v>
      </c>
      <c r="Z3961">
        <f t="shared" si="909"/>
        <v>292</v>
      </c>
    </row>
    <row r="3962" spans="1:26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 t="b">
        <v>0</v>
      </c>
      <c r="L3962">
        <v>4</v>
      </c>
      <c r="M3962" t="b">
        <v>0</v>
      </c>
      <c r="N3962" t="s">
        <v>8271</v>
      </c>
      <c r="O3962" s="15">
        <f t="shared" si="895"/>
        <v>1.5</v>
      </c>
      <c r="P3962" s="15">
        <f t="shared" si="908"/>
        <v>11.25</v>
      </c>
      <c r="Q3962" t="s">
        <v>8328</v>
      </c>
      <c r="R3962" t="s">
        <v>8329</v>
      </c>
      <c r="S3962" s="8">
        <f t="shared" si="896"/>
        <v>42342.63722222222</v>
      </c>
      <c r="T3962" s="11">
        <f t="shared" si="897"/>
        <v>42372.63722222222</v>
      </c>
      <c r="U3962" t="str">
        <f t="shared" si="898"/>
        <v>FALSE</v>
      </c>
      <c r="V3962" s="18">
        <f t="shared" si="899"/>
        <v>2</v>
      </c>
      <c r="W3962">
        <f t="shared" si="900"/>
        <v>2</v>
      </c>
      <c r="X3962">
        <v>1</v>
      </c>
      <c r="Y3962">
        <f t="shared" si="910"/>
        <v>3000</v>
      </c>
      <c r="Z3962">
        <f t="shared" si="909"/>
        <v>45</v>
      </c>
    </row>
    <row r="3963" spans="1:26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 t="b">
        <v>0</v>
      </c>
      <c r="L3963">
        <v>2</v>
      </c>
      <c r="M3963" t="b">
        <v>0</v>
      </c>
      <c r="N3963" t="s">
        <v>8271</v>
      </c>
      <c r="O3963" s="15">
        <f t="shared" si="895"/>
        <v>0.42</v>
      </c>
      <c r="P3963" s="15">
        <f t="shared" si="908"/>
        <v>10.5</v>
      </c>
      <c r="Q3963" t="s">
        <v>8328</v>
      </c>
      <c r="R3963" t="s">
        <v>8329</v>
      </c>
      <c r="S3963" s="8">
        <f t="shared" si="896"/>
        <v>41745.682986111111</v>
      </c>
      <c r="T3963" s="11">
        <f t="shared" si="897"/>
        <v>41767.682986111111</v>
      </c>
      <c r="U3963" t="str">
        <f t="shared" si="898"/>
        <v>FALSE</v>
      </c>
      <c r="V3963" s="18">
        <f t="shared" si="899"/>
        <v>2</v>
      </c>
      <c r="W3963">
        <f t="shared" si="900"/>
        <v>2</v>
      </c>
      <c r="X3963">
        <v>1.28</v>
      </c>
      <c r="Y3963">
        <f>D3963*X3963</f>
        <v>6400</v>
      </c>
      <c r="Z3963">
        <f t="shared" ref="Z3963:Z3975" si="911">E3963*$X3963</f>
        <v>26.88</v>
      </c>
    </row>
    <row r="3964" spans="1:26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 t="b">
        <v>0</v>
      </c>
      <c r="L3964">
        <v>3</v>
      </c>
      <c r="M3964" t="b">
        <v>0</v>
      </c>
      <c r="N3964" t="s">
        <v>8271</v>
      </c>
      <c r="O3964" s="15">
        <f t="shared" si="895"/>
        <v>3.214285714285714</v>
      </c>
      <c r="P3964" s="15">
        <f t="shared" si="908"/>
        <v>15</v>
      </c>
      <c r="Q3964" t="s">
        <v>8328</v>
      </c>
      <c r="R3964" t="s">
        <v>8329</v>
      </c>
      <c r="S3964" s="8">
        <f t="shared" si="896"/>
        <v>42311.413124999999</v>
      </c>
      <c r="T3964" s="11">
        <f t="shared" si="897"/>
        <v>42336.413124999999</v>
      </c>
      <c r="U3964" t="str">
        <f t="shared" si="898"/>
        <v>FALSE</v>
      </c>
      <c r="V3964" s="18">
        <f t="shared" si="899"/>
        <v>2</v>
      </c>
      <c r="W3964">
        <f t="shared" si="900"/>
        <v>2</v>
      </c>
      <c r="X3964">
        <v>1.28</v>
      </c>
      <c r="Y3964">
        <f>D3964*X3964</f>
        <v>1792</v>
      </c>
      <c r="Z3964">
        <f t="shared" si="911"/>
        <v>57.6</v>
      </c>
    </row>
    <row r="3965" spans="1:26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 t="b">
        <v>0</v>
      </c>
      <c r="L3965">
        <v>0</v>
      </c>
      <c r="M3965" t="b">
        <v>0</v>
      </c>
      <c r="N3965" t="s">
        <v>8271</v>
      </c>
      <c r="O3965" s="15">
        <f t="shared" si="895"/>
        <v>0</v>
      </c>
      <c r="P3965" s="15">
        <f t="shared" si="908"/>
        <v>0</v>
      </c>
      <c r="Q3965" t="s">
        <v>8328</v>
      </c>
      <c r="R3965" t="s">
        <v>8329</v>
      </c>
      <c r="S3965" s="8">
        <f t="shared" si="896"/>
        <v>42295.945798611108</v>
      </c>
      <c r="T3965" s="11">
        <f t="shared" si="897"/>
        <v>42325.987465277773</v>
      </c>
      <c r="U3965" t="str">
        <f t="shared" si="898"/>
        <v>FALSE</v>
      </c>
      <c r="V3965" s="18">
        <f t="shared" si="899"/>
        <v>2</v>
      </c>
      <c r="W3965">
        <f t="shared" si="900"/>
        <v>2</v>
      </c>
      <c r="X3965">
        <f>0.76</f>
        <v>0.76</v>
      </c>
      <c r="Y3965">
        <f>D3965*X3965</f>
        <v>7600</v>
      </c>
      <c r="Z3965">
        <f t="shared" si="911"/>
        <v>0</v>
      </c>
    </row>
    <row r="3966" spans="1:26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 t="b">
        <v>0</v>
      </c>
      <c r="L3966">
        <v>3</v>
      </c>
      <c r="M3966" t="b">
        <v>0</v>
      </c>
      <c r="N3966" t="s">
        <v>8271</v>
      </c>
      <c r="O3966" s="15">
        <f t="shared" si="895"/>
        <v>6.3</v>
      </c>
      <c r="P3966" s="15">
        <f t="shared" si="908"/>
        <v>42</v>
      </c>
      <c r="Q3966" t="s">
        <v>8328</v>
      </c>
      <c r="R3966" t="s">
        <v>8329</v>
      </c>
      <c r="S3966" s="8">
        <f t="shared" si="896"/>
        <v>42053.513726851852</v>
      </c>
      <c r="T3966" s="11">
        <f t="shared" si="897"/>
        <v>42113.47206018518</v>
      </c>
      <c r="U3966" t="str">
        <f t="shared" si="898"/>
        <v>FALSE</v>
      </c>
      <c r="V3966" s="18">
        <f t="shared" si="899"/>
        <v>2</v>
      </c>
      <c r="W3966">
        <f t="shared" si="900"/>
        <v>2</v>
      </c>
      <c r="X3966">
        <v>1</v>
      </c>
      <c r="Y3966">
        <f t="shared" ref="Y3966:Y3975" si="912">D3966*$X3966</f>
        <v>2000</v>
      </c>
      <c r="Z3966">
        <f t="shared" si="911"/>
        <v>126</v>
      </c>
    </row>
    <row r="3967" spans="1:26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 t="b">
        <v>0</v>
      </c>
      <c r="L3967">
        <v>4</v>
      </c>
      <c r="M3967" t="b">
        <v>0</v>
      </c>
      <c r="N3967" t="s">
        <v>8271</v>
      </c>
      <c r="O3967" s="15">
        <f t="shared" si="895"/>
        <v>14.249999999999998</v>
      </c>
      <c r="P3967" s="15">
        <f t="shared" si="908"/>
        <v>71.25</v>
      </c>
      <c r="Q3967" t="s">
        <v>8328</v>
      </c>
      <c r="R3967" t="s">
        <v>8329</v>
      </c>
      <c r="S3967" s="8">
        <f t="shared" si="896"/>
        <v>42414.027546296296</v>
      </c>
      <c r="T3967" s="11">
        <f t="shared" si="897"/>
        <v>42473.985879629625</v>
      </c>
      <c r="U3967" t="str">
        <f t="shared" si="898"/>
        <v>FALSE</v>
      </c>
      <c r="V3967" s="18">
        <f t="shared" si="899"/>
        <v>2</v>
      </c>
      <c r="W3967">
        <f t="shared" si="900"/>
        <v>2</v>
      </c>
      <c r="X3967">
        <v>1</v>
      </c>
      <c r="Y3967">
        <f t="shared" si="912"/>
        <v>2000</v>
      </c>
      <c r="Z3967">
        <f t="shared" si="911"/>
        <v>285</v>
      </c>
    </row>
    <row r="3968" spans="1:26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 t="b">
        <v>0</v>
      </c>
      <c r="L3968">
        <v>2</v>
      </c>
      <c r="M3968" t="b">
        <v>0</v>
      </c>
      <c r="N3968" t="s">
        <v>8271</v>
      </c>
      <c r="O3968" s="15">
        <f t="shared" si="895"/>
        <v>0.6</v>
      </c>
      <c r="P3968" s="15">
        <f t="shared" si="908"/>
        <v>22.5</v>
      </c>
      <c r="Q3968" t="s">
        <v>8328</v>
      </c>
      <c r="R3968" t="s">
        <v>8329</v>
      </c>
      <c r="S3968" s="8">
        <f t="shared" si="896"/>
        <v>41801.503217592588</v>
      </c>
      <c r="T3968" s="11">
        <f t="shared" si="897"/>
        <v>41843.915972222218</v>
      </c>
      <c r="U3968" t="str">
        <f t="shared" si="898"/>
        <v>FALSE</v>
      </c>
      <c r="V3968" s="18">
        <f t="shared" si="899"/>
        <v>2</v>
      </c>
      <c r="W3968">
        <f t="shared" si="900"/>
        <v>2</v>
      </c>
      <c r="X3968">
        <v>1</v>
      </c>
      <c r="Y3968">
        <f t="shared" si="912"/>
        <v>7500</v>
      </c>
      <c r="Z3968">
        <f t="shared" si="911"/>
        <v>45</v>
      </c>
    </row>
    <row r="3969" spans="1:26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 t="b">
        <v>0</v>
      </c>
      <c r="L3969">
        <v>10</v>
      </c>
      <c r="M3969" t="b">
        <v>0</v>
      </c>
      <c r="N3969" t="s">
        <v>8271</v>
      </c>
      <c r="O3969" s="15">
        <f t="shared" si="895"/>
        <v>24.117647058823529</v>
      </c>
      <c r="P3969" s="15">
        <f t="shared" si="908"/>
        <v>41</v>
      </c>
      <c r="Q3969" t="s">
        <v>8328</v>
      </c>
      <c r="R3969" t="s">
        <v>8329</v>
      </c>
      <c r="S3969" s="8">
        <f t="shared" si="896"/>
        <v>42770.082256944443</v>
      </c>
      <c r="T3969" s="11">
        <f t="shared" si="897"/>
        <v>42800.082256944443</v>
      </c>
      <c r="U3969" t="str">
        <f t="shared" si="898"/>
        <v>FALSE</v>
      </c>
      <c r="V3969" s="18">
        <f t="shared" si="899"/>
        <v>2</v>
      </c>
      <c r="W3969">
        <f t="shared" si="900"/>
        <v>2</v>
      </c>
      <c r="X3969">
        <v>1</v>
      </c>
      <c r="Y3969">
        <f t="shared" si="912"/>
        <v>1700</v>
      </c>
      <c r="Z3969">
        <f t="shared" si="911"/>
        <v>410</v>
      </c>
    </row>
    <row r="3970" spans="1:26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 t="b">
        <v>0</v>
      </c>
      <c r="L3970">
        <v>11</v>
      </c>
      <c r="M3970" t="b">
        <v>0</v>
      </c>
      <c r="N3970" t="s">
        <v>8271</v>
      </c>
      <c r="O3970" s="15">
        <f t="shared" si="895"/>
        <v>10.54</v>
      </c>
      <c r="P3970" s="15">
        <f t="shared" si="908"/>
        <v>47.909090909090907</v>
      </c>
      <c r="Q3970" t="s">
        <v>8328</v>
      </c>
      <c r="R3970" t="s">
        <v>8329</v>
      </c>
      <c r="S3970" s="8">
        <f t="shared" si="896"/>
        <v>42452.60732638889</v>
      </c>
      <c r="T3970" s="11">
        <f t="shared" si="897"/>
        <v>42512.60732638889</v>
      </c>
      <c r="U3970" t="str">
        <f t="shared" si="898"/>
        <v>FALSE</v>
      </c>
      <c r="V3970" s="18">
        <f t="shared" si="899"/>
        <v>2</v>
      </c>
      <c r="W3970">
        <f t="shared" si="900"/>
        <v>2</v>
      </c>
      <c r="X3970">
        <v>1</v>
      </c>
      <c r="Y3970">
        <f t="shared" si="912"/>
        <v>5000</v>
      </c>
      <c r="Z3970">
        <f t="shared" si="911"/>
        <v>527</v>
      </c>
    </row>
    <row r="3971" spans="1:26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 t="b">
        <v>0</v>
      </c>
      <c r="L3971">
        <v>6</v>
      </c>
      <c r="M3971" t="b">
        <v>0</v>
      </c>
      <c r="N3971" t="s">
        <v>8271</v>
      </c>
      <c r="O3971" s="15">
        <f t="shared" ref="O3971:O4034" si="913">(E3971/D3971)*100</f>
        <v>7.4690265486725664</v>
      </c>
      <c r="P3971" s="15">
        <f t="shared" si="908"/>
        <v>35.166666666666664</v>
      </c>
      <c r="Q3971" t="s">
        <v>8328</v>
      </c>
      <c r="R3971" t="s">
        <v>8329</v>
      </c>
      <c r="S3971" s="8">
        <f t="shared" ref="S3971:S4034" si="914">(((J3971/60)/60)/24)+DATE(1970,1,1)+(-5/24)</f>
        <v>42601.646365740737</v>
      </c>
      <c r="T3971" s="11">
        <f t="shared" ref="T3971:T4034" si="915">(I3971/86400)+25569+(-5/24)</f>
        <v>42610.954861111109</v>
      </c>
      <c r="U3971" t="str">
        <f t="shared" ref="U3971:U4034" si="916">TRIM(K3971)</f>
        <v>FALSE</v>
      </c>
      <c r="V3971" s="18">
        <f t="shared" ref="V3971:V4034" si="917">IF(U3971="TRUE", 1, 2)</f>
        <v>2</v>
      </c>
      <c r="W3971">
        <f t="shared" ref="W3971:W4034" si="918">IF(F3971="successful", 1,  IF(F3971= "failed", 2, IF(F3971="canceled", 3, 4)))</f>
        <v>2</v>
      </c>
      <c r="X3971">
        <v>1</v>
      </c>
      <c r="Y3971">
        <f t="shared" si="912"/>
        <v>2825</v>
      </c>
      <c r="Z3971">
        <f t="shared" si="911"/>
        <v>211</v>
      </c>
    </row>
    <row r="3972" spans="1:26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 t="b">
        <v>0</v>
      </c>
      <c r="L3972">
        <v>2</v>
      </c>
      <c r="M3972" t="b">
        <v>0</v>
      </c>
      <c r="N3972" t="s">
        <v>8271</v>
      </c>
      <c r="O3972" s="15">
        <f t="shared" si="913"/>
        <v>7.3333333333333334E-2</v>
      </c>
      <c r="P3972" s="15">
        <f t="shared" si="908"/>
        <v>5.5</v>
      </c>
      <c r="Q3972" t="s">
        <v>8328</v>
      </c>
      <c r="R3972" t="s">
        <v>8329</v>
      </c>
      <c r="S3972" s="8">
        <f t="shared" si="914"/>
        <v>42447.655219907399</v>
      </c>
      <c r="T3972" s="11">
        <f t="shared" si="915"/>
        <v>42477.655219907407</v>
      </c>
      <c r="U3972" t="str">
        <f t="shared" si="916"/>
        <v>FALSE</v>
      </c>
      <c r="V3972" s="18">
        <f t="shared" si="917"/>
        <v>2</v>
      </c>
      <c r="W3972">
        <f t="shared" si="918"/>
        <v>2</v>
      </c>
      <c r="X3972">
        <v>1</v>
      </c>
      <c r="Y3972">
        <f t="shared" si="912"/>
        <v>15000</v>
      </c>
      <c r="Z3972">
        <f t="shared" si="911"/>
        <v>11</v>
      </c>
    </row>
    <row r="3973" spans="1:26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 t="b">
        <v>0</v>
      </c>
      <c r="L3973">
        <v>6</v>
      </c>
      <c r="M3973" t="b">
        <v>0</v>
      </c>
      <c r="N3973" t="s">
        <v>8271</v>
      </c>
      <c r="O3973" s="15">
        <f t="shared" si="913"/>
        <v>0.97142857142857131</v>
      </c>
      <c r="P3973" s="15">
        <f t="shared" si="908"/>
        <v>22.666666666666668</v>
      </c>
      <c r="Q3973" t="s">
        <v>8328</v>
      </c>
      <c r="R3973" t="s">
        <v>8329</v>
      </c>
      <c r="S3973" s="8">
        <f t="shared" si="914"/>
        <v>41811.327847222223</v>
      </c>
      <c r="T3973" s="11">
        <f t="shared" si="915"/>
        <v>41841.327847222223</v>
      </c>
      <c r="U3973" t="str">
        <f t="shared" si="916"/>
        <v>FALSE</v>
      </c>
      <c r="V3973" s="18">
        <f t="shared" si="917"/>
        <v>2</v>
      </c>
      <c r="W3973">
        <f t="shared" si="918"/>
        <v>2</v>
      </c>
      <c r="X3973">
        <v>1</v>
      </c>
      <c r="Y3973">
        <f t="shared" si="912"/>
        <v>14000</v>
      </c>
      <c r="Z3973">
        <f t="shared" si="911"/>
        <v>136</v>
      </c>
    </row>
    <row r="3974" spans="1:26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 t="b">
        <v>0</v>
      </c>
      <c r="L3974">
        <v>8</v>
      </c>
      <c r="M3974" t="b">
        <v>0</v>
      </c>
      <c r="N3974" t="s">
        <v>8271</v>
      </c>
      <c r="O3974" s="15">
        <f t="shared" si="913"/>
        <v>21.099999999999998</v>
      </c>
      <c r="P3974" s="15">
        <f t="shared" si="908"/>
        <v>26.375</v>
      </c>
      <c r="Q3974" t="s">
        <v>8328</v>
      </c>
      <c r="R3974" t="s">
        <v>8329</v>
      </c>
      <c r="S3974" s="8">
        <f t="shared" si="914"/>
        <v>41980.859189814808</v>
      </c>
      <c r="T3974" s="11">
        <f t="shared" si="915"/>
        <v>42040.859189814808</v>
      </c>
      <c r="U3974" t="str">
        <f t="shared" si="916"/>
        <v>FALSE</v>
      </c>
      <c r="V3974" s="18">
        <f t="shared" si="917"/>
        <v>2</v>
      </c>
      <c r="W3974">
        <f t="shared" si="918"/>
        <v>2</v>
      </c>
      <c r="X3974">
        <v>1</v>
      </c>
      <c r="Y3974">
        <f t="shared" si="912"/>
        <v>1000</v>
      </c>
      <c r="Z3974">
        <f t="shared" si="911"/>
        <v>211</v>
      </c>
    </row>
    <row r="3975" spans="1:26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 t="b">
        <v>0</v>
      </c>
      <c r="L3975">
        <v>37</v>
      </c>
      <c r="M3975" t="b">
        <v>0</v>
      </c>
      <c r="N3975" t="s">
        <v>8271</v>
      </c>
      <c r="O3975" s="15">
        <f t="shared" si="913"/>
        <v>78.100000000000009</v>
      </c>
      <c r="P3975" s="15">
        <f t="shared" si="908"/>
        <v>105.54054054054055</v>
      </c>
      <c r="Q3975" t="s">
        <v>8328</v>
      </c>
      <c r="R3975" t="s">
        <v>8329</v>
      </c>
      <c r="S3975" s="8">
        <f t="shared" si="914"/>
        <v>42469.475810185184</v>
      </c>
      <c r="T3975" s="11">
        <f t="shared" si="915"/>
        <v>42498.958333333336</v>
      </c>
      <c r="U3975" t="str">
        <f t="shared" si="916"/>
        <v>FALSE</v>
      </c>
      <c r="V3975" s="18">
        <f t="shared" si="917"/>
        <v>2</v>
      </c>
      <c r="W3975">
        <f t="shared" si="918"/>
        <v>2</v>
      </c>
      <c r="X3975">
        <v>1</v>
      </c>
      <c r="Y3975">
        <f t="shared" si="912"/>
        <v>5000</v>
      </c>
      <c r="Z3975">
        <f t="shared" si="911"/>
        <v>3905</v>
      </c>
    </row>
    <row r="3976" spans="1:26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 t="b">
        <v>0</v>
      </c>
      <c r="L3976">
        <v>11</v>
      </c>
      <c r="M3976" t="b">
        <v>0</v>
      </c>
      <c r="N3976" t="s">
        <v>8271</v>
      </c>
      <c r="O3976" s="15">
        <f t="shared" si="913"/>
        <v>32</v>
      </c>
      <c r="P3976" s="15">
        <f t="shared" si="908"/>
        <v>29.09090909090909</v>
      </c>
      <c r="Q3976" t="s">
        <v>8328</v>
      </c>
      <c r="R3976" t="s">
        <v>8329</v>
      </c>
      <c r="S3976" s="8">
        <f t="shared" si="914"/>
        <v>42493.338518518511</v>
      </c>
      <c r="T3976" s="11">
        <f t="shared" si="915"/>
        <v>42523.338518518511</v>
      </c>
      <c r="U3976" t="str">
        <f t="shared" si="916"/>
        <v>FALSE</v>
      </c>
      <c r="V3976" s="18">
        <f t="shared" si="917"/>
        <v>2</v>
      </c>
      <c r="W3976">
        <f t="shared" si="918"/>
        <v>2</v>
      </c>
      <c r="X3976">
        <v>1.28</v>
      </c>
      <c r="Y3976">
        <f>D3976*X3976</f>
        <v>1280</v>
      </c>
      <c r="Z3976">
        <f t="shared" ref="Z3976:Z4003" si="919">E3976*$X3976</f>
        <v>409.6</v>
      </c>
    </row>
    <row r="3977" spans="1:26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 t="b">
        <v>0</v>
      </c>
      <c r="L3977">
        <v>0</v>
      </c>
      <c r="M3977" t="b">
        <v>0</v>
      </c>
      <c r="N3977" t="s">
        <v>8271</v>
      </c>
      <c r="O3977" s="15">
        <f t="shared" si="913"/>
        <v>0</v>
      </c>
      <c r="P3977" s="15">
        <f t="shared" si="908"/>
        <v>0</v>
      </c>
      <c r="Q3977" t="s">
        <v>8328</v>
      </c>
      <c r="R3977" t="s">
        <v>8329</v>
      </c>
      <c r="S3977" s="8">
        <f t="shared" si="914"/>
        <v>42534.658541666664</v>
      </c>
      <c r="T3977" s="11">
        <f t="shared" si="915"/>
        <v>42564.658541666664</v>
      </c>
      <c r="U3977" t="str">
        <f t="shared" si="916"/>
        <v>FALSE</v>
      </c>
      <c r="V3977" s="18">
        <f t="shared" si="917"/>
        <v>2</v>
      </c>
      <c r="W3977">
        <f t="shared" si="918"/>
        <v>2</v>
      </c>
      <c r="X3977">
        <v>1</v>
      </c>
      <c r="Y3977">
        <f>D3977*$X3977</f>
        <v>678</v>
      </c>
      <c r="Z3977">
        <f t="shared" si="919"/>
        <v>0</v>
      </c>
    </row>
    <row r="3978" spans="1:26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 t="b">
        <v>0</v>
      </c>
      <c r="L3978">
        <v>10</v>
      </c>
      <c r="M3978" t="b">
        <v>0</v>
      </c>
      <c r="N3978" t="s">
        <v>8271</v>
      </c>
      <c r="O3978" s="15">
        <f t="shared" si="913"/>
        <v>47.692307692307693</v>
      </c>
      <c r="P3978" s="15">
        <f t="shared" si="908"/>
        <v>62</v>
      </c>
      <c r="Q3978" t="s">
        <v>8328</v>
      </c>
      <c r="R3978" t="s">
        <v>8329</v>
      </c>
      <c r="S3978" s="8">
        <f t="shared" si="914"/>
        <v>41830.650011574071</v>
      </c>
      <c r="T3978" s="11">
        <f t="shared" si="915"/>
        <v>41852.083333333328</v>
      </c>
      <c r="U3978" t="str">
        <f t="shared" si="916"/>
        <v>FALSE</v>
      </c>
      <c r="V3978" s="18">
        <f t="shared" si="917"/>
        <v>2</v>
      </c>
      <c r="W3978">
        <f t="shared" si="918"/>
        <v>2</v>
      </c>
      <c r="X3978">
        <v>1</v>
      </c>
      <c r="Y3978">
        <f>D3978*$X3978</f>
        <v>1300</v>
      </c>
      <c r="Z3978">
        <f t="shared" si="919"/>
        <v>620</v>
      </c>
    </row>
    <row r="3979" spans="1:26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 t="b">
        <v>0</v>
      </c>
      <c r="L3979">
        <v>6</v>
      </c>
      <c r="M3979" t="b">
        <v>0</v>
      </c>
      <c r="N3979" t="s">
        <v>8271</v>
      </c>
      <c r="O3979" s="15">
        <f t="shared" si="913"/>
        <v>1.4500000000000002</v>
      </c>
      <c r="P3979" s="15">
        <f t="shared" si="908"/>
        <v>217.5</v>
      </c>
      <c r="Q3979" t="s">
        <v>8328</v>
      </c>
      <c r="R3979" t="s">
        <v>8329</v>
      </c>
      <c r="S3979" s="8">
        <f t="shared" si="914"/>
        <v>42543.580231481479</v>
      </c>
      <c r="T3979" s="11">
        <f t="shared" si="915"/>
        <v>42573.580231481479</v>
      </c>
      <c r="U3979" t="str">
        <f t="shared" si="916"/>
        <v>FALSE</v>
      </c>
      <c r="V3979" s="18">
        <f t="shared" si="917"/>
        <v>2</v>
      </c>
      <c r="W3979">
        <f t="shared" si="918"/>
        <v>2</v>
      </c>
      <c r="X3979">
        <v>1</v>
      </c>
      <c r="Y3979">
        <f>D3979*$X3979</f>
        <v>90000</v>
      </c>
      <c r="Z3979">
        <f t="shared" si="919"/>
        <v>1305</v>
      </c>
    </row>
    <row r="3980" spans="1:26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 t="b">
        <v>0</v>
      </c>
      <c r="L3980">
        <v>8</v>
      </c>
      <c r="M3980" t="b">
        <v>0</v>
      </c>
      <c r="N3980" t="s">
        <v>8271</v>
      </c>
      <c r="O3980" s="15">
        <f t="shared" si="913"/>
        <v>10.7</v>
      </c>
      <c r="P3980" s="15">
        <f t="shared" si="908"/>
        <v>26.75</v>
      </c>
      <c r="Q3980" t="s">
        <v>8328</v>
      </c>
      <c r="R3980" t="s">
        <v>8329</v>
      </c>
      <c r="S3980" s="8">
        <f t="shared" si="914"/>
        <v>41975.434641203705</v>
      </c>
      <c r="T3980" s="11">
        <f t="shared" si="915"/>
        <v>42035.434641203705</v>
      </c>
      <c r="U3980" t="str">
        <f t="shared" si="916"/>
        <v>FALSE</v>
      </c>
      <c r="V3980" s="18">
        <f t="shared" si="917"/>
        <v>2</v>
      </c>
      <c r="W3980">
        <f t="shared" si="918"/>
        <v>2</v>
      </c>
      <c r="X3980">
        <v>1</v>
      </c>
      <c r="Y3980">
        <f>D3980*$X3980</f>
        <v>2000</v>
      </c>
      <c r="Z3980">
        <f t="shared" si="919"/>
        <v>214</v>
      </c>
    </row>
    <row r="3981" spans="1:26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 t="b">
        <v>0</v>
      </c>
      <c r="L3981">
        <v>6</v>
      </c>
      <c r="M3981" t="b">
        <v>0</v>
      </c>
      <c r="N3981" t="s">
        <v>8271</v>
      </c>
      <c r="O3981" s="15">
        <f t="shared" si="913"/>
        <v>1.8333333333333333</v>
      </c>
      <c r="P3981" s="15">
        <f t="shared" si="908"/>
        <v>18.333333333333332</v>
      </c>
      <c r="Q3981" t="s">
        <v>8328</v>
      </c>
      <c r="R3981" t="s">
        <v>8329</v>
      </c>
      <c r="S3981" s="8">
        <f t="shared" si="914"/>
        <v>42069.695104166669</v>
      </c>
      <c r="T3981" s="11">
        <f t="shared" si="915"/>
        <v>42092.624999999993</v>
      </c>
      <c r="U3981" t="str">
        <f t="shared" si="916"/>
        <v>FALSE</v>
      </c>
      <c r="V3981" s="18">
        <f t="shared" si="917"/>
        <v>2</v>
      </c>
      <c r="W3981">
        <f t="shared" si="918"/>
        <v>2</v>
      </c>
      <c r="X3981">
        <v>1.28</v>
      </c>
      <c r="Y3981">
        <f>D3981*X3981</f>
        <v>7680</v>
      </c>
      <c r="Z3981">
        <f t="shared" si="919"/>
        <v>140.80000000000001</v>
      </c>
    </row>
    <row r="3982" spans="1:26" ht="115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 t="b">
        <v>0</v>
      </c>
      <c r="L3982">
        <v>7</v>
      </c>
      <c r="M3982" t="b">
        <v>0</v>
      </c>
      <c r="N3982" t="s">
        <v>8271</v>
      </c>
      <c r="O3982" s="15">
        <f t="shared" si="913"/>
        <v>18</v>
      </c>
      <c r="P3982" s="15">
        <f t="shared" si="908"/>
        <v>64.285714285714292</v>
      </c>
      <c r="Q3982" t="s">
        <v>8328</v>
      </c>
      <c r="R3982" t="s">
        <v>8329</v>
      </c>
      <c r="S3982" s="8">
        <f t="shared" si="914"/>
        <v>41795.390590277777</v>
      </c>
      <c r="T3982" s="11">
        <f t="shared" si="915"/>
        <v>41825.390590277777</v>
      </c>
      <c r="U3982" t="str">
        <f t="shared" si="916"/>
        <v>FALSE</v>
      </c>
      <c r="V3982" s="18">
        <f t="shared" si="917"/>
        <v>2</v>
      </c>
      <c r="W3982">
        <f t="shared" si="918"/>
        <v>2</v>
      </c>
      <c r="X3982">
        <v>1</v>
      </c>
      <c r="Y3982">
        <f>D3982*$X3982</f>
        <v>2500</v>
      </c>
      <c r="Z3982">
        <f t="shared" si="919"/>
        <v>450</v>
      </c>
    </row>
    <row r="3983" spans="1:26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 t="b">
        <v>0</v>
      </c>
      <c r="L3983">
        <v>7</v>
      </c>
      <c r="M3983" t="b">
        <v>0</v>
      </c>
      <c r="N3983" t="s">
        <v>8271</v>
      </c>
      <c r="O3983" s="15">
        <f t="shared" si="913"/>
        <v>4.083333333333333</v>
      </c>
      <c r="P3983" s="15">
        <f t="shared" si="908"/>
        <v>175</v>
      </c>
      <c r="Q3983" t="s">
        <v>8328</v>
      </c>
      <c r="R3983" t="s">
        <v>8329</v>
      </c>
      <c r="S3983" s="8">
        <f t="shared" si="914"/>
        <v>42507.971631944441</v>
      </c>
      <c r="T3983" s="11">
        <f t="shared" si="915"/>
        <v>42567.971631944441</v>
      </c>
      <c r="U3983" t="str">
        <f t="shared" si="916"/>
        <v>FALSE</v>
      </c>
      <c r="V3983" s="18">
        <f t="shared" si="917"/>
        <v>2</v>
      </c>
      <c r="W3983">
        <f t="shared" si="918"/>
        <v>2</v>
      </c>
      <c r="X3983">
        <v>1</v>
      </c>
      <c r="Y3983">
        <f>D3983*$X3983</f>
        <v>30000</v>
      </c>
      <c r="Z3983">
        <f t="shared" si="919"/>
        <v>1225</v>
      </c>
    </row>
    <row r="3984" spans="1:26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 t="b">
        <v>0</v>
      </c>
      <c r="L3984">
        <v>5</v>
      </c>
      <c r="M3984" t="b">
        <v>0</v>
      </c>
      <c r="N3984" t="s">
        <v>8271</v>
      </c>
      <c r="O3984" s="15">
        <f t="shared" si="913"/>
        <v>20</v>
      </c>
      <c r="P3984" s="15">
        <f t="shared" si="908"/>
        <v>34</v>
      </c>
      <c r="Q3984" t="s">
        <v>8328</v>
      </c>
      <c r="R3984" t="s">
        <v>8329</v>
      </c>
      <c r="S3984" s="8">
        <f t="shared" si="914"/>
        <v>42132.601620370369</v>
      </c>
      <c r="T3984" s="11">
        <f t="shared" si="915"/>
        <v>42192.601620370369</v>
      </c>
      <c r="U3984" t="str">
        <f t="shared" si="916"/>
        <v>FALSE</v>
      </c>
      <c r="V3984" s="18">
        <f t="shared" si="917"/>
        <v>2</v>
      </c>
      <c r="W3984">
        <f t="shared" si="918"/>
        <v>2</v>
      </c>
      <c r="X3984">
        <v>1.28</v>
      </c>
      <c r="Y3984">
        <f>D3984*X3984</f>
        <v>1088</v>
      </c>
      <c r="Z3984">
        <f t="shared" si="919"/>
        <v>217.6</v>
      </c>
    </row>
    <row r="3985" spans="1:26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 t="b">
        <v>0</v>
      </c>
      <c r="L3985">
        <v>46</v>
      </c>
      <c r="M3985" t="b">
        <v>0</v>
      </c>
      <c r="N3985" t="s">
        <v>8271</v>
      </c>
      <c r="O3985" s="15">
        <f t="shared" si="913"/>
        <v>34.802513464991023</v>
      </c>
      <c r="P3985" s="15">
        <f t="shared" si="908"/>
        <v>84.282608695652172</v>
      </c>
      <c r="Q3985" t="s">
        <v>8328</v>
      </c>
      <c r="R3985" t="s">
        <v>8329</v>
      </c>
      <c r="S3985" s="8">
        <f t="shared" si="914"/>
        <v>41747.661527777775</v>
      </c>
      <c r="T3985" s="11">
        <f t="shared" si="915"/>
        <v>41779.082638888889</v>
      </c>
      <c r="U3985" t="str">
        <f t="shared" si="916"/>
        <v>FALSE</v>
      </c>
      <c r="V3985" s="18">
        <f t="shared" si="917"/>
        <v>2</v>
      </c>
      <c r="W3985">
        <f t="shared" si="918"/>
        <v>2</v>
      </c>
      <c r="X3985">
        <v>1</v>
      </c>
      <c r="Y3985">
        <f>D3985*$X3985</f>
        <v>11140</v>
      </c>
      <c r="Z3985">
        <f t="shared" si="919"/>
        <v>3877</v>
      </c>
    </row>
    <row r="3986" spans="1:26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 t="b">
        <v>0</v>
      </c>
      <c r="L3986">
        <v>10</v>
      </c>
      <c r="M3986" t="b">
        <v>0</v>
      </c>
      <c r="N3986" t="s">
        <v>8271</v>
      </c>
      <c r="O3986" s="15">
        <f t="shared" si="913"/>
        <v>6.3333333333333339</v>
      </c>
      <c r="P3986" s="15">
        <f t="shared" si="908"/>
        <v>9.5</v>
      </c>
      <c r="Q3986" t="s">
        <v>8328</v>
      </c>
      <c r="R3986" t="s">
        <v>8329</v>
      </c>
      <c r="S3986" s="8">
        <f t="shared" si="914"/>
        <v>41920.755138888882</v>
      </c>
      <c r="T3986" s="11">
        <f t="shared" si="915"/>
        <v>41950.791666666664</v>
      </c>
      <c r="U3986" t="str">
        <f t="shared" si="916"/>
        <v>FALSE</v>
      </c>
      <c r="V3986" s="18">
        <f t="shared" si="917"/>
        <v>2</v>
      </c>
      <c r="W3986">
        <f t="shared" si="918"/>
        <v>2</v>
      </c>
      <c r="X3986">
        <v>1.28</v>
      </c>
      <c r="Y3986">
        <f>D3986*X3986</f>
        <v>1920</v>
      </c>
      <c r="Z3986">
        <f t="shared" si="919"/>
        <v>121.60000000000001</v>
      </c>
    </row>
    <row r="3987" spans="1:26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 t="b">
        <v>0</v>
      </c>
      <c r="L3987">
        <v>19</v>
      </c>
      <c r="M3987" t="b">
        <v>0</v>
      </c>
      <c r="N3987" t="s">
        <v>8271</v>
      </c>
      <c r="O3987" s="15">
        <f t="shared" si="913"/>
        <v>32.049999999999997</v>
      </c>
      <c r="P3987" s="15">
        <f t="shared" si="908"/>
        <v>33.736842105263158</v>
      </c>
      <c r="Q3987" t="s">
        <v>8328</v>
      </c>
      <c r="R3987" t="s">
        <v>8329</v>
      </c>
      <c r="S3987" s="8">
        <f t="shared" si="914"/>
        <v>42399.499074074069</v>
      </c>
      <c r="T3987" s="11">
        <f t="shared" si="915"/>
        <v>42420.670138888883</v>
      </c>
      <c r="U3987" t="str">
        <f t="shared" si="916"/>
        <v>FALSE</v>
      </c>
      <c r="V3987" s="18">
        <f t="shared" si="917"/>
        <v>2</v>
      </c>
      <c r="W3987">
        <f t="shared" si="918"/>
        <v>2</v>
      </c>
      <c r="X3987">
        <v>1</v>
      </c>
      <c r="Y3987">
        <f>D3987*$X3987</f>
        <v>2000</v>
      </c>
      <c r="Z3987">
        <f t="shared" si="919"/>
        <v>641</v>
      </c>
    </row>
    <row r="3988" spans="1:26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 t="b">
        <v>0</v>
      </c>
      <c r="L3988">
        <v>13</v>
      </c>
      <c r="M3988" t="b">
        <v>0</v>
      </c>
      <c r="N3988" t="s">
        <v>8271</v>
      </c>
      <c r="O3988" s="15">
        <f t="shared" si="913"/>
        <v>9.76</v>
      </c>
      <c r="P3988" s="15">
        <f t="shared" si="908"/>
        <v>37.53846153846154</v>
      </c>
      <c r="Q3988" t="s">
        <v>8328</v>
      </c>
      <c r="R3988" t="s">
        <v>8329</v>
      </c>
      <c r="S3988" s="8">
        <f t="shared" si="914"/>
        <v>42467.340208333328</v>
      </c>
      <c r="T3988" s="11">
        <f t="shared" si="915"/>
        <v>42496.336111111108</v>
      </c>
      <c r="U3988" t="str">
        <f t="shared" si="916"/>
        <v>FALSE</v>
      </c>
      <c r="V3988" s="18">
        <f t="shared" si="917"/>
        <v>2</v>
      </c>
      <c r="W3988">
        <f t="shared" si="918"/>
        <v>2</v>
      </c>
      <c r="X3988">
        <v>1.28</v>
      </c>
      <c r="Y3988">
        <f>D3988*X3988</f>
        <v>6400</v>
      </c>
      <c r="Z3988">
        <f t="shared" si="919"/>
        <v>624.64</v>
      </c>
    </row>
    <row r="3989" spans="1:26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 t="b">
        <v>0</v>
      </c>
      <c r="L3989">
        <v>13</v>
      </c>
      <c r="M3989" t="b">
        <v>0</v>
      </c>
      <c r="N3989" t="s">
        <v>8271</v>
      </c>
      <c r="O3989" s="15">
        <f t="shared" si="913"/>
        <v>37.75</v>
      </c>
      <c r="P3989" s="15">
        <f t="shared" si="908"/>
        <v>11.615384615384615</v>
      </c>
      <c r="Q3989" t="s">
        <v>8328</v>
      </c>
      <c r="R3989" t="s">
        <v>8329</v>
      </c>
      <c r="S3989" s="8">
        <f t="shared" si="914"/>
        <v>41765.716319444444</v>
      </c>
      <c r="T3989" s="11">
        <f t="shared" si="915"/>
        <v>41775.716319444444</v>
      </c>
      <c r="U3989" t="str">
        <f t="shared" si="916"/>
        <v>FALSE</v>
      </c>
      <c r="V3989" s="18">
        <f t="shared" si="917"/>
        <v>2</v>
      </c>
      <c r="W3989">
        <f t="shared" si="918"/>
        <v>2</v>
      </c>
      <c r="X3989">
        <v>1.28</v>
      </c>
      <c r="Y3989">
        <f>D3989*X3989</f>
        <v>512</v>
      </c>
      <c r="Z3989">
        <f t="shared" si="919"/>
        <v>193.28</v>
      </c>
    </row>
    <row r="3990" spans="1:26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 t="b">
        <v>0</v>
      </c>
      <c r="L3990">
        <v>4</v>
      </c>
      <c r="M3990" t="b">
        <v>0</v>
      </c>
      <c r="N3990" t="s">
        <v>8271</v>
      </c>
      <c r="O3990" s="15">
        <f t="shared" si="913"/>
        <v>2.1333333333333333</v>
      </c>
      <c r="P3990" s="15">
        <f t="shared" si="908"/>
        <v>8</v>
      </c>
      <c r="Q3990" t="s">
        <v>8328</v>
      </c>
      <c r="R3990" t="s">
        <v>8329</v>
      </c>
      <c r="S3990" s="8">
        <f t="shared" si="914"/>
        <v>42229.872835648144</v>
      </c>
      <c r="T3990" s="11">
        <f t="shared" si="915"/>
        <v>42244.872835648144</v>
      </c>
      <c r="U3990" t="str">
        <f t="shared" si="916"/>
        <v>FALSE</v>
      </c>
      <c r="V3990" s="18">
        <f t="shared" si="917"/>
        <v>2</v>
      </c>
      <c r="W3990">
        <f t="shared" si="918"/>
        <v>2</v>
      </c>
      <c r="X3990">
        <v>1</v>
      </c>
      <c r="Y3990">
        <f>D3990*$X3990</f>
        <v>1500</v>
      </c>
      <c r="Z3990">
        <f t="shared" si="919"/>
        <v>32</v>
      </c>
    </row>
    <row r="3991" spans="1:26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 t="b">
        <v>0</v>
      </c>
      <c r="L3991">
        <v>0</v>
      </c>
      <c r="M3991" t="b">
        <v>0</v>
      </c>
      <c r="N3991" t="s">
        <v>8271</v>
      </c>
      <c r="O3991" s="15">
        <f t="shared" si="913"/>
        <v>0</v>
      </c>
      <c r="P3991" s="15">
        <f t="shared" si="908"/>
        <v>0</v>
      </c>
      <c r="Q3991" t="s">
        <v>8328</v>
      </c>
      <c r="R3991" t="s">
        <v>8329</v>
      </c>
      <c r="S3991" s="8">
        <f t="shared" si="914"/>
        <v>42286.541446759256</v>
      </c>
      <c r="T3991" s="11">
        <f t="shared" si="915"/>
        <v>42316.583113425928</v>
      </c>
      <c r="U3991" t="str">
        <f t="shared" si="916"/>
        <v>FALSE</v>
      </c>
      <c r="V3991" s="18">
        <f t="shared" si="917"/>
        <v>2</v>
      </c>
      <c r="W3991">
        <f t="shared" si="918"/>
        <v>2</v>
      </c>
      <c r="X3991">
        <v>1</v>
      </c>
      <c r="Y3991">
        <f>D3991*$X3991</f>
        <v>3000</v>
      </c>
      <c r="Z3991">
        <f t="shared" si="919"/>
        <v>0</v>
      </c>
    </row>
    <row r="3992" spans="1:26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 t="b">
        <v>0</v>
      </c>
      <c r="L3992">
        <v>3</v>
      </c>
      <c r="M3992" t="b">
        <v>0</v>
      </c>
      <c r="N3992" t="s">
        <v>8271</v>
      </c>
      <c r="O3992" s="15">
        <f t="shared" si="913"/>
        <v>4.1818181818181817</v>
      </c>
      <c r="P3992" s="15">
        <f t="shared" si="908"/>
        <v>23</v>
      </c>
      <c r="Q3992" t="s">
        <v>8328</v>
      </c>
      <c r="R3992" t="s">
        <v>8329</v>
      </c>
      <c r="S3992" s="8">
        <f t="shared" si="914"/>
        <v>42401.464039351849</v>
      </c>
      <c r="T3992" s="11">
        <f t="shared" si="915"/>
        <v>42431.464039351849</v>
      </c>
      <c r="U3992" t="str">
        <f t="shared" si="916"/>
        <v>FALSE</v>
      </c>
      <c r="V3992" s="18">
        <f t="shared" si="917"/>
        <v>2</v>
      </c>
      <c r="W3992">
        <f t="shared" si="918"/>
        <v>2</v>
      </c>
      <c r="X3992">
        <v>1.28</v>
      </c>
      <c r="Y3992">
        <f>D3992*X3992</f>
        <v>2112</v>
      </c>
      <c r="Z3992">
        <f t="shared" si="919"/>
        <v>88.320000000000007</v>
      </c>
    </row>
    <row r="3993" spans="1:26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 t="b">
        <v>0</v>
      </c>
      <c r="L3993">
        <v>1</v>
      </c>
      <c r="M3993" t="b">
        <v>0</v>
      </c>
      <c r="N3993" t="s">
        <v>8271</v>
      </c>
      <c r="O3993" s="15">
        <f t="shared" si="913"/>
        <v>20</v>
      </c>
      <c r="P3993" s="15">
        <f t="shared" si="908"/>
        <v>100</v>
      </c>
      <c r="Q3993" t="s">
        <v>8328</v>
      </c>
      <c r="R3993" t="s">
        <v>8329</v>
      </c>
      <c r="S3993" s="8">
        <f t="shared" si="914"/>
        <v>42125.436134259253</v>
      </c>
      <c r="T3993" s="11">
        <f t="shared" si="915"/>
        <v>42155.436134259253</v>
      </c>
      <c r="U3993" t="str">
        <f t="shared" si="916"/>
        <v>FALSE</v>
      </c>
      <c r="V3993" s="18">
        <f t="shared" si="917"/>
        <v>2</v>
      </c>
      <c r="W3993">
        <f t="shared" si="918"/>
        <v>2</v>
      </c>
      <c r="X3993">
        <v>1</v>
      </c>
      <c r="Y3993">
        <f>D3993*$X3993</f>
        <v>500</v>
      </c>
      <c r="Z3993">
        <f t="shared" si="919"/>
        <v>100</v>
      </c>
    </row>
    <row r="3994" spans="1:26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 t="b">
        <v>0</v>
      </c>
      <c r="L3994">
        <v>9</v>
      </c>
      <c r="M3994" t="b">
        <v>0</v>
      </c>
      <c r="N3994" t="s">
        <v>8271</v>
      </c>
      <c r="O3994" s="15">
        <f t="shared" si="913"/>
        <v>5.41</v>
      </c>
      <c r="P3994" s="15">
        <f t="shared" si="908"/>
        <v>60.111111111111114</v>
      </c>
      <c r="Q3994" t="s">
        <v>8328</v>
      </c>
      <c r="R3994" t="s">
        <v>8329</v>
      </c>
      <c r="S3994" s="8">
        <f t="shared" si="914"/>
        <v>42289.732164351844</v>
      </c>
      <c r="T3994" s="11">
        <f t="shared" si="915"/>
        <v>42349.773831018516</v>
      </c>
      <c r="U3994" t="str">
        <f t="shared" si="916"/>
        <v>FALSE</v>
      </c>
      <c r="V3994" s="18">
        <f t="shared" si="917"/>
        <v>2</v>
      </c>
      <c r="W3994">
        <f t="shared" si="918"/>
        <v>2</v>
      </c>
      <c r="X3994">
        <v>1</v>
      </c>
      <c r="Y3994">
        <f>D3994*$X3994</f>
        <v>10000</v>
      </c>
      <c r="Z3994">
        <f t="shared" si="919"/>
        <v>541</v>
      </c>
    </row>
    <row r="3995" spans="1:26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 t="b">
        <v>0</v>
      </c>
      <c r="L3995">
        <v>1</v>
      </c>
      <c r="M3995" t="b">
        <v>0</v>
      </c>
      <c r="N3995" t="s">
        <v>8271</v>
      </c>
      <c r="O3995" s="15">
        <f t="shared" si="913"/>
        <v>6.0000000000000001E-3</v>
      </c>
      <c r="P3995" s="15">
        <f t="shared" si="908"/>
        <v>3</v>
      </c>
      <c r="Q3995" t="s">
        <v>8328</v>
      </c>
      <c r="R3995" t="s">
        <v>8329</v>
      </c>
      <c r="S3995" s="8">
        <f t="shared" si="914"/>
        <v>42107.656388888885</v>
      </c>
      <c r="T3995" s="11">
        <f t="shared" si="915"/>
        <v>42137.656388888885</v>
      </c>
      <c r="U3995" t="str">
        <f t="shared" si="916"/>
        <v>FALSE</v>
      </c>
      <c r="V3995" s="18">
        <f t="shared" si="917"/>
        <v>2</v>
      </c>
      <c r="W3995">
        <f t="shared" si="918"/>
        <v>2</v>
      </c>
      <c r="X3995">
        <v>1</v>
      </c>
      <c r="Y3995">
        <f>D3995*$X3995</f>
        <v>50000</v>
      </c>
      <c r="Z3995">
        <f t="shared" si="919"/>
        <v>3</v>
      </c>
    </row>
    <row r="3996" spans="1:26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 t="b">
        <v>0</v>
      </c>
      <c r="L3996">
        <v>1</v>
      </c>
      <c r="M3996" t="b">
        <v>0</v>
      </c>
      <c r="N3996" t="s">
        <v>8271</v>
      </c>
      <c r="O3996" s="15">
        <f t="shared" si="913"/>
        <v>0.25</v>
      </c>
      <c r="P3996" s="15">
        <f t="shared" si="908"/>
        <v>5</v>
      </c>
      <c r="Q3996" t="s">
        <v>8328</v>
      </c>
      <c r="R3996" t="s">
        <v>8329</v>
      </c>
      <c r="S3996" s="8">
        <f t="shared" si="914"/>
        <v>41809.181597222218</v>
      </c>
      <c r="T3996" s="11">
        <f t="shared" si="915"/>
        <v>41839.181597222218</v>
      </c>
      <c r="U3996" t="str">
        <f t="shared" si="916"/>
        <v>FALSE</v>
      </c>
      <c r="V3996" s="18">
        <f t="shared" si="917"/>
        <v>2</v>
      </c>
      <c r="W3996">
        <f t="shared" si="918"/>
        <v>2</v>
      </c>
      <c r="X3996">
        <v>1</v>
      </c>
      <c r="Y3996">
        <f>D3996*$X3996</f>
        <v>2000</v>
      </c>
      <c r="Z3996">
        <f t="shared" si="919"/>
        <v>5</v>
      </c>
    </row>
    <row r="3997" spans="1:26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 t="b">
        <v>0</v>
      </c>
      <c r="L3997">
        <v>4</v>
      </c>
      <c r="M3997" t="b">
        <v>0</v>
      </c>
      <c r="N3997" t="s">
        <v>8271</v>
      </c>
      <c r="O3997" s="15">
        <f t="shared" si="913"/>
        <v>35</v>
      </c>
      <c r="P3997" s="15">
        <f t="shared" si="908"/>
        <v>17.5</v>
      </c>
      <c r="Q3997" t="s">
        <v>8328</v>
      </c>
      <c r="R3997" t="s">
        <v>8329</v>
      </c>
      <c r="S3997" s="8">
        <f t="shared" si="914"/>
        <v>42019.475428240738</v>
      </c>
      <c r="T3997" s="11">
        <f t="shared" si="915"/>
        <v>42049.268749999996</v>
      </c>
      <c r="U3997" t="str">
        <f t="shared" si="916"/>
        <v>FALSE</v>
      </c>
      <c r="V3997" s="18">
        <f t="shared" si="917"/>
        <v>2</v>
      </c>
      <c r="W3997">
        <f t="shared" si="918"/>
        <v>2</v>
      </c>
      <c r="X3997">
        <v>1.28</v>
      </c>
      <c r="Y3997">
        <f>D3997*X3997</f>
        <v>256</v>
      </c>
      <c r="Z3997">
        <f t="shared" si="919"/>
        <v>89.600000000000009</v>
      </c>
    </row>
    <row r="3998" spans="1:26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 t="b">
        <v>0</v>
      </c>
      <c r="L3998">
        <v>17</v>
      </c>
      <c r="M3998" t="b">
        <v>0</v>
      </c>
      <c r="N3998" t="s">
        <v>8271</v>
      </c>
      <c r="O3998" s="15">
        <f t="shared" si="913"/>
        <v>16.566666666666666</v>
      </c>
      <c r="P3998" s="15">
        <f t="shared" si="908"/>
        <v>29.235294117647058</v>
      </c>
      <c r="Q3998" t="s">
        <v>8328</v>
      </c>
      <c r="R3998" t="s">
        <v>8329</v>
      </c>
      <c r="S3998" s="8">
        <f t="shared" si="914"/>
        <v>41950.058611111104</v>
      </c>
      <c r="T3998" s="11">
        <f t="shared" si="915"/>
        <v>41963.461111111108</v>
      </c>
      <c r="U3998" t="str">
        <f t="shared" si="916"/>
        <v>FALSE</v>
      </c>
      <c r="V3998" s="18">
        <f t="shared" si="917"/>
        <v>2</v>
      </c>
      <c r="W3998">
        <f t="shared" si="918"/>
        <v>2</v>
      </c>
      <c r="X3998">
        <v>1</v>
      </c>
      <c r="Y3998">
        <f>D3998*$X3998</f>
        <v>3000</v>
      </c>
      <c r="Z3998">
        <f t="shared" si="919"/>
        <v>497</v>
      </c>
    </row>
    <row r="3999" spans="1:26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 t="b">
        <v>0</v>
      </c>
      <c r="L3999">
        <v>0</v>
      </c>
      <c r="M3999" t="b">
        <v>0</v>
      </c>
      <c r="N3999" t="s">
        <v>8271</v>
      </c>
      <c r="O3999" s="15">
        <f t="shared" si="913"/>
        <v>0</v>
      </c>
      <c r="P3999" s="15">
        <f t="shared" si="908"/>
        <v>0</v>
      </c>
      <c r="Q3999" t="s">
        <v>8328</v>
      </c>
      <c r="R3999" t="s">
        <v>8329</v>
      </c>
      <c r="S3999" s="8">
        <f t="shared" si="914"/>
        <v>42069.183113425919</v>
      </c>
      <c r="T3999" s="11">
        <f t="shared" si="915"/>
        <v>42099.141446759262</v>
      </c>
      <c r="U3999" t="str">
        <f t="shared" si="916"/>
        <v>FALSE</v>
      </c>
      <c r="V3999" s="18">
        <f t="shared" si="917"/>
        <v>2</v>
      </c>
      <c r="W3999">
        <f t="shared" si="918"/>
        <v>2</v>
      </c>
      <c r="X3999">
        <v>1.28</v>
      </c>
      <c r="Y3999">
        <f>D3999*X3999</f>
        <v>3840</v>
      </c>
      <c r="Z3999">
        <f t="shared" si="919"/>
        <v>0</v>
      </c>
    </row>
    <row r="4000" spans="1:26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 t="b">
        <v>0</v>
      </c>
      <c r="L4000">
        <v>12</v>
      </c>
      <c r="M4000" t="b">
        <v>0</v>
      </c>
      <c r="N4000" t="s">
        <v>8271</v>
      </c>
      <c r="O4000" s="15">
        <f t="shared" si="913"/>
        <v>57.199999999999996</v>
      </c>
      <c r="P4000" s="15">
        <f t="shared" si="908"/>
        <v>59.583333333333336</v>
      </c>
      <c r="Q4000" t="s">
        <v>8328</v>
      </c>
      <c r="R4000" t="s">
        <v>8329</v>
      </c>
      <c r="S4000" s="8">
        <f t="shared" si="914"/>
        <v>42061.754930555551</v>
      </c>
      <c r="T4000" s="11">
        <f t="shared" si="915"/>
        <v>42091.713263888887</v>
      </c>
      <c r="U4000" t="str">
        <f t="shared" si="916"/>
        <v>FALSE</v>
      </c>
      <c r="V4000" s="18">
        <f t="shared" si="917"/>
        <v>2</v>
      </c>
      <c r="W4000">
        <f t="shared" si="918"/>
        <v>2</v>
      </c>
      <c r="X4000">
        <v>1</v>
      </c>
      <c r="Y4000">
        <f>D4000*$X4000</f>
        <v>1250</v>
      </c>
      <c r="Z4000">
        <f t="shared" si="919"/>
        <v>715</v>
      </c>
    </row>
    <row r="4001" spans="1:26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 t="b">
        <v>0</v>
      </c>
      <c r="L4001">
        <v>14</v>
      </c>
      <c r="M4001" t="b">
        <v>0</v>
      </c>
      <c r="N4001" t="s">
        <v>8271</v>
      </c>
      <c r="O4001" s="15">
        <f t="shared" si="913"/>
        <v>16.514285714285716</v>
      </c>
      <c r="P4001" s="15">
        <f t="shared" si="908"/>
        <v>82.571428571428569</v>
      </c>
      <c r="Q4001" t="s">
        <v>8328</v>
      </c>
      <c r="R4001" t="s">
        <v>8329</v>
      </c>
      <c r="S4001" s="8">
        <f t="shared" si="914"/>
        <v>41842.620347222219</v>
      </c>
      <c r="T4001" s="11">
        <f t="shared" si="915"/>
        <v>41882.619317129625</v>
      </c>
      <c r="U4001" t="str">
        <f t="shared" si="916"/>
        <v>FALSE</v>
      </c>
      <c r="V4001" s="18">
        <f t="shared" si="917"/>
        <v>2</v>
      </c>
      <c r="W4001">
        <f t="shared" si="918"/>
        <v>2</v>
      </c>
      <c r="X4001">
        <v>1</v>
      </c>
      <c r="Y4001">
        <f>D4001*$X4001</f>
        <v>7000</v>
      </c>
      <c r="Z4001">
        <f t="shared" si="919"/>
        <v>1156</v>
      </c>
    </row>
    <row r="4002" spans="1:26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 t="b">
        <v>0</v>
      </c>
      <c r="L4002">
        <v>1</v>
      </c>
      <c r="M4002" t="b">
        <v>0</v>
      </c>
      <c r="N4002" t="s">
        <v>8271</v>
      </c>
      <c r="O4002" s="15">
        <f t="shared" si="913"/>
        <v>0.125</v>
      </c>
      <c r="P4002" s="15">
        <f t="shared" si="908"/>
        <v>10</v>
      </c>
      <c r="Q4002" t="s">
        <v>8328</v>
      </c>
      <c r="R4002" t="s">
        <v>8329</v>
      </c>
      <c r="S4002" s="8">
        <f t="shared" si="914"/>
        <v>42437.437013888884</v>
      </c>
      <c r="T4002" s="11">
        <f t="shared" si="915"/>
        <v>42497.39534722222</v>
      </c>
      <c r="U4002" t="str">
        <f t="shared" si="916"/>
        <v>FALSE</v>
      </c>
      <c r="V4002" s="18">
        <f t="shared" si="917"/>
        <v>2</v>
      </c>
      <c r="W4002">
        <f t="shared" si="918"/>
        <v>2</v>
      </c>
      <c r="X4002">
        <v>1</v>
      </c>
      <c r="Y4002">
        <f>D4002*$X4002</f>
        <v>8000</v>
      </c>
      <c r="Z4002">
        <f t="shared" si="919"/>
        <v>10</v>
      </c>
    </row>
    <row r="4003" spans="1:26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 t="b">
        <v>0</v>
      </c>
      <c r="L4003">
        <v>14</v>
      </c>
      <c r="M4003" t="b">
        <v>0</v>
      </c>
      <c r="N4003" t="s">
        <v>8271</v>
      </c>
      <c r="O4003" s="15">
        <f t="shared" si="913"/>
        <v>37.75</v>
      </c>
      <c r="P4003" s="15">
        <f t="shared" si="908"/>
        <v>32.357142857142854</v>
      </c>
      <c r="Q4003" t="s">
        <v>8328</v>
      </c>
      <c r="R4003" t="s">
        <v>8329</v>
      </c>
      <c r="S4003" s="8">
        <f t="shared" si="914"/>
        <v>42775.755879629629</v>
      </c>
      <c r="T4003" s="11">
        <f t="shared" si="915"/>
        <v>42795.583333333336</v>
      </c>
      <c r="U4003" t="str">
        <f t="shared" si="916"/>
        <v>FALSE</v>
      </c>
      <c r="V4003" s="18">
        <f t="shared" si="917"/>
        <v>2</v>
      </c>
      <c r="W4003">
        <f t="shared" si="918"/>
        <v>2</v>
      </c>
      <c r="X4003">
        <v>1.28</v>
      </c>
      <c r="Y4003">
        <f>D4003*X4003</f>
        <v>1536</v>
      </c>
      <c r="Z4003">
        <f t="shared" si="919"/>
        <v>579.84</v>
      </c>
    </row>
    <row r="4004" spans="1:26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 t="b">
        <v>0</v>
      </c>
      <c r="L4004">
        <v>4</v>
      </c>
      <c r="M4004" t="b">
        <v>0</v>
      </c>
      <c r="N4004" t="s">
        <v>8271</v>
      </c>
      <c r="O4004" s="15">
        <f t="shared" si="913"/>
        <v>1.8399999999999999</v>
      </c>
      <c r="P4004" s="15">
        <f t="shared" si="908"/>
        <v>5.75</v>
      </c>
      <c r="Q4004" t="s">
        <v>8328</v>
      </c>
      <c r="R4004" t="s">
        <v>8329</v>
      </c>
      <c r="S4004" s="8">
        <f t="shared" si="914"/>
        <v>41878.835196759253</v>
      </c>
      <c r="T4004" s="11">
        <f t="shared" si="915"/>
        <v>41908.835196759253</v>
      </c>
      <c r="U4004" t="str">
        <f t="shared" si="916"/>
        <v>FALSE</v>
      </c>
      <c r="V4004" s="18">
        <f t="shared" si="917"/>
        <v>2</v>
      </c>
      <c r="W4004">
        <f t="shared" si="918"/>
        <v>2</v>
      </c>
      <c r="X4004">
        <v>1</v>
      </c>
      <c r="Y4004">
        <f t="shared" ref="Y4004:Y4009" si="920">D4004*$X4004</f>
        <v>1250</v>
      </c>
      <c r="Z4004">
        <f t="shared" ref="Z4004:Z4009" si="921">E4004*$X4004</f>
        <v>23</v>
      </c>
    </row>
    <row r="4005" spans="1:26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 t="b">
        <v>0</v>
      </c>
      <c r="L4005">
        <v>2</v>
      </c>
      <c r="M4005" t="b">
        <v>0</v>
      </c>
      <c r="N4005" t="s">
        <v>8271</v>
      </c>
      <c r="O4005" s="15">
        <f t="shared" si="913"/>
        <v>10.050000000000001</v>
      </c>
      <c r="P4005" s="15">
        <f t="shared" si="908"/>
        <v>100.5</v>
      </c>
      <c r="Q4005" t="s">
        <v>8328</v>
      </c>
      <c r="R4005" t="s">
        <v>8329</v>
      </c>
      <c r="S4005" s="8">
        <f t="shared" si="914"/>
        <v>42020.379016203697</v>
      </c>
      <c r="T4005" s="11">
        <f t="shared" si="915"/>
        <v>42050.379016203697</v>
      </c>
      <c r="U4005" t="str">
        <f t="shared" si="916"/>
        <v>FALSE</v>
      </c>
      <c r="V4005" s="18">
        <f t="shared" si="917"/>
        <v>2</v>
      </c>
      <c r="W4005">
        <f t="shared" si="918"/>
        <v>2</v>
      </c>
      <c r="X4005">
        <v>1</v>
      </c>
      <c r="Y4005">
        <f t="shared" si="920"/>
        <v>2000</v>
      </c>
      <c r="Z4005">
        <f t="shared" si="921"/>
        <v>201</v>
      </c>
    </row>
    <row r="4006" spans="1:26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 t="b">
        <v>0</v>
      </c>
      <c r="L4006">
        <v>1</v>
      </c>
      <c r="M4006" t="b">
        <v>0</v>
      </c>
      <c r="N4006" t="s">
        <v>8271</v>
      </c>
      <c r="O4006" s="15">
        <f t="shared" si="913"/>
        <v>0.2</v>
      </c>
      <c r="P4006" s="15">
        <f t="shared" si="908"/>
        <v>1</v>
      </c>
      <c r="Q4006" t="s">
        <v>8328</v>
      </c>
      <c r="R4006" t="s">
        <v>8329</v>
      </c>
      <c r="S4006" s="8">
        <f t="shared" si="914"/>
        <v>41889.954363425924</v>
      </c>
      <c r="T4006" s="11">
        <f t="shared" si="915"/>
        <v>41919.954363425924</v>
      </c>
      <c r="U4006" t="str">
        <f t="shared" si="916"/>
        <v>FALSE</v>
      </c>
      <c r="V4006" s="18">
        <f t="shared" si="917"/>
        <v>2</v>
      </c>
      <c r="W4006">
        <f t="shared" si="918"/>
        <v>2</v>
      </c>
      <c r="X4006">
        <v>1</v>
      </c>
      <c r="Y4006">
        <f t="shared" si="920"/>
        <v>500</v>
      </c>
      <c r="Z4006">
        <f t="shared" si="921"/>
        <v>1</v>
      </c>
    </row>
    <row r="4007" spans="1:26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 t="b">
        <v>0</v>
      </c>
      <c r="L4007">
        <v>2</v>
      </c>
      <c r="M4007" t="b">
        <v>0</v>
      </c>
      <c r="N4007" t="s">
        <v>8271</v>
      </c>
      <c r="O4007" s="15">
        <f t="shared" si="913"/>
        <v>1.3333333333333335</v>
      </c>
      <c r="P4007" s="15">
        <f t="shared" si="908"/>
        <v>20</v>
      </c>
      <c r="Q4007" t="s">
        <v>8328</v>
      </c>
      <c r="R4007" t="s">
        <v>8329</v>
      </c>
      <c r="S4007" s="8">
        <f t="shared" si="914"/>
        <v>41872.599363425921</v>
      </c>
      <c r="T4007" s="11">
        <f t="shared" si="915"/>
        <v>41932.599363425921</v>
      </c>
      <c r="U4007" t="str">
        <f t="shared" si="916"/>
        <v>FALSE</v>
      </c>
      <c r="V4007" s="18">
        <f t="shared" si="917"/>
        <v>2</v>
      </c>
      <c r="W4007">
        <f t="shared" si="918"/>
        <v>2</v>
      </c>
      <c r="X4007">
        <v>1</v>
      </c>
      <c r="Y4007">
        <f t="shared" si="920"/>
        <v>3000</v>
      </c>
      <c r="Z4007">
        <f t="shared" si="921"/>
        <v>40</v>
      </c>
    </row>
    <row r="4008" spans="1:26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 t="b">
        <v>0</v>
      </c>
      <c r="L4008">
        <v>1</v>
      </c>
      <c r="M4008" t="b">
        <v>0</v>
      </c>
      <c r="N4008" t="s">
        <v>8271</v>
      </c>
      <c r="O4008" s="15">
        <f t="shared" si="913"/>
        <v>6.6666666666666671E-3</v>
      </c>
      <c r="P4008" s="15">
        <f t="shared" si="908"/>
        <v>2</v>
      </c>
      <c r="Q4008" t="s">
        <v>8328</v>
      </c>
      <c r="R4008" t="s">
        <v>8329</v>
      </c>
      <c r="S4008" s="8">
        <f t="shared" si="914"/>
        <v>42391.564664351848</v>
      </c>
      <c r="T4008" s="11">
        <f t="shared" si="915"/>
        <v>42416.564664351848</v>
      </c>
      <c r="U4008" t="str">
        <f t="shared" si="916"/>
        <v>FALSE</v>
      </c>
      <c r="V4008" s="18">
        <f t="shared" si="917"/>
        <v>2</v>
      </c>
      <c r="W4008">
        <f t="shared" si="918"/>
        <v>2</v>
      </c>
      <c r="X4008">
        <v>1</v>
      </c>
      <c r="Y4008">
        <f t="shared" si="920"/>
        <v>30000</v>
      </c>
      <c r="Z4008">
        <f t="shared" si="921"/>
        <v>2</v>
      </c>
    </row>
    <row r="4009" spans="1:26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 t="b">
        <v>0</v>
      </c>
      <c r="L4009">
        <v>1</v>
      </c>
      <c r="M4009" t="b">
        <v>0</v>
      </c>
      <c r="N4009" t="s">
        <v>8271</v>
      </c>
      <c r="O4009" s="15">
        <f t="shared" si="913"/>
        <v>0.25</v>
      </c>
      <c r="P4009" s="15">
        <f t="shared" si="908"/>
        <v>5</v>
      </c>
      <c r="Q4009" t="s">
        <v>8328</v>
      </c>
      <c r="R4009" t="s">
        <v>8329</v>
      </c>
      <c r="S4009" s="8">
        <f t="shared" si="914"/>
        <v>41848.564594907402</v>
      </c>
      <c r="T4009" s="11">
        <f t="shared" si="915"/>
        <v>41877.477777777771</v>
      </c>
      <c r="U4009" t="str">
        <f t="shared" si="916"/>
        <v>FALSE</v>
      </c>
      <c r="V4009" s="18">
        <f t="shared" si="917"/>
        <v>2</v>
      </c>
      <c r="W4009">
        <f t="shared" si="918"/>
        <v>2</v>
      </c>
      <c r="X4009">
        <v>1</v>
      </c>
      <c r="Y4009">
        <f t="shared" si="920"/>
        <v>2000</v>
      </c>
      <c r="Z4009">
        <f t="shared" si="921"/>
        <v>5</v>
      </c>
    </row>
    <row r="4010" spans="1:26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 t="b">
        <v>0</v>
      </c>
      <c r="L4010">
        <v>4</v>
      </c>
      <c r="M4010" t="b">
        <v>0</v>
      </c>
      <c r="N4010" t="s">
        <v>8271</v>
      </c>
      <c r="O4010" s="15">
        <f t="shared" si="913"/>
        <v>6</v>
      </c>
      <c r="P4010" s="15">
        <f t="shared" si="908"/>
        <v>15</v>
      </c>
      <c r="Q4010" t="s">
        <v>8328</v>
      </c>
      <c r="R4010" t="s">
        <v>8329</v>
      </c>
      <c r="S4010" s="8">
        <f t="shared" si="914"/>
        <v>42177.755868055552</v>
      </c>
      <c r="T4010" s="11">
        <f t="shared" si="915"/>
        <v>42207.755868055552</v>
      </c>
      <c r="U4010" t="str">
        <f t="shared" si="916"/>
        <v>FALSE</v>
      </c>
      <c r="V4010" s="18">
        <f t="shared" si="917"/>
        <v>2</v>
      </c>
      <c r="W4010">
        <f t="shared" si="918"/>
        <v>2</v>
      </c>
      <c r="X4010">
        <v>1.28</v>
      </c>
      <c r="Y4010">
        <f>D4010*X4010</f>
        <v>1280</v>
      </c>
      <c r="Z4010">
        <f t="shared" ref="Z4010:Z4020" si="922">E4010*$X4010</f>
        <v>76.8</v>
      </c>
    </row>
    <row r="4011" spans="1:26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 t="b">
        <v>0</v>
      </c>
      <c r="L4011">
        <v>3</v>
      </c>
      <c r="M4011" t="b">
        <v>0</v>
      </c>
      <c r="N4011" t="s">
        <v>8271</v>
      </c>
      <c r="O4011" s="15">
        <f t="shared" si="913"/>
        <v>3.8860103626943006</v>
      </c>
      <c r="P4011" s="15">
        <f t="shared" si="908"/>
        <v>25</v>
      </c>
      <c r="Q4011" t="s">
        <v>8328</v>
      </c>
      <c r="R4011" t="s">
        <v>8329</v>
      </c>
      <c r="S4011" s="8">
        <f t="shared" si="914"/>
        <v>41851.492592592593</v>
      </c>
      <c r="T4011" s="11">
        <f t="shared" si="915"/>
        <v>41891.492592592593</v>
      </c>
      <c r="U4011" t="str">
        <f t="shared" si="916"/>
        <v>FALSE</v>
      </c>
      <c r="V4011" s="18">
        <f t="shared" si="917"/>
        <v>2</v>
      </c>
      <c r="W4011">
        <f t="shared" si="918"/>
        <v>2</v>
      </c>
      <c r="X4011">
        <v>1.28</v>
      </c>
      <c r="Y4011">
        <f>D4011*X4011</f>
        <v>2470.4</v>
      </c>
      <c r="Z4011">
        <f t="shared" si="922"/>
        <v>96</v>
      </c>
    </row>
    <row r="4012" spans="1:26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 t="b">
        <v>0</v>
      </c>
      <c r="L4012">
        <v>38</v>
      </c>
      <c r="M4012" t="b">
        <v>0</v>
      </c>
      <c r="N4012" t="s">
        <v>8271</v>
      </c>
      <c r="O4012" s="15">
        <f t="shared" si="913"/>
        <v>24.194444444444443</v>
      </c>
      <c r="P4012" s="15">
        <f t="shared" si="908"/>
        <v>45.842105263157897</v>
      </c>
      <c r="Q4012" t="s">
        <v>8328</v>
      </c>
      <c r="R4012" t="s">
        <v>8329</v>
      </c>
      <c r="S4012" s="8">
        <f t="shared" si="914"/>
        <v>41921.562106481477</v>
      </c>
      <c r="T4012" s="11">
        <f t="shared" si="915"/>
        <v>41938.562106481477</v>
      </c>
      <c r="U4012" t="str">
        <f t="shared" si="916"/>
        <v>FALSE</v>
      </c>
      <c r="V4012" s="18">
        <f t="shared" si="917"/>
        <v>2</v>
      </c>
      <c r="W4012">
        <f t="shared" si="918"/>
        <v>2</v>
      </c>
      <c r="X4012">
        <v>1</v>
      </c>
      <c r="Y4012">
        <f>D4012*$X4012</f>
        <v>7200</v>
      </c>
      <c r="Z4012">
        <f t="shared" si="922"/>
        <v>1742</v>
      </c>
    </row>
    <row r="4013" spans="1:26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 t="b">
        <v>0</v>
      </c>
      <c r="L4013">
        <v>4</v>
      </c>
      <c r="M4013" t="b">
        <v>0</v>
      </c>
      <c r="N4013" t="s">
        <v>8271</v>
      </c>
      <c r="O4013" s="15">
        <f t="shared" si="913"/>
        <v>7.6</v>
      </c>
      <c r="P4013" s="15">
        <f t="shared" si="908"/>
        <v>4.75</v>
      </c>
      <c r="Q4013" t="s">
        <v>8328</v>
      </c>
      <c r="R4013" t="s">
        <v>8329</v>
      </c>
      <c r="S4013" s="8">
        <f t="shared" si="914"/>
        <v>42002.336550925924</v>
      </c>
      <c r="T4013" s="11">
        <f t="shared" si="915"/>
        <v>42032.336550925924</v>
      </c>
      <c r="U4013" t="str">
        <f t="shared" si="916"/>
        <v>FALSE</v>
      </c>
      <c r="V4013" s="18">
        <f t="shared" si="917"/>
        <v>2</v>
      </c>
      <c r="W4013">
        <f t="shared" si="918"/>
        <v>2</v>
      </c>
      <c r="X4013">
        <v>1.28</v>
      </c>
      <c r="Y4013">
        <f>D4013*X4013</f>
        <v>320</v>
      </c>
      <c r="Z4013">
        <f t="shared" si="922"/>
        <v>24.32</v>
      </c>
    </row>
    <row r="4014" spans="1:26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 t="b">
        <v>0</v>
      </c>
      <c r="L4014">
        <v>0</v>
      </c>
      <c r="M4014" t="b">
        <v>0</v>
      </c>
      <c r="N4014" t="s">
        <v>8271</v>
      </c>
      <c r="O4014" s="15">
        <f t="shared" si="913"/>
        <v>0</v>
      </c>
      <c r="P4014" s="15">
        <f t="shared" si="908"/>
        <v>0</v>
      </c>
      <c r="Q4014" t="s">
        <v>8328</v>
      </c>
      <c r="R4014" t="s">
        <v>8329</v>
      </c>
      <c r="S4014" s="8">
        <f t="shared" si="914"/>
        <v>42096.336215277777</v>
      </c>
      <c r="T4014" s="11">
        <f t="shared" si="915"/>
        <v>42126.336215277777</v>
      </c>
      <c r="U4014" t="str">
        <f t="shared" si="916"/>
        <v>FALSE</v>
      </c>
      <c r="V4014" s="18">
        <f t="shared" si="917"/>
        <v>2</v>
      </c>
      <c r="W4014">
        <f t="shared" si="918"/>
        <v>2</v>
      </c>
      <c r="X4014">
        <v>1.28</v>
      </c>
      <c r="Y4014">
        <f>D4014*X4014</f>
        <v>736</v>
      </c>
      <c r="Z4014">
        <f t="shared" si="922"/>
        <v>0</v>
      </c>
    </row>
    <row r="4015" spans="1:26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 t="b">
        <v>0</v>
      </c>
      <c r="L4015">
        <v>2</v>
      </c>
      <c r="M4015" t="b">
        <v>0</v>
      </c>
      <c r="N4015" t="s">
        <v>8271</v>
      </c>
      <c r="O4015" s="15">
        <f t="shared" si="913"/>
        <v>1.3</v>
      </c>
      <c r="P4015" s="15">
        <f t="shared" si="908"/>
        <v>13</v>
      </c>
      <c r="Q4015" t="s">
        <v>8328</v>
      </c>
      <c r="R4015" t="s">
        <v>8329</v>
      </c>
      <c r="S4015" s="8">
        <f t="shared" si="914"/>
        <v>42021.092858796292</v>
      </c>
      <c r="T4015" s="11">
        <f t="shared" si="915"/>
        <v>42051.092858796292</v>
      </c>
      <c r="U4015" t="str">
        <f t="shared" si="916"/>
        <v>FALSE</v>
      </c>
      <c r="V4015" s="18">
        <f t="shared" si="917"/>
        <v>2</v>
      </c>
      <c r="W4015">
        <f t="shared" si="918"/>
        <v>2</v>
      </c>
      <c r="X4015">
        <v>1</v>
      </c>
      <c r="Y4015">
        <f>D4015*$X4015</f>
        <v>2000</v>
      </c>
      <c r="Z4015">
        <f t="shared" si="922"/>
        <v>26</v>
      </c>
    </row>
    <row r="4016" spans="1:26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 t="b">
        <v>0</v>
      </c>
      <c r="L4016">
        <v>0</v>
      </c>
      <c r="M4016" t="b">
        <v>0</v>
      </c>
      <c r="N4016" t="s">
        <v>8271</v>
      </c>
      <c r="O4016" s="15">
        <f t="shared" si="913"/>
        <v>0</v>
      </c>
      <c r="P4016" s="15">
        <f t="shared" si="908"/>
        <v>0</v>
      </c>
      <c r="Q4016" t="s">
        <v>8328</v>
      </c>
      <c r="R4016" t="s">
        <v>8329</v>
      </c>
      <c r="S4016" s="8">
        <f t="shared" si="914"/>
        <v>42419.037835648145</v>
      </c>
      <c r="T4016" s="11">
        <f t="shared" si="915"/>
        <v>42434.037835648145</v>
      </c>
      <c r="U4016" t="str">
        <f t="shared" si="916"/>
        <v>FALSE</v>
      </c>
      <c r="V4016" s="18">
        <f t="shared" si="917"/>
        <v>2</v>
      </c>
      <c r="W4016">
        <f t="shared" si="918"/>
        <v>2</v>
      </c>
      <c r="X4016">
        <v>1</v>
      </c>
      <c r="Y4016">
        <f>D4016*$X4016</f>
        <v>9000</v>
      </c>
      <c r="Z4016">
        <f t="shared" si="922"/>
        <v>0</v>
      </c>
    </row>
    <row r="4017" spans="1:26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 t="b">
        <v>0</v>
      </c>
      <c r="L4017">
        <v>1</v>
      </c>
      <c r="M4017" t="b">
        <v>0</v>
      </c>
      <c r="N4017" t="s">
        <v>8271</v>
      </c>
      <c r="O4017" s="15">
        <f t="shared" si="913"/>
        <v>1.4285714285714287E-2</v>
      </c>
      <c r="P4017" s="15">
        <f t="shared" ref="P4017:P4080" si="923">IFERROR(E4017/L4017,0)</f>
        <v>1</v>
      </c>
      <c r="Q4017" t="s">
        <v>8328</v>
      </c>
      <c r="R4017" t="s">
        <v>8329</v>
      </c>
      <c r="S4017" s="8">
        <f t="shared" si="914"/>
        <v>42174.572488425918</v>
      </c>
      <c r="T4017" s="11">
        <f t="shared" si="915"/>
        <v>42204.572488425925</v>
      </c>
      <c r="U4017" t="str">
        <f t="shared" si="916"/>
        <v>FALSE</v>
      </c>
      <c r="V4017" s="18">
        <f t="shared" si="917"/>
        <v>2</v>
      </c>
      <c r="W4017">
        <f t="shared" si="918"/>
        <v>2</v>
      </c>
      <c r="X4017">
        <v>1</v>
      </c>
      <c r="Y4017">
        <f>D4017*$X4017</f>
        <v>7000</v>
      </c>
      <c r="Z4017">
        <f t="shared" si="922"/>
        <v>1</v>
      </c>
    </row>
    <row r="4018" spans="1:26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 t="b">
        <v>0</v>
      </c>
      <c r="L4018">
        <v>7</v>
      </c>
      <c r="M4018" t="b">
        <v>0</v>
      </c>
      <c r="N4018" t="s">
        <v>8271</v>
      </c>
      <c r="O4018" s="15">
        <f t="shared" si="913"/>
        <v>14.000000000000002</v>
      </c>
      <c r="P4018" s="15">
        <f t="shared" si="923"/>
        <v>10</v>
      </c>
      <c r="Q4018" t="s">
        <v>8328</v>
      </c>
      <c r="R4018" t="s">
        <v>8329</v>
      </c>
      <c r="S4018" s="8">
        <f t="shared" si="914"/>
        <v>41869.664351851847</v>
      </c>
      <c r="T4018" s="11">
        <f t="shared" si="915"/>
        <v>41899.664351851847</v>
      </c>
      <c r="U4018" t="str">
        <f t="shared" si="916"/>
        <v>FALSE</v>
      </c>
      <c r="V4018" s="18">
        <f t="shared" si="917"/>
        <v>2</v>
      </c>
      <c r="W4018">
        <f t="shared" si="918"/>
        <v>2</v>
      </c>
      <c r="X4018">
        <v>1.28</v>
      </c>
      <c r="Y4018">
        <f>D4018*X4018</f>
        <v>640</v>
      </c>
      <c r="Z4018">
        <f t="shared" si="922"/>
        <v>89.600000000000009</v>
      </c>
    </row>
    <row r="4019" spans="1:26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 t="b">
        <v>0</v>
      </c>
      <c r="L4019">
        <v>2</v>
      </c>
      <c r="M4019" t="b">
        <v>0</v>
      </c>
      <c r="N4019" t="s">
        <v>8271</v>
      </c>
      <c r="O4019" s="15">
        <f t="shared" si="913"/>
        <v>1.05</v>
      </c>
      <c r="P4019" s="15">
        <f t="shared" si="923"/>
        <v>52.5</v>
      </c>
      <c r="Q4019" t="s">
        <v>8328</v>
      </c>
      <c r="R4019" t="s">
        <v>8329</v>
      </c>
      <c r="S4019" s="8">
        <f t="shared" si="914"/>
        <v>41856.463819444441</v>
      </c>
      <c r="T4019" s="11">
        <f t="shared" si="915"/>
        <v>41886.463819444441</v>
      </c>
      <c r="U4019" t="str">
        <f t="shared" si="916"/>
        <v>FALSE</v>
      </c>
      <c r="V4019" s="18">
        <f t="shared" si="917"/>
        <v>2</v>
      </c>
      <c r="W4019">
        <f t="shared" si="918"/>
        <v>2</v>
      </c>
      <c r="X4019">
        <v>1</v>
      </c>
      <c r="Y4019">
        <f>D4019*$X4019</f>
        <v>10000</v>
      </c>
      <c r="Z4019">
        <f t="shared" si="922"/>
        <v>105</v>
      </c>
    </row>
    <row r="4020" spans="1:26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 t="b">
        <v>0</v>
      </c>
      <c r="L4020">
        <v>4</v>
      </c>
      <c r="M4020" t="b">
        <v>0</v>
      </c>
      <c r="N4020" t="s">
        <v>8271</v>
      </c>
      <c r="O4020" s="15">
        <f t="shared" si="913"/>
        <v>8.6666666666666679</v>
      </c>
      <c r="P4020" s="15">
        <f t="shared" si="923"/>
        <v>32.5</v>
      </c>
      <c r="Q4020" t="s">
        <v>8328</v>
      </c>
      <c r="R4020" t="s">
        <v>8329</v>
      </c>
      <c r="S4020" s="8">
        <f t="shared" si="914"/>
        <v>42620.702638888884</v>
      </c>
      <c r="T4020" s="11">
        <f t="shared" si="915"/>
        <v>42650.702638888884</v>
      </c>
      <c r="U4020" t="str">
        <f t="shared" si="916"/>
        <v>FALSE</v>
      </c>
      <c r="V4020" s="18">
        <f t="shared" si="917"/>
        <v>2</v>
      </c>
      <c r="W4020">
        <f t="shared" si="918"/>
        <v>2</v>
      </c>
      <c r="X4020">
        <v>1.28</v>
      </c>
      <c r="Y4020">
        <f>D4020*X4020</f>
        <v>1920</v>
      </c>
      <c r="Z4020">
        <f t="shared" si="922"/>
        <v>166.4</v>
      </c>
    </row>
    <row r="4021" spans="1:26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 t="b">
        <v>0</v>
      </c>
      <c r="L4021">
        <v>4</v>
      </c>
      <c r="M4021" t="b">
        <v>0</v>
      </c>
      <c r="N4021" t="s">
        <v>8271</v>
      </c>
      <c r="O4021" s="15">
        <f t="shared" si="913"/>
        <v>0.82857142857142851</v>
      </c>
      <c r="P4021" s="15">
        <f t="shared" si="923"/>
        <v>7.25</v>
      </c>
      <c r="Q4021" t="s">
        <v>8328</v>
      </c>
      <c r="R4021" t="s">
        <v>8329</v>
      </c>
      <c r="S4021" s="8">
        <f t="shared" si="914"/>
        <v>42417.467546296299</v>
      </c>
      <c r="T4021" s="11">
        <f t="shared" si="915"/>
        <v>42475.477777777771</v>
      </c>
      <c r="U4021" t="str">
        <f t="shared" si="916"/>
        <v>FALSE</v>
      </c>
      <c r="V4021" s="18">
        <f t="shared" si="917"/>
        <v>2</v>
      </c>
      <c r="W4021">
        <f t="shared" si="918"/>
        <v>2</v>
      </c>
      <c r="X4021">
        <v>1</v>
      </c>
      <c r="Y4021">
        <f t="shared" ref="Y4021:Y4026" si="924">D4021*$X4021</f>
        <v>3500</v>
      </c>
      <c r="Z4021">
        <f t="shared" ref="Z4021:Z4026" si="925">E4021*$X4021</f>
        <v>29</v>
      </c>
    </row>
    <row r="4022" spans="1:26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 t="b">
        <v>0</v>
      </c>
      <c r="L4022">
        <v>3</v>
      </c>
      <c r="M4022" t="b">
        <v>0</v>
      </c>
      <c r="N4022" t="s">
        <v>8271</v>
      </c>
      <c r="O4022" s="15">
        <f t="shared" si="913"/>
        <v>16.666666666666664</v>
      </c>
      <c r="P4022" s="15">
        <f t="shared" si="923"/>
        <v>33.333333333333336</v>
      </c>
      <c r="Q4022" t="s">
        <v>8328</v>
      </c>
      <c r="R4022" t="s">
        <v>8329</v>
      </c>
      <c r="S4022" s="8">
        <f t="shared" si="914"/>
        <v>42056.982627314814</v>
      </c>
      <c r="T4022" s="11">
        <f t="shared" si="915"/>
        <v>42086.940960648142</v>
      </c>
      <c r="U4022" t="str">
        <f t="shared" si="916"/>
        <v>FALSE</v>
      </c>
      <c r="V4022" s="18">
        <f t="shared" si="917"/>
        <v>2</v>
      </c>
      <c r="W4022">
        <f t="shared" si="918"/>
        <v>2</v>
      </c>
      <c r="X4022">
        <v>1</v>
      </c>
      <c r="Y4022">
        <f t="shared" si="924"/>
        <v>600</v>
      </c>
      <c r="Z4022">
        <f t="shared" si="925"/>
        <v>100</v>
      </c>
    </row>
    <row r="4023" spans="1:26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 t="b">
        <v>0</v>
      </c>
      <c r="L4023">
        <v>2</v>
      </c>
      <c r="M4023" t="b">
        <v>0</v>
      </c>
      <c r="N4023" t="s">
        <v>8271</v>
      </c>
      <c r="O4023" s="15">
        <f t="shared" si="913"/>
        <v>0.83333333333333337</v>
      </c>
      <c r="P4023" s="15">
        <f t="shared" si="923"/>
        <v>62.5</v>
      </c>
      <c r="Q4023" t="s">
        <v>8328</v>
      </c>
      <c r="R4023" t="s">
        <v>8329</v>
      </c>
      <c r="S4023" s="8">
        <f t="shared" si="914"/>
        <v>41878.703217592592</v>
      </c>
      <c r="T4023" s="11">
        <f t="shared" si="915"/>
        <v>41938.703217592592</v>
      </c>
      <c r="U4023" t="str">
        <f t="shared" si="916"/>
        <v>FALSE</v>
      </c>
      <c r="V4023" s="18">
        <f t="shared" si="917"/>
        <v>2</v>
      </c>
      <c r="W4023">
        <f t="shared" si="918"/>
        <v>2</v>
      </c>
      <c r="X4023">
        <v>1</v>
      </c>
      <c r="Y4023">
        <f t="shared" si="924"/>
        <v>15000</v>
      </c>
      <c r="Z4023">
        <f t="shared" si="925"/>
        <v>125</v>
      </c>
    </row>
    <row r="4024" spans="1:26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 t="b">
        <v>0</v>
      </c>
      <c r="L4024">
        <v>197</v>
      </c>
      <c r="M4024" t="b">
        <v>0</v>
      </c>
      <c r="N4024" t="s">
        <v>8271</v>
      </c>
      <c r="O4024" s="15">
        <f t="shared" si="913"/>
        <v>69.561111111111103</v>
      </c>
      <c r="P4024" s="15">
        <f t="shared" si="923"/>
        <v>63.558375634517766</v>
      </c>
      <c r="Q4024" t="s">
        <v>8328</v>
      </c>
      <c r="R4024" t="s">
        <v>8329</v>
      </c>
      <c r="S4024" s="8">
        <f t="shared" si="914"/>
        <v>41990.375775462955</v>
      </c>
      <c r="T4024" s="11">
        <f t="shared" si="915"/>
        <v>42035.912499999999</v>
      </c>
      <c r="U4024" t="str">
        <f t="shared" si="916"/>
        <v>FALSE</v>
      </c>
      <c r="V4024" s="18">
        <f t="shared" si="917"/>
        <v>2</v>
      </c>
      <c r="W4024">
        <f t="shared" si="918"/>
        <v>2</v>
      </c>
      <c r="X4024">
        <v>1</v>
      </c>
      <c r="Y4024">
        <f t="shared" si="924"/>
        <v>18000</v>
      </c>
      <c r="Z4024">
        <f t="shared" si="925"/>
        <v>12521</v>
      </c>
    </row>
    <row r="4025" spans="1:26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 t="b">
        <v>0</v>
      </c>
      <c r="L4025">
        <v>0</v>
      </c>
      <c r="M4025" t="b">
        <v>0</v>
      </c>
      <c r="N4025" t="s">
        <v>8271</v>
      </c>
      <c r="O4025" s="15">
        <f t="shared" si="913"/>
        <v>0</v>
      </c>
      <c r="P4025" s="15">
        <f t="shared" si="923"/>
        <v>0</v>
      </c>
      <c r="Q4025" t="s">
        <v>8328</v>
      </c>
      <c r="R4025" t="s">
        <v>8329</v>
      </c>
      <c r="S4025" s="8">
        <f t="shared" si="914"/>
        <v>42408.791238425918</v>
      </c>
      <c r="T4025" s="11">
        <f t="shared" si="915"/>
        <v>42453.749571759261</v>
      </c>
      <c r="U4025" t="str">
        <f t="shared" si="916"/>
        <v>FALSE</v>
      </c>
      <c r="V4025" s="18">
        <f t="shared" si="917"/>
        <v>2</v>
      </c>
      <c r="W4025">
        <f t="shared" si="918"/>
        <v>2</v>
      </c>
      <c r="X4025">
        <v>1</v>
      </c>
      <c r="Y4025">
        <f t="shared" si="924"/>
        <v>7000</v>
      </c>
      <c r="Z4025">
        <f t="shared" si="925"/>
        <v>0</v>
      </c>
    </row>
    <row r="4026" spans="1:26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 t="b">
        <v>0</v>
      </c>
      <c r="L4026">
        <v>1</v>
      </c>
      <c r="M4026" t="b">
        <v>0</v>
      </c>
      <c r="N4026" t="s">
        <v>8271</v>
      </c>
      <c r="O4026" s="15">
        <f t="shared" si="913"/>
        <v>1.25</v>
      </c>
      <c r="P4026" s="15">
        <f t="shared" si="923"/>
        <v>10</v>
      </c>
      <c r="Q4026" t="s">
        <v>8328</v>
      </c>
      <c r="R4026" t="s">
        <v>8329</v>
      </c>
      <c r="S4026" s="8">
        <f t="shared" si="914"/>
        <v>42217.461770833332</v>
      </c>
      <c r="T4026" s="11">
        <f t="shared" si="915"/>
        <v>42247.461770833332</v>
      </c>
      <c r="U4026" t="str">
        <f t="shared" si="916"/>
        <v>FALSE</v>
      </c>
      <c r="V4026" s="18">
        <f t="shared" si="917"/>
        <v>2</v>
      </c>
      <c r="W4026">
        <f t="shared" si="918"/>
        <v>2</v>
      </c>
      <c r="X4026">
        <v>1</v>
      </c>
      <c r="Y4026">
        <f t="shared" si="924"/>
        <v>800</v>
      </c>
      <c r="Z4026">
        <f t="shared" si="925"/>
        <v>10</v>
      </c>
    </row>
    <row r="4027" spans="1:26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 t="b">
        <v>0</v>
      </c>
      <c r="L4027">
        <v>4</v>
      </c>
      <c r="M4027" t="b">
        <v>0</v>
      </c>
      <c r="N4027" t="s">
        <v>8271</v>
      </c>
      <c r="O4027" s="15">
        <f t="shared" si="913"/>
        <v>5</v>
      </c>
      <c r="P4027" s="15">
        <f t="shared" si="923"/>
        <v>62.5</v>
      </c>
      <c r="Q4027" t="s">
        <v>8328</v>
      </c>
      <c r="R4027" t="s">
        <v>8329</v>
      </c>
      <c r="S4027" s="8">
        <f t="shared" si="914"/>
        <v>42151.029351851852</v>
      </c>
      <c r="T4027" s="11">
        <f t="shared" si="915"/>
        <v>42211.029351851852</v>
      </c>
      <c r="U4027" t="str">
        <f t="shared" si="916"/>
        <v>FALSE</v>
      </c>
      <c r="V4027" s="18">
        <f t="shared" si="917"/>
        <v>2</v>
      </c>
      <c r="W4027">
        <f t="shared" si="918"/>
        <v>2</v>
      </c>
      <c r="X4027">
        <v>1.1299999999999999</v>
      </c>
      <c r="Y4027">
        <f>D4027*X4027</f>
        <v>5649.9999999999991</v>
      </c>
      <c r="Z4027">
        <f>E4027*$X4027</f>
        <v>282.5</v>
      </c>
    </row>
    <row r="4028" spans="1:26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 t="b">
        <v>0</v>
      </c>
      <c r="L4028">
        <v>0</v>
      </c>
      <c r="M4028" t="b">
        <v>0</v>
      </c>
      <c r="N4028" t="s">
        <v>8271</v>
      </c>
      <c r="O4028" s="15">
        <f t="shared" si="913"/>
        <v>0</v>
      </c>
      <c r="P4028" s="15">
        <f t="shared" si="923"/>
        <v>0</v>
      </c>
      <c r="Q4028" t="s">
        <v>8328</v>
      </c>
      <c r="R4028" t="s">
        <v>8329</v>
      </c>
      <c r="S4028" s="8">
        <f t="shared" si="914"/>
        <v>42282.447210648148</v>
      </c>
      <c r="T4028" s="11">
        <f t="shared" si="915"/>
        <v>42342.488877314812</v>
      </c>
      <c r="U4028" t="str">
        <f t="shared" si="916"/>
        <v>FALSE</v>
      </c>
      <c r="V4028" s="18">
        <f t="shared" si="917"/>
        <v>2</v>
      </c>
      <c r="W4028">
        <f t="shared" si="918"/>
        <v>2</v>
      </c>
      <c r="X4028">
        <v>1</v>
      </c>
      <c r="Y4028">
        <f t="shared" ref="Y4028:Y4034" si="926">D4028*$X4028</f>
        <v>4000</v>
      </c>
      <c r="Z4028">
        <f t="shared" ref="Z4028:Z4034" si="927">E4028*$X4028</f>
        <v>0</v>
      </c>
    </row>
    <row r="4029" spans="1:26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 t="b">
        <v>0</v>
      </c>
      <c r="L4029">
        <v>7</v>
      </c>
      <c r="M4029" t="b">
        <v>0</v>
      </c>
      <c r="N4029" t="s">
        <v>8271</v>
      </c>
      <c r="O4029" s="15">
        <f t="shared" si="913"/>
        <v>7.166666666666667</v>
      </c>
      <c r="P4029" s="15">
        <f t="shared" si="923"/>
        <v>30.714285714285715</v>
      </c>
      <c r="Q4029" t="s">
        <v>8328</v>
      </c>
      <c r="R4029" t="s">
        <v>8329</v>
      </c>
      <c r="S4029" s="8">
        <f t="shared" si="914"/>
        <v>42768.762511574074</v>
      </c>
      <c r="T4029" s="11">
        <f t="shared" si="915"/>
        <v>42788.833333333336</v>
      </c>
      <c r="U4029" t="str">
        <f t="shared" si="916"/>
        <v>FALSE</v>
      </c>
      <c r="V4029" s="18">
        <f t="shared" si="917"/>
        <v>2</v>
      </c>
      <c r="W4029">
        <f t="shared" si="918"/>
        <v>2</v>
      </c>
      <c r="X4029">
        <v>1</v>
      </c>
      <c r="Y4029">
        <f t="shared" si="926"/>
        <v>3000</v>
      </c>
      <c r="Z4029">
        <f t="shared" si="927"/>
        <v>215</v>
      </c>
    </row>
    <row r="4030" spans="1:26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 t="b">
        <v>0</v>
      </c>
      <c r="L4030">
        <v>11</v>
      </c>
      <c r="M4030" t="b">
        <v>0</v>
      </c>
      <c r="N4030" t="s">
        <v>8271</v>
      </c>
      <c r="O4030" s="15">
        <f t="shared" si="913"/>
        <v>28.050000000000004</v>
      </c>
      <c r="P4030" s="15">
        <f t="shared" si="923"/>
        <v>51</v>
      </c>
      <c r="Q4030" t="s">
        <v>8328</v>
      </c>
      <c r="R4030" t="s">
        <v>8329</v>
      </c>
      <c r="S4030" s="8">
        <f t="shared" si="914"/>
        <v>41765.730324074073</v>
      </c>
      <c r="T4030" s="11">
        <f t="shared" si="915"/>
        <v>41795.730324074073</v>
      </c>
      <c r="U4030" t="str">
        <f t="shared" si="916"/>
        <v>FALSE</v>
      </c>
      <c r="V4030" s="18">
        <f t="shared" si="917"/>
        <v>2</v>
      </c>
      <c r="W4030">
        <f t="shared" si="918"/>
        <v>2</v>
      </c>
      <c r="X4030">
        <v>1</v>
      </c>
      <c r="Y4030">
        <f t="shared" si="926"/>
        <v>2000</v>
      </c>
      <c r="Z4030">
        <f t="shared" si="927"/>
        <v>561</v>
      </c>
    </row>
    <row r="4031" spans="1:26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 t="b">
        <v>0</v>
      </c>
      <c r="L4031">
        <v>0</v>
      </c>
      <c r="M4031" t="b">
        <v>0</v>
      </c>
      <c r="N4031" t="s">
        <v>8271</v>
      </c>
      <c r="O4031" s="15">
        <f t="shared" si="913"/>
        <v>0</v>
      </c>
      <c r="P4031" s="15">
        <f t="shared" si="923"/>
        <v>0</v>
      </c>
      <c r="Q4031" t="s">
        <v>8328</v>
      </c>
      <c r="R4031" t="s">
        <v>8329</v>
      </c>
      <c r="S4031" s="8">
        <f t="shared" si="914"/>
        <v>42321.816782407412</v>
      </c>
      <c r="T4031" s="11">
        <f t="shared" si="915"/>
        <v>42351.816782407404</v>
      </c>
      <c r="U4031" t="str">
        <f t="shared" si="916"/>
        <v>FALSE</v>
      </c>
      <c r="V4031" s="18">
        <f t="shared" si="917"/>
        <v>2</v>
      </c>
      <c r="W4031">
        <f t="shared" si="918"/>
        <v>2</v>
      </c>
      <c r="X4031">
        <v>1</v>
      </c>
      <c r="Y4031">
        <f t="shared" si="926"/>
        <v>20000</v>
      </c>
      <c r="Z4031">
        <f t="shared" si="927"/>
        <v>0</v>
      </c>
    </row>
    <row r="4032" spans="1:26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 t="b">
        <v>0</v>
      </c>
      <c r="L4032">
        <v>6</v>
      </c>
      <c r="M4032" t="b">
        <v>0</v>
      </c>
      <c r="N4032" t="s">
        <v>8271</v>
      </c>
      <c r="O4032" s="15">
        <f t="shared" si="913"/>
        <v>16</v>
      </c>
      <c r="P4032" s="15">
        <f t="shared" si="923"/>
        <v>66.666666666666671</v>
      </c>
      <c r="Q4032" t="s">
        <v>8328</v>
      </c>
      <c r="R4032" t="s">
        <v>8329</v>
      </c>
      <c r="S4032" s="8">
        <f t="shared" si="914"/>
        <v>42374.446747685179</v>
      </c>
      <c r="T4032" s="11">
        <f t="shared" si="915"/>
        <v>42403.575694444444</v>
      </c>
      <c r="U4032" t="str">
        <f t="shared" si="916"/>
        <v>FALSE</v>
      </c>
      <c r="V4032" s="18">
        <f t="shared" si="917"/>
        <v>2</v>
      </c>
      <c r="W4032">
        <f t="shared" si="918"/>
        <v>2</v>
      </c>
      <c r="X4032">
        <v>1</v>
      </c>
      <c r="Y4032">
        <f t="shared" si="926"/>
        <v>2500</v>
      </c>
      <c r="Z4032">
        <f t="shared" si="927"/>
        <v>400</v>
      </c>
    </row>
    <row r="4033" spans="1:26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 t="b">
        <v>0</v>
      </c>
      <c r="L4033">
        <v>0</v>
      </c>
      <c r="M4033" t="b">
        <v>0</v>
      </c>
      <c r="N4033" t="s">
        <v>8271</v>
      </c>
      <c r="O4033" s="15">
        <f t="shared" si="913"/>
        <v>0</v>
      </c>
      <c r="P4033" s="15">
        <f t="shared" si="923"/>
        <v>0</v>
      </c>
      <c r="Q4033" t="s">
        <v>8328</v>
      </c>
      <c r="R4033" t="s">
        <v>8329</v>
      </c>
      <c r="S4033" s="8">
        <f t="shared" si="914"/>
        <v>41941.376898148148</v>
      </c>
      <c r="T4033" s="11">
        <f t="shared" si="915"/>
        <v>41991.418564814812</v>
      </c>
      <c r="U4033" t="str">
        <f t="shared" si="916"/>
        <v>FALSE</v>
      </c>
      <c r="V4033" s="18">
        <f t="shared" si="917"/>
        <v>2</v>
      </c>
      <c r="W4033">
        <f t="shared" si="918"/>
        <v>2</v>
      </c>
      <c r="X4033">
        <v>1</v>
      </c>
      <c r="Y4033">
        <f t="shared" si="926"/>
        <v>5000</v>
      </c>
      <c r="Z4033">
        <f t="shared" si="927"/>
        <v>0</v>
      </c>
    </row>
    <row r="4034" spans="1:26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 t="b">
        <v>0</v>
      </c>
      <c r="L4034">
        <v>7</v>
      </c>
      <c r="M4034" t="b">
        <v>0</v>
      </c>
      <c r="N4034" t="s">
        <v>8271</v>
      </c>
      <c r="O4034" s="15">
        <f t="shared" si="913"/>
        <v>6.8287037037037033</v>
      </c>
      <c r="P4034" s="15">
        <f t="shared" si="923"/>
        <v>59</v>
      </c>
      <c r="Q4034" t="s">
        <v>8328</v>
      </c>
      <c r="R4034" t="s">
        <v>8329</v>
      </c>
      <c r="S4034" s="8">
        <f t="shared" si="914"/>
        <v>42293.60087962963</v>
      </c>
      <c r="T4034" s="11">
        <f t="shared" si="915"/>
        <v>42353.642546296294</v>
      </c>
      <c r="U4034" t="str">
        <f t="shared" si="916"/>
        <v>FALSE</v>
      </c>
      <c r="V4034" s="18">
        <f t="shared" si="917"/>
        <v>2</v>
      </c>
      <c r="W4034">
        <f t="shared" si="918"/>
        <v>2</v>
      </c>
      <c r="X4034">
        <v>1</v>
      </c>
      <c r="Y4034">
        <f t="shared" si="926"/>
        <v>6048</v>
      </c>
      <c r="Z4034">
        <f t="shared" si="927"/>
        <v>413</v>
      </c>
    </row>
    <row r="4035" spans="1:26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 t="b">
        <v>0</v>
      </c>
      <c r="L4035">
        <v>94</v>
      </c>
      <c r="M4035" t="b">
        <v>0</v>
      </c>
      <c r="N4035" t="s">
        <v>8271</v>
      </c>
      <c r="O4035" s="15">
        <f t="shared" ref="O4035:O4098" si="928">(E4035/D4035)*100</f>
        <v>25.698702928870294</v>
      </c>
      <c r="P4035" s="15">
        <f t="shared" si="923"/>
        <v>65.340319148936175</v>
      </c>
      <c r="Q4035" t="s">
        <v>8328</v>
      </c>
      <c r="R4035" t="s">
        <v>8329</v>
      </c>
      <c r="S4035" s="8">
        <f t="shared" ref="S4035:S4098" si="929">(((J4035/60)/60)/24)+DATE(1970,1,1)+(-5/24)</f>
        <v>42614.06046296296</v>
      </c>
      <c r="T4035" s="11">
        <f t="shared" ref="T4035:T4098" si="930">(I4035/86400)+25569+(-5/24)</f>
        <v>42645.166666666664</v>
      </c>
      <c r="U4035" t="str">
        <f t="shared" ref="U4035:U4098" si="931">TRIM(K4035)</f>
        <v>FALSE</v>
      </c>
      <c r="V4035" s="18">
        <f t="shared" ref="V4035:V4098" si="932">IF(U4035="TRUE", 1, 2)</f>
        <v>2</v>
      </c>
      <c r="W4035">
        <f t="shared" ref="W4035:W4098" si="933">IF(F4035="successful", 1,  IF(F4035= "failed", 2, IF(F4035="canceled", 3, 4)))</f>
        <v>2</v>
      </c>
      <c r="X4035">
        <v>1.28</v>
      </c>
      <c r="Y4035">
        <f>D4035*X4035</f>
        <v>30592</v>
      </c>
      <c r="Z4035">
        <f>E4035*$X4035</f>
        <v>7861.7471999999998</v>
      </c>
    </row>
    <row r="4036" spans="1:26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 t="b">
        <v>0</v>
      </c>
      <c r="L4036">
        <v>2</v>
      </c>
      <c r="M4036" t="b">
        <v>0</v>
      </c>
      <c r="N4036" t="s">
        <v>8271</v>
      </c>
      <c r="O4036" s="15">
        <f t="shared" si="928"/>
        <v>1.4814814814814816</v>
      </c>
      <c r="P4036" s="15">
        <f t="shared" si="923"/>
        <v>100</v>
      </c>
      <c r="Q4036" t="s">
        <v>8328</v>
      </c>
      <c r="R4036" t="s">
        <v>8329</v>
      </c>
      <c r="S4036" s="8">
        <f t="shared" si="929"/>
        <v>42067.739004629628</v>
      </c>
      <c r="T4036" s="11">
        <f t="shared" si="930"/>
        <v>42097.697337962956</v>
      </c>
      <c r="U4036" t="str">
        <f t="shared" si="931"/>
        <v>FALSE</v>
      </c>
      <c r="V4036" s="18">
        <f t="shared" si="932"/>
        <v>2</v>
      </c>
      <c r="W4036">
        <f t="shared" si="933"/>
        <v>2</v>
      </c>
      <c r="X4036">
        <v>1</v>
      </c>
      <c r="Y4036">
        <f t="shared" ref="Y4036:Y4042" si="934">D4036*$X4036</f>
        <v>13500</v>
      </c>
      <c r="Z4036">
        <f t="shared" ref="Z4036:Z4042" si="935">E4036*$X4036</f>
        <v>200</v>
      </c>
    </row>
    <row r="4037" spans="1:26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 t="b">
        <v>0</v>
      </c>
      <c r="L4037">
        <v>25</v>
      </c>
      <c r="M4037" t="b">
        <v>0</v>
      </c>
      <c r="N4037" t="s">
        <v>8271</v>
      </c>
      <c r="O4037" s="15">
        <f t="shared" si="928"/>
        <v>36.85</v>
      </c>
      <c r="P4037" s="15">
        <f t="shared" si="923"/>
        <v>147.4</v>
      </c>
      <c r="Q4037" t="s">
        <v>8328</v>
      </c>
      <c r="R4037" t="s">
        <v>8329</v>
      </c>
      <c r="S4037" s="8">
        <f t="shared" si="929"/>
        <v>41903.674618055549</v>
      </c>
      <c r="T4037" s="11">
        <f t="shared" si="930"/>
        <v>41933.674618055556</v>
      </c>
      <c r="U4037" t="str">
        <f t="shared" si="931"/>
        <v>FALSE</v>
      </c>
      <c r="V4037" s="18">
        <f t="shared" si="932"/>
        <v>2</v>
      </c>
      <c r="W4037">
        <f t="shared" si="933"/>
        <v>2</v>
      </c>
      <c r="X4037">
        <v>1</v>
      </c>
      <c r="Y4037">
        <f t="shared" si="934"/>
        <v>10000</v>
      </c>
      <c r="Z4037">
        <f t="shared" si="935"/>
        <v>3685</v>
      </c>
    </row>
    <row r="4038" spans="1:26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 t="b">
        <v>0</v>
      </c>
      <c r="L4038">
        <v>17</v>
      </c>
      <c r="M4038" t="b">
        <v>0</v>
      </c>
      <c r="N4038" t="s">
        <v>8271</v>
      </c>
      <c r="O4038" s="15">
        <f t="shared" si="928"/>
        <v>47.05</v>
      </c>
      <c r="P4038" s="15">
        <f t="shared" si="923"/>
        <v>166.05882352941177</v>
      </c>
      <c r="Q4038" t="s">
        <v>8328</v>
      </c>
      <c r="R4038" t="s">
        <v>8329</v>
      </c>
      <c r="S4038" s="8">
        <f t="shared" si="929"/>
        <v>41804.728749999995</v>
      </c>
      <c r="T4038" s="11">
        <f t="shared" si="930"/>
        <v>41821.729166666664</v>
      </c>
      <c r="U4038" t="str">
        <f t="shared" si="931"/>
        <v>FALSE</v>
      </c>
      <c r="V4038" s="18">
        <f t="shared" si="932"/>
        <v>2</v>
      </c>
      <c r="W4038">
        <f t="shared" si="933"/>
        <v>2</v>
      </c>
      <c r="X4038">
        <v>1</v>
      </c>
      <c r="Y4038">
        <f t="shared" si="934"/>
        <v>6000</v>
      </c>
      <c r="Z4038">
        <f t="shared" si="935"/>
        <v>2823</v>
      </c>
    </row>
    <row r="4039" spans="1:26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 t="b">
        <v>0</v>
      </c>
      <c r="L4039">
        <v>2</v>
      </c>
      <c r="M4039" t="b">
        <v>0</v>
      </c>
      <c r="N4039" t="s">
        <v>8271</v>
      </c>
      <c r="O4039" s="15">
        <f t="shared" si="928"/>
        <v>11.428571428571429</v>
      </c>
      <c r="P4039" s="15">
        <f t="shared" si="923"/>
        <v>40</v>
      </c>
      <c r="Q4039" t="s">
        <v>8328</v>
      </c>
      <c r="R4039" t="s">
        <v>8329</v>
      </c>
      <c r="S4039" s="8">
        <f t="shared" si="929"/>
        <v>42496.862442129634</v>
      </c>
      <c r="T4039" s="11">
        <f t="shared" si="930"/>
        <v>42514.392361111109</v>
      </c>
      <c r="U4039" t="str">
        <f t="shared" si="931"/>
        <v>FALSE</v>
      </c>
      <c r="V4039" s="18">
        <f t="shared" si="932"/>
        <v>2</v>
      </c>
      <c r="W4039">
        <f t="shared" si="933"/>
        <v>2</v>
      </c>
      <c r="X4039">
        <v>1</v>
      </c>
      <c r="Y4039">
        <f t="shared" si="934"/>
        <v>700</v>
      </c>
      <c r="Z4039">
        <f t="shared" si="935"/>
        <v>80</v>
      </c>
    </row>
    <row r="4040" spans="1:26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 t="b">
        <v>0</v>
      </c>
      <c r="L4040">
        <v>4</v>
      </c>
      <c r="M4040" t="b">
        <v>0</v>
      </c>
      <c r="N4040" t="s">
        <v>8271</v>
      </c>
      <c r="O4040" s="15">
        <f t="shared" si="928"/>
        <v>12.04</v>
      </c>
      <c r="P4040" s="15">
        <f t="shared" si="923"/>
        <v>75.25</v>
      </c>
      <c r="Q4040" t="s">
        <v>8328</v>
      </c>
      <c r="R4040" t="s">
        <v>8329</v>
      </c>
      <c r="S4040" s="8">
        <f t="shared" si="929"/>
        <v>41869.59039351852</v>
      </c>
      <c r="T4040" s="11">
        <f t="shared" si="930"/>
        <v>41929.590393518512</v>
      </c>
      <c r="U4040" t="str">
        <f t="shared" si="931"/>
        <v>FALSE</v>
      </c>
      <c r="V4040" s="18">
        <f t="shared" si="932"/>
        <v>2</v>
      </c>
      <c r="W4040">
        <f t="shared" si="933"/>
        <v>2</v>
      </c>
      <c r="X4040">
        <v>1</v>
      </c>
      <c r="Y4040">
        <f t="shared" si="934"/>
        <v>2500</v>
      </c>
      <c r="Z4040">
        <f t="shared" si="935"/>
        <v>301</v>
      </c>
    </row>
    <row r="4041" spans="1:26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 t="b">
        <v>0</v>
      </c>
      <c r="L4041">
        <v>5</v>
      </c>
      <c r="M4041" t="b">
        <v>0</v>
      </c>
      <c r="N4041" t="s">
        <v>8271</v>
      </c>
      <c r="O4041" s="15">
        <f t="shared" si="928"/>
        <v>60</v>
      </c>
      <c r="P4041" s="15">
        <f t="shared" si="923"/>
        <v>60</v>
      </c>
      <c r="Q4041" t="s">
        <v>8328</v>
      </c>
      <c r="R4041" t="s">
        <v>8329</v>
      </c>
      <c r="S4041" s="8">
        <f t="shared" si="929"/>
        <v>42305.462581018517</v>
      </c>
      <c r="T4041" s="11">
        <f t="shared" si="930"/>
        <v>42339.040972222218</v>
      </c>
      <c r="U4041" t="str">
        <f t="shared" si="931"/>
        <v>FALSE</v>
      </c>
      <c r="V4041" s="18">
        <f t="shared" si="932"/>
        <v>2</v>
      </c>
      <c r="W4041">
        <f t="shared" si="933"/>
        <v>2</v>
      </c>
      <c r="X4041">
        <v>1</v>
      </c>
      <c r="Y4041">
        <f t="shared" si="934"/>
        <v>500</v>
      </c>
      <c r="Z4041">
        <f t="shared" si="935"/>
        <v>300</v>
      </c>
    </row>
    <row r="4042" spans="1:26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 t="b">
        <v>0</v>
      </c>
      <c r="L4042">
        <v>2</v>
      </c>
      <c r="M4042" t="b">
        <v>0</v>
      </c>
      <c r="N4042" t="s">
        <v>8271</v>
      </c>
      <c r="O4042" s="15">
        <f t="shared" si="928"/>
        <v>31.25</v>
      </c>
      <c r="P4042" s="15">
        <f t="shared" si="923"/>
        <v>1250</v>
      </c>
      <c r="Q4042" t="s">
        <v>8328</v>
      </c>
      <c r="R4042" t="s">
        <v>8329</v>
      </c>
      <c r="S4042" s="8">
        <f t="shared" si="929"/>
        <v>42144.023194444446</v>
      </c>
      <c r="T4042" s="11">
        <f t="shared" si="930"/>
        <v>42202.916666666664</v>
      </c>
      <c r="U4042" t="str">
        <f t="shared" si="931"/>
        <v>FALSE</v>
      </c>
      <c r="V4042" s="18">
        <f t="shared" si="932"/>
        <v>2</v>
      </c>
      <c r="W4042">
        <f t="shared" si="933"/>
        <v>2</v>
      </c>
      <c r="X4042">
        <v>1</v>
      </c>
      <c r="Y4042">
        <f t="shared" si="934"/>
        <v>8000</v>
      </c>
      <c r="Z4042">
        <f t="shared" si="935"/>
        <v>2500</v>
      </c>
    </row>
    <row r="4043" spans="1:26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 t="b">
        <v>0</v>
      </c>
      <c r="L4043">
        <v>2</v>
      </c>
      <c r="M4043" t="b">
        <v>0</v>
      </c>
      <c r="N4043" t="s">
        <v>8271</v>
      </c>
      <c r="O4043" s="15">
        <f t="shared" si="928"/>
        <v>0.42</v>
      </c>
      <c r="P4043" s="15">
        <f t="shared" si="923"/>
        <v>10.5</v>
      </c>
      <c r="Q4043" t="s">
        <v>8328</v>
      </c>
      <c r="R4043" t="s">
        <v>8329</v>
      </c>
      <c r="S4043" s="8">
        <f t="shared" si="929"/>
        <v>42559.265671296293</v>
      </c>
      <c r="T4043" s="11">
        <f t="shared" si="930"/>
        <v>42619.265671296293</v>
      </c>
      <c r="U4043" t="str">
        <f t="shared" si="931"/>
        <v>FALSE</v>
      </c>
      <c r="V4043" s="18">
        <f t="shared" si="932"/>
        <v>2</v>
      </c>
      <c r="W4043">
        <f t="shared" si="933"/>
        <v>2</v>
      </c>
      <c r="X4043">
        <v>1.28</v>
      </c>
      <c r="Y4043">
        <f>D4043*X4043</f>
        <v>6400</v>
      </c>
      <c r="Z4043">
        <f>E4043*$X4043</f>
        <v>26.88</v>
      </c>
    </row>
    <row r="4044" spans="1:26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 t="b">
        <v>0</v>
      </c>
      <c r="L4044">
        <v>3</v>
      </c>
      <c r="M4044" t="b">
        <v>0</v>
      </c>
      <c r="N4044" t="s">
        <v>8271</v>
      </c>
      <c r="O4044" s="15">
        <f t="shared" si="928"/>
        <v>0.21</v>
      </c>
      <c r="P4044" s="15">
        <f t="shared" si="923"/>
        <v>7</v>
      </c>
      <c r="Q4044" t="s">
        <v>8328</v>
      </c>
      <c r="R4044" t="s">
        <v>8329</v>
      </c>
      <c r="S4044" s="8">
        <f t="shared" si="929"/>
        <v>41994.875740740739</v>
      </c>
      <c r="T4044" s="11">
        <f t="shared" si="930"/>
        <v>42024.594444444439</v>
      </c>
      <c r="U4044" t="str">
        <f t="shared" si="931"/>
        <v>FALSE</v>
      </c>
      <c r="V4044" s="18">
        <f t="shared" si="932"/>
        <v>2</v>
      </c>
      <c r="W4044">
        <f t="shared" si="933"/>
        <v>2</v>
      </c>
      <c r="X4044">
        <v>1</v>
      </c>
      <c r="Y4044">
        <f>D4044*$X4044</f>
        <v>10000</v>
      </c>
      <c r="Z4044">
        <f>E4044*$X4044</f>
        <v>21</v>
      </c>
    </row>
    <row r="4045" spans="1:26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 t="b">
        <v>0</v>
      </c>
      <c r="L4045">
        <v>0</v>
      </c>
      <c r="M4045" t="b">
        <v>0</v>
      </c>
      <c r="N4045" t="s">
        <v>8271</v>
      </c>
      <c r="O4045" s="15">
        <f t="shared" si="928"/>
        <v>0</v>
      </c>
      <c r="P4045" s="15">
        <f t="shared" si="923"/>
        <v>0</v>
      </c>
      <c r="Q4045" t="s">
        <v>8328</v>
      </c>
      <c r="R4045" t="s">
        <v>8329</v>
      </c>
      <c r="S4045" s="8">
        <f t="shared" si="929"/>
        <v>41948.749131944445</v>
      </c>
      <c r="T4045" s="11">
        <f t="shared" si="930"/>
        <v>41963.749131944445</v>
      </c>
      <c r="U4045" t="str">
        <f t="shared" si="931"/>
        <v>FALSE</v>
      </c>
      <c r="V4045" s="18">
        <f t="shared" si="932"/>
        <v>2</v>
      </c>
      <c r="W4045">
        <f t="shared" si="933"/>
        <v>2</v>
      </c>
      <c r="X4045">
        <f>0.76</f>
        <v>0.76</v>
      </c>
      <c r="Y4045">
        <f>D4045*X4045</f>
        <v>228</v>
      </c>
      <c r="Z4045">
        <f>E4045*$X4045</f>
        <v>0</v>
      </c>
    </row>
    <row r="4046" spans="1:26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 t="b">
        <v>0</v>
      </c>
      <c r="L4046">
        <v>4</v>
      </c>
      <c r="M4046" t="b">
        <v>0</v>
      </c>
      <c r="N4046" t="s">
        <v>8271</v>
      </c>
      <c r="O4046" s="15">
        <f t="shared" si="928"/>
        <v>37.5</v>
      </c>
      <c r="P4046" s="15">
        <f t="shared" si="923"/>
        <v>56.25</v>
      </c>
      <c r="Q4046" t="s">
        <v>8328</v>
      </c>
      <c r="R4046" t="s">
        <v>8329</v>
      </c>
      <c r="S4046" s="8">
        <f t="shared" si="929"/>
        <v>42074.011365740742</v>
      </c>
      <c r="T4046" s="11">
        <f t="shared" si="930"/>
        <v>42103.999999999993</v>
      </c>
      <c r="U4046" t="str">
        <f t="shared" si="931"/>
        <v>FALSE</v>
      </c>
      <c r="V4046" s="18">
        <f t="shared" si="932"/>
        <v>2</v>
      </c>
      <c r="W4046">
        <f t="shared" si="933"/>
        <v>2</v>
      </c>
      <c r="X4046">
        <v>1</v>
      </c>
      <c r="Y4046">
        <f>D4046*$X4046</f>
        <v>600</v>
      </c>
      <c r="Z4046">
        <f>E4046*$X4046</f>
        <v>225</v>
      </c>
    </row>
    <row r="4047" spans="1:26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 t="b">
        <v>0</v>
      </c>
      <c r="L4047">
        <v>1</v>
      </c>
      <c r="M4047" t="b">
        <v>0</v>
      </c>
      <c r="N4047" t="s">
        <v>8271</v>
      </c>
      <c r="O4047" s="15">
        <f t="shared" si="928"/>
        <v>0.02</v>
      </c>
      <c r="P4047" s="15">
        <f t="shared" si="923"/>
        <v>1</v>
      </c>
      <c r="Q4047" t="s">
        <v>8328</v>
      </c>
      <c r="R4047" t="s">
        <v>8329</v>
      </c>
      <c r="S4047" s="8">
        <f t="shared" si="929"/>
        <v>41841.992928240739</v>
      </c>
      <c r="T4047" s="11">
        <f t="shared" si="930"/>
        <v>41871.992928240739</v>
      </c>
      <c r="U4047" t="str">
        <f t="shared" si="931"/>
        <v>FALSE</v>
      </c>
      <c r="V4047" s="18">
        <f t="shared" si="932"/>
        <v>2</v>
      </c>
      <c r="W4047">
        <f t="shared" si="933"/>
        <v>2</v>
      </c>
      <c r="X4047">
        <v>0.72</v>
      </c>
      <c r="Y4047">
        <f>D4047*X4047</f>
        <v>3600</v>
      </c>
    </row>
    <row r="4048" spans="1:26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 t="b">
        <v>0</v>
      </c>
      <c r="L4048">
        <v>12</v>
      </c>
      <c r="M4048" t="b">
        <v>0</v>
      </c>
      <c r="N4048" t="s">
        <v>8271</v>
      </c>
      <c r="O4048" s="15">
        <f t="shared" si="928"/>
        <v>8.2142857142857135</v>
      </c>
      <c r="P4048" s="15">
        <f t="shared" si="923"/>
        <v>38.333333333333336</v>
      </c>
      <c r="Q4048" t="s">
        <v>8328</v>
      </c>
      <c r="R4048" t="s">
        <v>8329</v>
      </c>
      <c r="S4048" s="8">
        <f t="shared" si="929"/>
        <v>41904.442245370366</v>
      </c>
      <c r="T4048" s="11">
        <f t="shared" si="930"/>
        <v>41934.442245370366</v>
      </c>
      <c r="U4048" t="str">
        <f t="shared" si="931"/>
        <v>FALSE</v>
      </c>
      <c r="V4048" s="18">
        <f t="shared" si="932"/>
        <v>2</v>
      </c>
      <c r="W4048">
        <f t="shared" si="933"/>
        <v>2</v>
      </c>
      <c r="X4048">
        <v>1</v>
      </c>
      <c r="Y4048">
        <f>D4048*$X4048</f>
        <v>5600</v>
      </c>
      <c r="Z4048">
        <f>E4048*$X4048</f>
        <v>460</v>
      </c>
    </row>
    <row r="4049" spans="1:26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 t="b">
        <v>0</v>
      </c>
      <c r="L4049">
        <v>4</v>
      </c>
      <c r="M4049" t="b">
        <v>0</v>
      </c>
      <c r="N4049" t="s">
        <v>8271</v>
      </c>
      <c r="O4049" s="15">
        <f t="shared" si="928"/>
        <v>2.1999999999999997</v>
      </c>
      <c r="P4049" s="15">
        <f t="shared" si="923"/>
        <v>27.5</v>
      </c>
      <c r="Q4049" t="s">
        <v>8328</v>
      </c>
      <c r="R4049" t="s">
        <v>8329</v>
      </c>
      <c r="S4049" s="8">
        <f t="shared" si="929"/>
        <v>41990.814155092587</v>
      </c>
      <c r="T4049" s="11">
        <f t="shared" si="930"/>
        <v>42014.833333333336</v>
      </c>
      <c r="U4049" t="str">
        <f t="shared" si="931"/>
        <v>FALSE</v>
      </c>
      <c r="V4049" s="18">
        <f t="shared" si="932"/>
        <v>2</v>
      </c>
      <c r="W4049">
        <f t="shared" si="933"/>
        <v>2</v>
      </c>
      <c r="X4049">
        <v>1</v>
      </c>
      <c r="Y4049">
        <f>D4049*$X4049</f>
        <v>5000</v>
      </c>
      <c r="Z4049">
        <f>E4049*$X4049</f>
        <v>110</v>
      </c>
    </row>
    <row r="4050" spans="1:26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 t="b">
        <v>0</v>
      </c>
      <c r="L4050">
        <v>91</v>
      </c>
      <c r="M4050" t="b">
        <v>0</v>
      </c>
      <c r="N4050" t="s">
        <v>8271</v>
      </c>
      <c r="O4050" s="15">
        <f t="shared" si="928"/>
        <v>17.652941176470588</v>
      </c>
      <c r="P4050" s="15">
        <f t="shared" si="923"/>
        <v>32.978021978021978</v>
      </c>
      <c r="Q4050" t="s">
        <v>8328</v>
      </c>
      <c r="R4050" t="s">
        <v>8329</v>
      </c>
      <c r="S4050" s="8">
        <f t="shared" si="929"/>
        <v>42436.300775462958</v>
      </c>
      <c r="T4050" s="11">
        <f t="shared" si="930"/>
        <v>42471.259108796294</v>
      </c>
      <c r="U4050" t="str">
        <f t="shared" si="931"/>
        <v>FALSE</v>
      </c>
      <c r="V4050" s="18">
        <f t="shared" si="932"/>
        <v>2</v>
      </c>
      <c r="W4050">
        <f t="shared" si="933"/>
        <v>2</v>
      </c>
      <c r="X4050">
        <v>1.28</v>
      </c>
      <c r="Y4050">
        <f>D4050*X4050</f>
        <v>21760</v>
      </c>
      <c r="Z4050">
        <f t="shared" ref="Z4050:Z4065" si="936">E4050*$X4050</f>
        <v>3841.28</v>
      </c>
    </row>
    <row r="4051" spans="1:26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 t="b">
        <v>0</v>
      </c>
      <c r="L4051">
        <v>1</v>
      </c>
      <c r="M4051" t="b">
        <v>0</v>
      </c>
      <c r="N4051" t="s">
        <v>8271</v>
      </c>
      <c r="O4051" s="15">
        <f t="shared" si="928"/>
        <v>0.08</v>
      </c>
      <c r="P4051" s="15">
        <f t="shared" si="923"/>
        <v>16</v>
      </c>
      <c r="Q4051" t="s">
        <v>8328</v>
      </c>
      <c r="R4051" t="s">
        <v>8329</v>
      </c>
      <c r="S4051" s="8">
        <f t="shared" si="929"/>
        <v>42169.750173611108</v>
      </c>
      <c r="T4051" s="11">
        <f t="shared" si="930"/>
        <v>42199.750173611108</v>
      </c>
      <c r="U4051" t="str">
        <f t="shared" si="931"/>
        <v>FALSE</v>
      </c>
      <c r="V4051" s="18">
        <f t="shared" si="932"/>
        <v>2</v>
      </c>
      <c r="W4051">
        <f t="shared" si="933"/>
        <v>2</v>
      </c>
      <c r="X4051">
        <v>1</v>
      </c>
      <c r="Y4051">
        <f>D4051*$X4051</f>
        <v>20000</v>
      </c>
      <c r="Z4051">
        <f t="shared" si="936"/>
        <v>16</v>
      </c>
    </row>
    <row r="4052" spans="1:26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 t="b">
        <v>0</v>
      </c>
      <c r="L4052">
        <v>1</v>
      </c>
      <c r="M4052" t="b">
        <v>0</v>
      </c>
      <c r="N4052" t="s">
        <v>8271</v>
      </c>
      <c r="O4052" s="15">
        <f t="shared" si="928"/>
        <v>6.6666666666666666E-2</v>
      </c>
      <c r="P4052" s="15">
        <f t="shared" si="923"/>
        <v>1</v>
      </c>
      <c r="Q4052" t="s">
        <v>8328</v>
      </c>
      <c r="R4052" t="s">
        <v>8329</v>
      </c>
      <c r="S4052" s="8">
        <f t="shared" si="929"/>
        <v>41905.428136574068</v>
      </c>
      <c r="T4052" s="11">
        <f t="shared" si="930"/>
        <v>41935.428136574068</v>
      </c>
      <c r="U4052" t="str">
        <f t="shared" si="931"/>
        <v>FALSE</v>
      </c>
      <c r="V4052" s="18">
        <f t="shared" si="932"/>
        <v>2</v>
      </c>
      <c r="W4052">
        <f t="shared" si="933"/>
        <v>2</v>
      </c>
      <c r="X4052">
        <v>1</v>
      </c>
      <c r="Y4052">
        <f>D4052*$X4052</f>
        <v>1500</v>
      </c>
      <c r="Z4052">
        <f t="shared" si="936"/>
        <v>1</v>
      </c>
    </row>
    <row r="4053" spans="1:26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 t="b">
        <v>0</v>
      </c>
      <c r="L4053">
        <v>0</v>
      </c>
      <c r="M4053" t="b">
        <v>0</v>
      </c>
      <c r="N4053" t="s">
        <v>8271</v>
      </c>
      <c r="O4053" s="15">
        <f t="shared" si="928"/>
        <v>0</v>
      </c>
      <c r="P4053" s="15">
        <f t="shared" si="923"/>
        <v>0</v>
      </c>
      <c r="Q4053" t="s">
        <v>8328</v>
      </c>
      <c r="R4053" t="s">
        <v>8329</v>
      </c>
      <c r="S4053" s="8">
        <f t="shared" si="929"/>
        <v>41761.601817129631</v>
      </c>
      <c r="T4053" s="11">
        <f t="shared" si="930"/>
        <v>41768.078472222223</v>
      </c>
      <c r="U4053" t="str">
        <f t="shared" si="931"/>
        <v>FALSE</v>
      </c>
      <c r="V4053" s="18">
        <f t="shared" si="932"/>
        <v>2</v>
      </c>
      <c r="W4053">
        <f t="shared" si="933"/>
        <v>2</v>
      </c>
      <c r="X4053">
        <v>1</v>
      </c>
      <c r="Y4053">
        <f>D4053*$X4053</f>
        <v>500</v>
      </c>
      <c r="Z4053">
        <f t="shared" si="936"/>
        <v>0</v>
      </c>
    </row>
    <row r="4054" spans="1:26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 t="b">
        <v>0</v>
      </c>
      <c r="L4054">
        <v>13</v>
      </c>
      <c r="M4054" t="b">
        <v>0</v>
      </c>
      <c r="N4054" t="s">
        <v>8271</v>
      </c>
      <c r="O4054" s="15">
        <f t="shared" si="928"/>
        <v>37.533333333333339</v>
      </c>
      <c r="P4054" s="15">
        <f t="shared" si="923"/>
        <v>86.615384615384613</v>
      </c>
      <c r="Q4054" t="s">
        <v>8328</v>
      </c>
      <c r="R4054" t="s">
        <v>8329</v>
      </c>
      <c r="S4054" s="8">
        <f t="shared" si="929"/>
        <v>41865.670324074068</v>
      </c>
      <c r="T4054" s="11">
        <f t="shared" si="930"/>
        <v>41925.670324074068</v>
      </c>
      <c r="U4054" t="str">
        <f t="shared" si="931"/>
        <v>FALSE</v>
      </c>
      <c r="V4054" s="18">
        <f t="shared" si="932"/>
        <v>2</v>
      </c>
      <c r="W4054">
        <f t="shared" si="933"/>
        <v>2</v>
      </c>
      <c r="X4054">
        <v>1</v>
      </c>
      <c r="Y4054">
        <f>D4054*$X4054</f>
        <v>3000</v>
      </c>
      <c r="Z4054">
        <f t="shared" si="936"/>
        <v>1126</v>
      </c>
    </row>
    <row r="4055" spans="1:26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 t="b">
        <v>0</v>
      </c>
      <c r="L4055">
        <v>2</v>
      </c>
      <c r="M4055" t="b">
        <v>0</v>
      </c>
      <c r="N4055" t="s">
        <v>8271</v>
      </c>
      <c r="O4055" s="15">
        <f t="shared" si="928"/>
        <v>22</v>
      </c>
      <c r="P4055" s="15">
        <f t="shared" si="923"/>
        <v>55</v>
      </c>
      <c r="Q4055" t="s">
        <v>8328</v>
      </c>
      <c r="R4055" t="s">
        <v>8329</v>
      </c>
      <c r="S4055" s="8">
        <f t="shared" si="929"/>
        <v>41928.481805555552</v>
      </c>
      <c r="T4055" s="11">
        <f t="shared" si="930"/>
        <v>41958.624999999993</v>
      </c>
      <c r="U4055" t="str">
        <f t="shared" si="931"/>
        <v>FALSE</v>
      </c>
      <c r="V4055" s="18">
        <f t="shared" si="932"/>
        <v>2</v>
      </c>
      <c r="W4055">
        <f t="shared" si="933"/>
        <v>2</v>
      </c>
      <c r="X4055">
        <v>1.28</v>
      </c>
      <c r="Y4055">
        <f>D4055*X4055</f>
        <v>640</v>
      </c>
      <c r="Z4055">
        <f t="shared" si="936"/>
        <v>140.80000000000001</v>
      </c>
    </row>
    <row r="4056" spans="1:26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 t="b">
        <v>0</v>
      </c>
      <c r="L4056">
        <v>0</v>
      </c>
      <c r="M4056" t="b">
        <v>0</v>
      </c>
      <c r="N4056" t="s">
        <v>8271</v>
      </c>
      <c r="O4056" s="15">
        <f t="shared" si="928"/>
        <v>0</v>
      </c>
      <c r="P4056" s="15">
        <f t="shared" si="923"/>
        <v>0</v>
      </c>
      <c r="Q4056" t="s">
        <v>8328</v>
      </c>
      <c r="R4056" t="s">
        <v>8329</v>
      </c>
      <c r="S4056" s="8">
        <f t="shared" si="929"/>
        <v>42613.632928240739</v>
      </c>
      <c r="T4056" s="11">
        <f t="shared" si="930"/>
        <v>42643.958333333336</v>
      </c>
      <c r="U4056" t="str">
        <f t="shared" si="931"/>
        <v>FALSE</v>
      </c>
      <c r="V4056" s="18">
        <f t="shared" si="932"/>
        <v>2</v>
      </c>
      <c r="W4056">
        <f t="shared" si="933"/>
        <v>2</v>
      </c>
      <c r="X4056">
        <v>1</v>
      </c>
      <c r="Y4056">
        <f>D4056*$X4056</f>
        <v>8880</v>
      </c>
      <c r="Z4056">
        <f t="shared" si="936"/>
        <v>0</v>
      </c>
    </row>
    <row r="4057" spans="1:26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 t="b">
        <v>0</v>
      </c>
      <c r="L4057">
        <v>21</v>
      </c>
      <c r="M4057" t="b">
        <v>0</v>
      </c>
      <c r="N4057" t="s">
        <v>8271</v>
      </c>
      <c r="O4057" s="15">
        <f t="shared" si="928"/>
        <v>17.62</v>
      </c>
      <c r="P4057" s="15">
        <f t="shared" si="923"/>
        <v>41.952380952380949</v>
      </c>
      <c r="Q4057" t="s">
        <v>8328</v>
      </c>
      <c r="R4057" t="s">
        <v>8329</v>
      </c>
      <c r="S4057" s="8">
        <f t="shared" si="929"/>
        <v>41779.44017361111</v>
      </c>
      <c r="T4057" s="11">
        <f t="shared" si="930"/>
        <v>41809.44017361111</v>
      </c>
      <c r="U4057" t="str">
        <f t="shared" si="931"/>
        <v>FALSE</v>
      </c>
      <c r="V4057" s="18">
        <f t="shared" si="932"/>
        <v>2</v>
      </c>
      <c r="W4057">
        <f t="shared" si="933"/>
        <v>2</v>
      </c>
      <c r="X4057">
        <v>1.28</v>
      </c>
      <c r="Y4057">
        <f>D4057*X4057</f>
        <v>6400</v>
      </c>
      <c r="Z4057">
        <f t="shared" si="936"/>
        <v>1127.68</v>
      </c>
    </row>
    <row r="4058" spans="1:26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 t="b">
        <v>0</v>
      </c>
      <c r="L4058">
        <v>9</v>
      </c>
      <c r="M4058" t="b">
        <v>0</v>
      </c>
      <c r="N4058" t="s">
        <v>8271</v>
      </c>
      <c r="O4058" s="15">
        <f t="shared" si="928"/>
        <v>53</v>
      </c>
      <c r="P4058" s="15">
        <f t="shared" si="923"/>
        <v>88.333333333333329</v>
      </c>
      <c r="Q4058" t="s">
        <v>8328</v>
      </c>
      <c r="R4058" t="s">
        <v>8329</v>
      </c>
      <c r="S4058" s="8">
        <f t="shared" si="929"/>
        <v>42534.724988425929</v>
      </c>
      <c r="T4058" s="11">
        <f t="shared" si="930"/>
        <v>42554.624305555553</v>
      </c>
      <c r="U4058" t="str">
        <f t="shared" si="931"/>
        <v>FALSE</v>
      </c>
      <c r="V4058" s="18">
        <f t="shared" si="932"/>
        <v>2</v>
      </c>
      <c r="W4058">
        <f t="shared" si="933"/>
        <v>2</v>
      </c>
      <c r="X4058">
        <v>1</v>
      </c>
      <c r="Y4058">
        <f>D4058*$X4058</f>
        <v>1500</v>
      </c>
      <c r="Z4058">
        <f t="shared" si="936"/>
        <v>795</v>
      </c>
    </row>
    <row r="4059" spans="1:26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 t="b">
        <v>0</v>
      </c>
      <c r="L4059">
        <v>6</v>
      </c>
      <c r="M4059" t="b">
        <v>0</v>
      </c>
      <c r="N4059" t="s">
        <v>8271</v>
      </c>
      <c r="O4059" s="15">
        <f t="shared" si="928"/>
        <v>22.142857142857142</v>
      </c>
      <c r="P4059" s="15">
        <f t="shared" si="923"/>
        <v>129.16666666666666</v>
      </c>
      <c r="Q4059" t="s">
        <v>8328</v>
      </c>
      <c r="R4059" t="s">
        <v>8329</v>
      </c>
      <c r="S4059" s="8">
        <f t="shared" si="929"/>
        <v>42310.760185185187</v>
      </c>
      <c r="T4059" s="11">
        <f t="shared" si="930"/>
        <v>42333.749999999993</v>
      </c>
      <c r="U4059" t="str">
        <f t="shared" si="931"/>
        <v>FALSE</v>
      </c>
      <c r="V4059" s="18">
        <f t="shared" si="932"/>
        <v>2</v>
      </c>
      <c r="W4059">
        <f t="shared" si="933"/>
        <v>2</v>
      </c>
      <c r="X4059">
        <v>1.28</v>
      </c>
      <c r="Y4059">
        <f>D4059*X4059</f>
        <v>4480</v>
      </c>
      <c r="Z4059">
        <f t="shared" si="936"/>
        <v>992</v>
      </c>
    </row>
    <row r="4060" spans="1:26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 t="b">
        <v>0</v>
      </c>
      <c r="L4060">
        <v>4</v>
      </c>
      <c r="M4060" t="b">
        <v>0</v>
      </c>
      <c r="N4060" t="s">
        <v>8271</v>
      </c>
      <c r="O4060" s="15">
        <f t="shared" si="928"/>
        <v>2.5333333333333332</v>
      </c>
      <c r="P4060" s="15">
        <f t="shared" si="923"/>
        <v>23.75</v>
      </c>
      <c r="Q4060" t="s">
        <v>8328</v>
      </c>
      <c r="R4060" t="s">
        <v>8329</v>
      </c>
      <c r="S4060" s="8">
        <f t="shared" si="929"/>
        <v>42445.852361111109</v>
      </c>
      <c r="T4060" s="11">
        <f t="shared" si="930"/>
        <v>42460.957638888889</v>
      </c>
      <c r="U4060" t="str">
        <f t="shared" si="931"/>
        <v>FALSE</v>
      </c>
      <c r="V4060" s="18">
        <f t="shared" si="932"/>
        <v>2</v>
      </c>
      <c r="W4060">
        <f t="shared" si="933"/>
        <v>2</v>
      </c>
      <c r="X4060">
        <v>1</v>
      </c>
      <c r="Y4060">
        <f>D4060*$X4060</f>
        <v>3750</v>
      </c>
      <c r="Z4060">
        <f t="shared" si="936"/>
        <v>95</v>
      </c>
    </row>
    <row r="4061" spans="1:26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 t="b">
        <v>0</v>
      </c>
      <c r="L4061">
        <v>7</v>
      </c>
      <c r="M4061" t="b">
        <v>0</v>
      </c>
      <c r="N4061" t="s">
        <v>8271</v>
      </c>
      <c r="O4061" s="15">
        <f t="shared" si="928"/>
        <v>2.5</v>
      </c>
      <c r="P4061" s="15">
        <f t="shared" si="923"/>
        <v>35.714285714285715</v>
      </c>
      <c r="Q4061" t="s">
        <v>8328</v>
      </c>
      <c r="R4061" t="s">
        <v>8329</v>
      </c>
      <c r="S4061" s="8">
        <f t="shared" si="929"/>
        <v>41866.432314814811</v>
      </c>
      <c r="T4061" s="11">
        <f t="shared" si="930"/>
        <v>41897.916666666664</v>
      </c>
      <c r="U4061" t="str">
        <f t="shared" si="931"/>
        <v>FALSE</v>
      </c>
      <c r="V4061" s="18">
        <f t="shared" si="932"/>
        <v>2</v>
      </c>
      <c r="W4061">
        <f t="shared" si="933"/>
        <v>2</v>
      </c>
      <c r="X4061">
        <f>0.76</f>
        <v>0.76</v>
      </c>
      <c r="Y4061">
        <f>D4061*X4061</f>
        <v>7600</v>
      </c>
      <c r="Z4061">
        <f t="shared" si="936"/>
        <v>190</v>
      </c>
    </row>
    <row r="4062" spans="1:26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 t="b">
        <v>0</v>
      </c>
      <c r="L4062">
        <v>5</v>
      </c>
      <c r="M4062" t="b">
        <v>0</v>
      </c>
      <c r="N4062" t="s">
        <v>8271</v>
      </c>
      <c r="O4062" s="15">
        <f t="shared" si="928"/>
        <v>2.85</v>
      </c>
      <c r="P4062" s="15">
        <f t="shared" si="923"/>
        <v>57</v>
      </c>
      <c r="Q4062" t="s">
        <v>8328</v>
      </c>
      <c r="R4062" t="s">
        <v>8329</v>
      </c>
      <c r="S4062" s="8">
        <f t="shared" si="929"/>
        <v>41779.486759259256</v>
      </c>
      <c r="T4062" s="11">
        <f t="shared" si="930"/>
        <v>41813.458333333328</v>
      </c>
      <c r="U4062" t="str">
        <f t="shared" si="931"/>
        <v>FALSE</v>
      </c>
      <c r="V4062" s="18">
        <f t="shared" si="932"/>
        <v>2</v>
      </c>
      <c r="W4062">
        <f t="shared" si="933"/>
        <v>2</v>
      </c>
      <c r="X4062">
        <f>0.76</f>
        <v>0.76</v>
      </c>
      <c r="Y4062">
        <f>D4062*X4062</f>
        <v>7600</v>
      </c>
      <c r="Z4062">
        <f t="shared" si="936"/>
        <v>216.6</v>
      </c>
    </row>
    <row r="4063" spans="1:26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 t="b">
        <v>0</v>
      </c>
      <c r="L4063">
        <v>0</v>
      </c>
      <c r="M4063" t="b">
        <v>0</v>
      </c>
      <c r="N4063" t="s">
        <v>8271</v>
      </c>
      <c r="O4063" s="15">
        <f t="shared" si="928"/>
        <v>0</v>
      </c>
      <c r="P4063" s="15">
        <f t="shared" si="923"/>
        <v>0</v>
      </c>
      <c r="Q4063" t="s">
        <v>8328</v>
      </c>
      <c r="R4063" t="s">
        <v>8329</v>
      </c>
      <c r="S4063" s="8">
        <f t="shared" si="929"/>
        <v>42420.933136574073</v>
      </c>
      <c r="T4063" s="11">
        <f t="shared" si="930"/>
        <v>42480.891469907401</v>
      </c>
      <c r="U4063" t="str">
        <f t="shared" si="931"/>
        <v>FALSE</v>
      </c>
      <c r="V4063" s="18">
        <f t="shared" si="932"/>
        <v>2</v>
      </c>
      <c r="W4063">
        <f t="shared" si="933"/>
        <v>2</v>
      </c>
      <c r="X4063">
        <v>1</v>
      </c>
      <c r="Y4063">
        <f>D4063*$X4063</f>
        <v>525</v>
      </c>
      <c r="Z4063">
        <f t="shared" si="936"/>
        <v>0</v>
      </c>
    </row>
    <row r="4064" spans="1:26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 t="b">
        <v>0</v>
      </c>
      <c r="L4064">
        <v>3</v>
      </c>
      <c r="M4064" t="b">
        <v>0</v>
      </c>
      <c r="N4064" t="s">
        <v>8271</v>
      </c>
      <c r="O4064" s="15">
        <f t="shared" si="928"/>
        <v>2.4500000000000002</v>
      </c>
      <c r="P4064" s="15">
        <f t="shared" si="923"/>
        <v>163.33333333333334</v>
      </c>
      <c r="Q4064" t="s">
        <v>8328</v>
      </c>
      <c r="R4064" t="s">
        <v>8329</v>
      </c>
      <c r="S4064" s="8">
        <f t="shared" si="929"/>
        <v>42523.530879629623</v>
      </c>
      <c r="T4064" s="11">
        <f t="shared" si="930"/>
        <v>42553.530879629623</v>
      </c>
      <c r="U4064" t="str">
        <f t="shared" si="931"/>
        <v>FALSE</v>
      </c>
      <c r="V4064" s="18">
        <f t="shared" si="932"/>
        <v>2</v>
      </c>
      <c r="W4064">
        <f t="shared" si="933"/>
        <v>2</v>
      </c>
      <c r="X4064">
        <v>1</v>
      </c>
      <c r="Y4064">
        <f>D4064*$X4064</f>
        <v>20000</v>
      </c>
      <c r="Z4064">
        <f t="shared" si="936"/>
        <v>490</v>
      </c>
    </row>
    <row r="4065" spans="1:26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 t="b">
        <v>0</v>
      </c>
      <c r="L4065">
        <v>9</v>
      </c>
      <c r="M4065" t="b">
        <v>0</v>
      </c>
      <c r="N4065" t="s">
        <v>8271</v>
      </c>
      <c r="O4065" s="15">
        <f t="shared" si="928"/>
        <v>1.4210526315789473</v>
      </c>
      <c r="P4065" s="15">
        <f t="shared" si="923"/>
        <v>15</v>
      </c>
      <c r="Q4065" t="s">
        <v>8328</v>
      </c>
      <c r="R4065" t="s">
        <v>8329</v>
      </c>
      <c r="S4065" s="8">
        <f t="shared" si="929"/>
        <v>41787.473194444443</v>
      </c>
      <c r="T4065" s="11">
        <f t="shared" si="930"/>
        <v>41817.473194444443</v>
      </c>
      <c r="U4065" t="str">
        <f t="shared" si="931"/>
        <v>FALSE</v>
      </c>
      <c r="V4065" s="18">
        <f t="shared" si="932"/>
        <v>2</v>
      </c>
      <c r="W4065">
        <f t="shared" si="933"/>
        <v>2</v>
      </c>
      <c r="X4065">
        <v>1.28</v>
      </c>
      <c r="Y4065">
        <f>D4065*X4065</f>
        <v>12160</v>
      </c>
      <c r="Z4065">
        <f t="shared" si="936"/>
        <v>172.8</v>
      </c>
    </row>
    <row r="4066" spans="1:26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 t="b">
        <v>0</v>
      </c>
      <c r="L4066">
        <v>6</v>
      </c>
      <c r="M4066" t="b">
        <v>0</v>
      </c>
      <c r="N4066" t="s">
        <v>8271</v>
      </c>
      <c r="O4066" s="15">
        <f t="shared" si="928"/>
        <v>19.25</v>
      </c>
      <c r="P4066" s="15">
        <f t="shared" si="923"/>
        <v>64.166666666666671</v>
      </c>
      <c r="Q4066" t="s">
        <v>8328</v>
      </c>
      <c r="R4066" t="s">
        <v>8329</v>
      </c>
      <c r="S4066" s="8">
        <f t="shared" si="929"/>
        <v>42093.379930555551</v>
      </c>
      <c r="T4066" s="11">
        <f t="shared" si="930"/>
        <v>42123.379930555551</v>
      </c>
      <c r="U4066" t="str">
        <f t="shared" si="931"/>
        <v>FALSE</v>
      </c>
      <c r="V4066" s="18">
        <f t="shared" si="932"/>
        <v>2</v>
      </c>
      <c r="W4066">
        <f t="shared" si="933"/>
        <v>2</v>
      </c>
      <c r="X4066">
        <v>0.72</v>
      </c>
      <c r="Y4066">
        <f>D4066*X4066</f>
        <v>1440</v>
      </c>
    </row>
    <row r="4067" spans="1:26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 t="b">
        <v>0</v>
      </c>
      <c r="L4067">
        <v>4</v>
      </c>
      <c r="M4067" t="b">
        <v>0</v>
      </c>
      <c r="N4067" t="s">
        <v>8271</v>
      </c>
      <c r="O4067" s="15">
        <f t="shared" si="928"/>
        <v>0.67500000000000004</v>
      </c>
      <c r="P4067" s="15">
        <f t="shared" si="923"/>
        <v>6.75</v>
      </c>
      <c r="Q4067" t="s">
        <v>8328</v>
      </c>
      <c r="R4067" t="s">
        <v>8329</v>
      </c>
      <c r="S4067" s="8">
        <f t="shared" si="929"/>
        <v>41833.74318287037</v>
      </c>
      <c r="T4067" s="11">
        <f t="shared" si="930"/>
        <v>41863.74318287037</v>
      </c>
      <c r="U4067" t="str">
        <f t="shared" si="931"/>
        <v>FALSE</v>
      </c>
      <c r="V4067" s="18">
        <f t="shared" si="932"/>
        <v>2</v>
      </c>
      <c r="W4067">
        <f t="shared" si="933"/>
        <v>2</v>
      </c>
      <c r="X4067">
        <v>1</v>
      </c>
      <c r="Y4067">
        <f t="shared" ref="Y4067:Z4070" si="937">D4067*$X4067</f>
        <v>4000</v>
      </c>
      <c r="Z4067">
        <f t="shared" si="937"/>
        <v>27</v>
      </c>
    </row>
    <row r="4068" spans="1:26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 t="b">
        <v>0</v>
      </c>
      <c r="L4068">
        <v>1</v>
      </c>
      <c r="M4068" t="b">
        <v>0</v>
      </c>
      <c r="N4068" t="s">
        <v>8271</v>
      </c>
      <c r="O4068" s="15">
        <f t="shared" si="928"/>
        <v>0.16666666666666669</v>
      </c>
      <c r="P4068" s="15">
        <f t="shared" si="923"/>
        <v>25</v>
      </c>
      <c r="Q4068" t="s">
        <v>8328</v>
      </c>
      <c r="R4068" t="s">
        <v>8329</v>
      </c>
      <c r="S4068" s="8">
        <f t="shared" si="929"/>
        <v>42478.830879629626</v>
      </c>
      <c r="T4068" s="11">
        <f t="shared" si="930"/>
        <v>42508.830879629626</v>
      </c>
      <c r="U4068" t="str">
        <f t="shared" si="931"/>
        <v>FALSE</v>
      </c>
      <c r="V4068" s="18">
        <f t="shared" si="932"/>
        <v>2</v>
      </c>
      <c r="W4068">
        <f t="shared" si="933"/>
        <v>2</v>
      </c>
      <c r="X4068">
        <v>1</v>
      </c>
      <c r="Y4068">
        <f t="shared" si="937"/>
        <v>15000</v>
      </c>
      <c r="Z4068">
        <f t="shared" si="937"/>
        <v>25</v>
      </c>
    </row>
    <row r="4069" spans="1:26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 t="b">
        <v>0</v>
      </c>
      <c r="L4069">
        <v>17</v>
      </c>
      <c r="M4069" t="b">
        <v>0</v>
      </c>
      <c r="N4069" t="s">
        <v>8271</v>
      </c>
      <c r="O4069" s="15">
        <f t="shared" si="928"/>
        <v>60.9</v>
      </c>
      <c r="P4069" s="15">
        <f t="shared" si="923"/>
        <v>179.11764705882354</v>
      </c>
      <c r="Q4069" t="s">
        <v>8328</v>
      </c>
      <c r="R4069" t="s">
        <v>8329</v>
      </c>
      <c r="S4069" s="8">
        <f t="shared" si="929"/>
        <v>42234.909143518518</v>
      </c>
      <c r="T4069" s="11">
        <f t="shared" si="930"/>
        <v>42274.909143518518</v>
      </c>
      <c r="U4069" t="str">
        <f t="shared" si="931"/>
        <v>FALSE</v>
      </c>
      <c r="V4069" s="18">
        <f t="shared" si="932"/>
        <v>2</v>
      </c>
      <c r="W4069">
        <f t="shared" si="933"/>
        <v>2</v>
      </c>
      <c r="X4069">
        <v>1</v>
      </c>
      <c r="Y4069">
        <f t="shared" si="937"/>
        <v>5000</v>
      </c>
      <c r="Z4069">
        <f t="shared" si="937"/>
        <v>3045</v>
      </c>
    </row>
    <row r="4070" spans="1:26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 t="b">
        <v>0</v>
      </c>
      <c r="L4070">
        <v>1</v>
      </c>
      <c r="M4070" t="b">
        <v>0</v>
      </c>
      <c r="N4070" t="s">
        <v>8271</v>
      </c>
      <c r="O4070" s="15">
        <f t="shared" si="928"/>
        <v>1</v>
      </c>
      <c r="P4070" s="15">
        <f t="shared" si="923"/>
        <v>34.950000000000003</v>
      </c>
      <c r="Q4070" t="s">
        <v>8328</v>
      </c>
      <c r="R4070" t="s">
        <v>8329</v>
      </c>
      <c r="S4070" s="8">
        <f t="shared" si="929"/>
        <v>42718.755266203698</v>
      </c>
      <c r="T4070" s="11">
        <f t="shared" si="930"/>
        <v>42748.753472222219</v>
      </c>
      <c r="U4070" t="str">
        <f t="shared" si="931"/>
        <v>FALSE</v>
      </c>
      <c r="V4070" s="18">
        <f t="shared" si="932"/>
        <v>2</v>
      </c>
      <c r="W4070">
        <f t="shared" si="933"/>
        <v>2</v>
      </c>
      <c r="X4070">
        <v>1</v>
      </c>
      <c r="Y4070">
        <f t="shared" si="937"/>
        <v>3495</v>
      </c>
      <c r="Z4070">
        <f t="shared" si="937"/>
        <v>34.950000000000003</v>
      </c>
    </row>
    <row r="4071" spans="1:26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 t="b">
        <v>0</v>
      </c>
      <c r="L4071">
        <v>13</v>
      </c>
      <c r="M4071" t="b">
        <v>0</v>
      </c>
      <c r="N4071" t="s">
        <v>8271</v>
      </c>
      <c r="O4071" s="15">
        <f t="shared" si="928"/>
        <v>34.4</v>
      </c>
      <c r="P4071" s="15">
        <f t="shared" si="923"/>
        <v>33.07692307692308</v>
      </c>
      <c r="Q4071" t="s">
        <v>8328</v>
      </c>
      <c r="R4071" t="s">
        <v>8329</v>
      </c>
      <c r="S4071" s="8">
        <f t="shared" si="929"/>
        <v>42022.453194444439</v>
      </c>
      <c r="T4071" s="11">
        <f t="shared" si="930"/>
        <v>42063.291666666664</v>
      </c>
      <c r="U4071" t="str">
        <f t="shared" si="931"/>
        <v>FALSE</v>
      </c>
      <c r="V4071" s="18">
        <f t="shared" si="932"/>
        <v>2</v>
      </c>
      <c r="W4071">
        <f t="shared" si="933"/>
        <v>2</v>
      </c>
      <c r="X4071">
        <v>1.28</v>
      </c>
      <c r="Y4071">
        <f>D4071*X4071</f>
        <v>1600</v>
      </c>
      <c r="Z4071">
        <f t="shared" ref="Z4071:Z4097" si="938">E4071*$X4071</f>
        <v>550.4</v>
      </c>
    </row>
    <row r="4072" spans="1:26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 t="b">
        <v>0</v>
      </c>
      <c r="L4072">
        <v>6</v>
      </c>
      <c r="M4072" t="b">
        <v>0</v>
      </c>
      <c r="N4072" t="s">
        <v>8271</v>
      </c>
      <c r="O4072" s="15">
        <f t="shared" si="928"/>
        <v>16.5</v>
      </c>
      <c r="P4072" s="15">
        <f t="shared" si="923"/>
        <v>27.5</v>
      </c>
      <c r="Q4072" t="s">
        <v>8328</v>
      </c>
      <c r="R4072" t="s">
        <v>8329</v>
      </c>
      <c r="S4072" s="8">
        <f t="shared" si="929"/>
        <v>42031.458564814813</v>
      </c>
      <c r="T4072" s="11">
        <f t="shared" si="930"/>
        <v>42063.916666666664</v>
      </c>
      <c r="U4072" t="str">
        <f t="shared" si="931"/>
        <v>FALSE</v>
      </c>
      <c r="V4072" s="18">
        <f t="shared" si="932"/>
        <v>2</v>
      </c>
      <c r="W4072">
        <f t="shared" si="933"/>
        <v>2</v>
      </c>
      <c r="X4072">
        <v>1</v>
      </c>
      <c r="Y4072">
        <f>D4072*$X4072</f>
        <v>1000</v>
      </c>
      <c r="Z4072">
        <f t="shared" si="938"/>
        <v>165</v>
      </c>
    </row>
    <row r="4073" spans="1:26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 t="b">
        <v>0</v>
      </c>
      <c r="L4073">
        <v>0</v>
      </c>
      <c r="M4073" t="b">
        <v>0</v>
      </c>
      <c r="N4073" t="s">
        <v>8271</v>
      </c>
      <c r="O4073" s="15">
        <f t="shared" si="928"/>
        <v>0</v>
      </c>
      <c r="P4073" s="15">
        <f t="shared" si="923"/>
        <v>0</v>
      </c>
      <c r="Q4073" t="s">
        <v>8328</v>
      </c>
      <c r="R4073" t="s">
        <v>8329</v>
      </c>
      <c r="S4073" s="8">
        <f t="shared" si="929"/>
        <v>42700.59642361111</v>
      </c>
      <c r="T4073" s="11">
        <f t="shared" si="930"/>
        <v>42730.59642361111</v>
      </c>
      <c r="U4073" t="str">
        <f t="shared" si="931"/>
        <v>FALSE</v>
      </c>
      <c r="V4073" s="18">
        <f t="shared" si="932"/>
        <v>2</v>
      </c>
      <c r="W4073">
        <f t="shared" si="933"/>
        <v>2</v>
      </c>
      <c r="X4073">
        <v>4.9000000000000002E-2</v>
      </c>
      <c r="Y4073">
        <f>D4073*X4073</f>
        <v>980</v>
      </c>
      <c r="Z4073">
        <f t="shared" si="938"/>
        <v>0</v>
      </c>
    </row>
    <row r="4074" spans="1:26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 t="b">
        <v>0</v>
      </c>
      <c r="L4074">
        <v>2</v>
      </c>
      <c r="M4074" t="b">
        <v>0</v>
      </c>
      <c r="N4074" t="s">
        <v>8271</v>
      </c>
      <c r="O4074" s="15">
        <f t="shared" si="928"/>
        <v>0.4</v>
      </c>
      <c r="P4074" s="15">
        <f t="shared" si="923"/>
        <v>2</v>
      </c>
      <c r="Q4074" t="s">
        <v>8328</v>
      </c>
      <c r="R4074" t="s">
        <v>8329</v>
      </c>
      <c r="S4074" s="8">
        <f t="shared" si="929"/>
        <v>41812.566099537034</v>
      </c>
      <c r="T4074" s="11">
        <f t="shared" si="930"/>
        <v>41872.566099537034</v>
      </c>
      <c r="U4074" t="str">
        <f t="shared" si="931"/>
        <v>FALSE</v>
      </c>
      <c r="V4074" s="18">
        <f t="shared" si="932"/>
        <v>2</v>
      </c>
      <c r="W4074">
        <f t="shared" si="933"/>
        <v>2</v>
      </c>
      <c r="X4074">
        <v>1.28</v>
      </c>
      <c r="Y4074">
        <f>D4074*X4074</f>
        <v>1280</v>
      </c>
      <c r="Z4074">
        <f t="shared" si="938"/>
        <v>5.12</v>
      </c>
    </row>
    <row r="4075" spans="1:26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 t="b">
        <v>0</v>
      </c>
      <c r="L4075">
        <v>2</v>
      </c>
      <c r="M4075" t="b">
        <v>0</v>
      </c>
      <c r="N4075" t="s">
        <v>8271</v>
      </c>
      <c r="O4075" s="15">
        <f t="shared" si="928"/>
        <v>1.0571428571428572</v>
      </c>
      <c r="P4075" s="15">
        <f t="shared" si="923"/>
        <v>18.5</v>
      </c>
      <c r="Q4075" t="s">
        <v>8328</v>
      </c>
      <c r="R4075" t="s">
        <v>8329</v>
      </c>
      <c r="S4075" s="8">
        <f t="shared" si="929"/>
        <v>42078.136875000004</v>
      </c>
      <c r="T4075" s="11">
        <f t="shared" si="930"/>
        <v>42132.958333333336</v>
      </c>
      <c r="U4075" t="str">
        <f t="shared" si="931"/>
        <v>FALSE</v>
      </c>
      <c r="V4075" s="18">
        <f t="shared" si="932"/>
        <v>2</v>
      </c>
      <c r="W4075">
        <f t="shared" si="933"/>
        <v>2</v>
      </c>
      <c r="X4075">
        <v>1</v>
      </c>
      <c r="Y4075">
        <f>D4075*$X4075</f>
        <v>3500</v>
      </c>
      <c r="Z4075">
        <f t="shared" si="938"/>
        <v>37</v>
      </c>
    </row>
    <row r="4076" spans="1:26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 t="b">
        <v>0</v>
      </c>
      <c r="L4076">
        <v>21</v>
      </c>
      <c r="M4076" t="b">
        <v>0</v>
      </c>
      <c r="N4076" t="s">
        <v>8271</v>
      </c>
      <c r="O4076" s="15">
        <f t="shared" si="928"/>
        <v>26.727272727272727</v>
      </c>
      <c r="P4076" s="15">
        <f t="shared" si="923"/>
        <v>35</v>
      </c>
      <c r="Q4076" t="s">
        <v>8328</v>
      </c>
      <c r="R4076" t="s">
        <v>8329</v>
      </c>
      <c r="S4076" s="8">
        <f t="shared" si="929"/>
        <v>42283.344618055555</v>
      </c>
      <c r="T4076" s="11">
        <f t="shared" si="930"/>
        <v>42313.386284722219</v>
      </c>
      <c r="U4076" t="str">
        <f t="shared" si="931"/>
        <v>FALSE</v>
      </c>
      <c r="V4076" s="18">
        <f t="shared" si="932"/>
        <v>2</v>
      </c>
      <c r="W4076">
        <f t="shared" si="933"/>
        <v>2</v>
      </c>
      <c r="X4076">
        <v>1.28</v>
      </c>
      <c r="Y4076">
        <f>D4076*X4076</f>
        <v>3520</v>
      </c>
      <c r="Z4076">
        <f t="shared" si="938"/>
        <v>940.80000000000007</v>
      </c>
    </row>
    <row r="4077" spans="1:26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 t="b">
        <v>0</v>
      </c>
      <c r="L4077">
        <v>13</v>
      </c>
      <c r="M4077" t="b">
        <v>0</v>
      </c>
      <c r="N4077" t="s">
        <v>8271</v>
      </c>
      <c r="O4077" s="15">
        <f t="shared" si="928"/>
        <v>28.799999999999997</v>
      </c>
      <c r="P4077" s="15">
        <f t="shared" si="923"/>
        <v>44.307692307692307</v>
      </c>
      <c r="Q4077" t="s">
        <v>8328</v>
      </c>
      <c r="R4077" t="s">
        <v>8329</v>
      </c>
      <c r="S4077" s="8">
        <f t="shared" si="929"/>
        <v>41778.837604166663</v>
      </c>
      <c r="T4077" s="11">
        <f t="shared" si="930"/>
        <v>41820.519444444442</v>
      </c>
      <c r="U4077" t="str">
        <f t="shared" si="931"/>
        <v>FALSE</v>
      </c>
      <c r="V4077" s="18">
        <f t="shared" si="932"/>
        <v>2</v>
      </c>
      <c r="W4077">
        <f t="shared" si="933"/>
        <v>2</v>
      </c>
      <c r="X4077">
        <v>1.28</v>
      </c>
      <c r="Y4077">
        <f>D4077*X4077</f>
        <v>2560</v>
      </c>
      <c r="Z4077">
        <f t="shared" si="938"/>
        <v>737.28</v>
      </c>
    </row>
    <row r="4078" spans="1:26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 t="b">
        <v>0</v>
      </c>
      <c r="L4078">
        <v>0</v>
      </c>
      <c r="M4078" t="b">
        <v>0</v>
      </c>
      <c r="N4078" t="s">
        <v>8271</v>
      </c>
      <c r="O4078" s="15">
        <f t="shared" si="928"/>
        <v>0</v>
      </c>
      <c r="P4078" s="15">
        <f t="shared" si="923"/>
        <v>0</v>
      </c>
      <c r="Q4078" t="s">
        <v>8328</v>
      </c>
      <c r="R4078" t="s">
        <v>8329</v>
      </c>
      <c r="S4078" s="8">
        <f t="shared" si="929"/>
        <v>41905.587372685186</v>
      </c>
      <c r="T4078" s="11">
        <f t="shared" si="930"/>
        <v>41933.618750000001</v>
      </c>
      <c r="U4078" t="str">
        <f t="shared" si="931"/>
        <v>FALSE</v>
      </c>
      <c r="V4078" s="18">
        <f t="shared" si="932"/>
        <v>2</v>
      </c>
      <c r="W4078">
        <f t="shared" si="933"/>
        <v>2</v>
      </c>
      <c r="X4078">
        <v>1</v>
      </c>
      <c r="Y4078">
        <f>D4078*$X4078</f>
        <v>700</v>
      </c>
      <c r="Z4078">
        <f t="shared" si="938"/>
        <v>0</v>
      </c>
    </row>
    <row r="4079" spans="1:26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 t="b">
        <v>0</v>
      </c>
      <c r="L4079">
        <v>6</v>
      </c>
      <c r="M4079" t="b">
        <v>0</v>
      </c>
      <c r="N4079" t="s">
        <v>8271</v>
      </c>
      <c r="O4079" s="15">
        <f t="shared" si="928"/>
        <v>8.9</v>
      </c>
      <c r="P4079" s="15">
        <f t="shared" si="923"/>
        <v>222.5</v>
      </c>
      <c r="Q4079" t="s">
        <v>8328</v>
      </c>
      <c r="R4079" t="s">
        <v>8329</v>
      </c>
      <c r="S4079" s="8">
        <f t="shared" si="929"/>
        <v>42695.502245370364</v>
      </c>
      <c r="T4079" s="11">
        <f t="shared" si="930"/>
        <v>42725.502245370364</v>
      </c>
      <c r="U4079" t="str">
        <f t="shared" si="931"/>
        <v>FALSE</v>
      </c>
      <c r="V4079" s="18">
        <f t="shared" si="932"/>
        <v>2</v>
      </c>
      <c r="W4079">
        <f t="shared" si="933"/>
        <v>2</v>
      </c>
      <c r="X4079">
        <v>1</v>
      </c>
      <c r="Y4079">
        <f>D4079*$X4079</f>
        <v>15000</v>
      </c>
      <c r="Z4079">
        <f t="shared" si="938"/>
        <v>1335</v>
      </c>
    </row>
    <row r="4080" spans="1:26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 t="b">
        <v>0</v>
      </c>
      <c r="L4080">
        <v>0</v>
      </c>
      <c r="M4080" t="b">
        <v>0</v>
      </c>
      <c r="N4080" t="s">
        <v>8271</v>
      </c>
      <c r="O4080" s="15">
        <f t="shared" si="928"/>
        <v>0</v>
      </c>
      <c r="P4080" s="15">
        <f t="shared" si="923"/>
        <v>0</v>
      </c>
      <c r="Q4080" t="s">
        <v>8328</v>
      </c>
      <c r="R4080" t="s">
        <v>8329</v>
      </c>
      <c r="S4080" s="8">
        <f t="shared" si="929"/>
        <v>42732.579189814809</v>
      </c>
      <c r="T4080" s="11">
        <f t="shared" si="930"/>
        <v>42762.579189814809</v>
      </c>
      <c r="U4080" t="str">
        <f t="shared" si="931"/>
        <v>FALSE</v>
      </c>
      <c r="V4080" s="18">
        <f t="shared" si="932"/>
        <v>2</v>
      </c>
      <c r="W4080">
        <f t="shared" si="933"/>
        <v>2</v>
      </c>
      <c r="X4080">
        <v>1.28</v>
      </c>
      <c r="Y4080">
        <f>D4080*X4080</f>
        <v>320</v>
      </c>
      <c r="Z4080">
        <f t="shared" si="938"/>
        <v>0</v>
      </c>
    </row>
    <row r="4081" spans="1:26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 t="b">
        <v>0</v>
      </c>
      <c r="L4081">
        <v>1</v>
      </c>
      <c r="M4081" t="b">
        <v>0</v>
      </c>
      <c r="N4081" t="s">
        <v>8271</v>
      </c>
      <c r="O4081" s="15">
        <f t="shared" si="928"/>
        <v>0.16666666666666669</v>
      </c>
      <c r="P4081" s="15">
        <f t="shared" ref="P4081:P4115" si="939">IFERROR(E4081/L4081,0)</f>
        <v>5</v>
      </c>
      <c r="Q4081" t="s">
        <v>8328</v>
      </c>
      <c r="R4081" t="s">
        <v>8329</v>
      </c>
      <c r="S4081" s="8">
        <f t="shared" si="929"/>
        <v>42510.730567129627</v>
      </c>
      <c r="T4081" s="11">
        <f t="shared" si="930"/>
        <v>42540.730567129627</v>
      </c>
      <c r="U4081" t="str">
        <f t="shared" si="931"/>
        <v>FALSE</v>
      </c>
      <c r="V4081" s="18">
        <f t="shared" si="932"/>
        <v>2</v>
      </c>
      <c r="W4081">
        <f t="shared" si="933"/>
        <v>2</v>
      </c>
      <c r="X4081">
        <v>1</v>
      </c>
      <c r="Y4081">
        <f>D4081*$X4081</f>
        <v>3000</v>
      </c>
      <c r="Z4081">
        <f t="shared" si="938"/>
        <v>5</v>
      </c>
    </row>
    <row r="4082" spans="1:26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 t="b">
        <v>0</v>
      </c>
      <c r="L4082">
        <v>0</v>
      </c>
      <c r="M4082" t="b">
        <v>0</v>
      </c>
      <c r="N4082" t="s">
        <v>8271</v>
      </c>
      <c r="O4082" s="15">
        <f t="shared" si="928"/>
        <v>0</v>
      </c>
      <c r="P4082" s="15">
        <f t="shared" si="939"/>
        <v>0</v>
      </c>
      <c r="Q4082" t="s">
        <v>8328</v>
      </c>
      <c r="R4082" t="s">
        <v>8329</v>
      </c>
      <c r="S4082" s="8">
        <f t="shared" si="929"/>
        <v>42511.489768518521</v>
      </c>
      <c r="T4082" s="11">
        <f t="shared" si="930"/>
        <v>42535.579166666663</v>
      </c>
      <c r="U4082" t="str">
        <f t="shared" si="931"/>
        <v>FALSE</v>
      </c>
      <c r="V4082" s="18">
        <f t="shared" si="932"/>
        <v>2</v>
      </c>
      <c r="W4082">
        <f t="shared" si="933"/>
        <v>2</v>
      </c>
      <c r="X4082">
        <v>1</v>
      </c>
      <c r="Y4082">
        <f>D4082*$X4082</f>
        <v>3000</v>
      </c>
      <c r="Z4082">
        <f t="shared" si="938"/>
        <v>0</v>
      </c>
    </row>
    <row r="4083" spans="1:26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 t="b">
        <v>0</v>
      </c>
      <c r="L4083">
        <v>12</v>
      </c>
      <c r="M4083" t="b">
        <v>0</v>
      </c>
      <c r="N4083" t="s">
        <v>8271</v>
      </c>
      <c r="O4083" s="15">
        <f t="shared" si="928"/>
        <v>15.737410071942445</v>
      </c>
      <c r="P4083" s="15">
        <f t="shared" si="939"/>
        <v>29.166666666666668</v>
      </c>
      <c r="Q4083" t="s">
        <v>8328</v>
      </c>
      <c r="R4083" t="s">
        <v>8329</v>
      </c>
      <c r="S4083" s="8">
        <f t="shared" si="929"/>
        <v>42041.372974537029</v>
      </c>
      <c r="T4083" s="11">
        <f t="shared" si="930"/>
        <v>42071.331307870372</v>
      </c>
      <c r="U4083" t="str">
        <f t="shared" si="931"/>
        <v>FALSE</v>
      </c>
      <c r="V4083" s="18">
        <f t="shared" si="932"/>
        <v>2</v>
      </c>
      <c r="W4083">
        <f t="shared" si="933"/>
        <v>2</v>
      </c>
      <c r="X4083">
        <v>1</v>
      </c>
      <c r="Y4083">
        <f>D4083*$X4083</f>
        <v>2224</v>
      </c>
      <c r="Z4083">
        <f t="shared" si="938"/>
        <v>350</v>
      </c>
    </row>
    <row r="4084" spans="1:26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 t="b">
        <v>0</v>
      </c>
      <c r="L4084">
        <v>2</v>
      </c>
      <c r="M4084" t="b">
        <v>0</v>
      </c>
      <c r="N4084" t="s">
        <v>8271</v>
      </c>
      <c r="O4084" s="15">
        <f t="shared" si="928"/>
        <v>2</v>
      </c>
      <c r="P4084" s="15">
        <f t="shared" si="939"/>
        <v>1.5</v>
      </c>
      <c r="Q4084" t="s">
        <v>8328</v>
      </c>
      <c r="R4084" t="s">
        <v>8329</v>
      </c>
      <c r="S4084" s="8">
        <f t="shared" si="929"/>
        <v>42306.980937499997</v>
      </c>
      <c r="T4084" s="11">
        <f t="shared" si="930"/>
        <v>42322.749999999993</v>
      </c>
      <c r="U4084" t="str">
        <f t="shared" si="931"/>
        <v>FALSE</v>
      </c>
      <c r="V4084" s="18">
        <f t="shared" si="932"/>
        <v>2</v>
      </c>
      <c r="W4084">
        <f t="shared" si="933"/>
        <v>2</v>
      </c>
      <c r="X4084">
        <v>1</v>
      </c>
      <c r="Y4084">
        <f>D4084*$X4084</f>
        <v>150</v>
      </c>
      <c r="Z4084">
        <f t="shared" si="938"/>
        <v>3</v>
      </c>
    </row>
    <row r="4085" spans="1:26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 t="b">
        <v>0</v>
      </c>
      <c r="L4085">
        <v>6</v>
      </c>
      <c r="M4085" t="b">
        <v>0</v>
      </c>
      <c r="N4085" t="s">
        <v>8271</v>
      </c>
      <c r="O4085" s="15">
        <f t="shared" si="928"/>
        <v>21.685714285714287</v>
      </c>
      <c r="P4085" s="15">
        <f t="shared" si="939"/>
        <v>126.5</v>
      </c>
      <c r="Q4085" t="s">
        <v>8328</v>
      </c>
      <c r="R4085" t="s">
        <v>8329</v>
      </c>
      <c r="S4085" s="8">
        <f t="shared" si="929"/>
        <v>42353.553425925922</v>
      </c>
      <c r="T4085" s="11">
        <f t="shared" si="930"/>
        <v>42383.553425925922</v>
      </c>
      <c r="U4085" t="str">
        <f t="shared" si="931"/>
        <v>FALSE</v>
      </c>
      <c r="V4085" s="18">
        <f t="shared" si="932"/>
        <v>2</v>
      </c>
      <c r="W4085">
        <f t="shared" si="933"/>
        <v>2</v>
      </c>
      <c r="X4085">
        <v>1</v>
      </c>
      <c r="Y4085">
        <f>D4085*$X4085</f>
        <v>3500</v>
      </c>
      <c r="Z4085">
        <f t="shared" si="938"/>
        <v>759</v>
      </c>
    </row>
    <row r="4086" spans="1:26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 t="b">
        <v>0</v>
      </c>
      <c r="L4086">
        <v>1</v>
      </c>
      <c r="M4086" t="b">
        <v>0</v>
      </c>
      <c r="N4086" t="s">
        <v>8271</v>
      </c>
      <c r="O4086" s="15">
        <f t="shared" si="928"/>
        <v>0.33333333333333337</v>
      </c>
      <c r="P4086" s="15">
        <f t="shared" si="939"/>
        <v>10</v>
      </c>
      <c r="Q4086" t="s">
        <v>8328</v>
      </c>
      <c r="R4086" t="s">
        <v>8329</v>
      </c>
      <c r="S4086" s="8">
        <f t="shared" si="929"/>
        <v>42622.228078703702</v>
      </c>
      <c r="T4086" s="11">
        <f t="shared" si="930"/>
        <v>42652.228078703702</v>
      </c>
      <c r="U4086" t="str">
        <f t="shared" si="931"/>
        <v>FALSE</v>
      </c>
      <c r="V4086" s="18">
        <f t="shared" si="932"/>
        <v>2</v>
      </c>
      <c r="W4086">
        <f t="shared" si="933"/>
        <v>2</v>
      </c>
      <c r="X4086">
        <v>1.1299999999999999</v>
      </c>
      <c r="Y4086">
        <f>D4086*X4086</f>
        <v>3389.9999999999995</v>
      </c>
      <c r="Z4086">
        <f t="shared" si="938"/>
        <v>11.299999999999999</v>
      </c>
    </row>
    <row r="4087" spans="1:26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 t="b">
        <v>0</v>
      </c>
      <c r="L4087">
        <v>1</v>
      </c>
      <c r="M4087" t="b">
        <v>0</v>
      </c>
      <c r="N4087" t="s">
        <v>8271</v>
      </c>
      <c r="O4087" s="15">
        <f t="shared" si="928"/>
        <v>0.2857142857142857</v>
      </c>
      <c r="P4087" s="15">
        <f t="shared" si="939"/>
        <v>10</v>
      </c>
      <c r="Q4087" t="s">
        <v>8328</v>
      </c>
      <c r="R4087" t="s">
        <v>8329</v>
      </c>
      <c r="S4087" s="8">
        <f t="shared" si="929"/>
        <v>42058.395543981482</v>
      </c>
      <c r="T4087" s="11">
        <f t="shared" si="930"/>
        <v>42086.957638888889</v>
      </c>
      <c r="U4087" t="str">
        <f t="shared" si="931"/>
        <v>FALSE</v>
      </c>
      <c r="V4087" s="18">
        <f t="shared" si="932"/>
        <v>2</v>
      </c>
      <c r="W4087">
        <f t="shared" si="933"/>
        <v>2</v>
      </c>
      <c r="X4087">
        <v>1</v>
      </c>
      <c r="Y4087">
        <f>D4087*$X4087</f>
        <v>3500</v>
      </c>
      <c r="Z4087">
        <f t="shared" si="938"/>
        <v>10</v>
      </c>
    </row>
    <row r="4088" spans="1:26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 t="b">
        <v>0</v>
      </c>
      <c r="L4088">
        <v>5</v>
      </c>
      <c r="M4088" t="b">
        <v>0</v>
      </c>
      <c r="N4088" t="s">
        <v>8271</v>
      </c>
      <c r="O4088" s="15">
        <f t="shared" si="928"/>
        <v>4.7</v>
      </c>
      <c r="P4088" s="15">
        <f t="shared" si="939"/>
        <v>9.4</v>
      </c>
      <c r="Q4088" t="s">
        <v>8328</v>
      </c>
      <c r="R4088" t="s">
        <v>8329</v>
      </c>
      <c r="S4088" s="8">
        <f t="shared" si="929"/>
        <v>42304.732627314814</v>
      </c>
      <c r="T4088" s="11">
        <f t="shared" si="930"/>
        <v>42328.958333333336</v>
      </c>
      <c r="U4088" t="str">
        <f t="shared" si="931"/>
        <v>FALSE</v>
      </c>
      <c r="V4088" s="18">
        <f t="shared" si="932"/>
        <v>2</v>
      </c>
      <c r="W4088">
        <f t="shared" si="933"/>
        <v>2</v>
      </c>
      <c r="X4088">
        <v>1</v>
      </c>
      <c r="Y4088">
        <f>D4088*$X4088</f>
        <v>1000</v>
      </c>
      <c r="Z4088">
        <f t="shared" si="938"/>
        <v>47</v>
      </c>
    </row>
    <row r="4089" spans="1:26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 t="b">
        <v>0</v>
      </c>
      <c r="L4089">
        <v>0</v>
      </c>
      <c r="M4089" t="b">
        <v>0</v>
      </c>
      <c r="N4089" t="s">
        <v>8271</v>
      </c>
      <c r="O4089" s="15">
        <f t="shared" si="928"/>
        <v>0</v>
      </c>
      <c r="P4089" s="15">
        <f t="shared" si="939"/>
        <v>0</v>
      </c>
      <c r="Q4089" t="s">
        <v>8328</v>
      </c>
      <c r="R4089" t="s">
        <v>8329</v>
      </c>
      <c r="S4089" s="8">
        <f t="shared" si="929"/>
        <v>42538.53456018518</v>
      </c>
      <c r="T4089" s="11">
        <f t="shared" si="930"/>
        <v>42568.53456018518</v>
      </c>
      <c r="U4089" t="str">
        <f t="shared" si="931"/>
        <v>FALSE</v>
      </c>
      <c r="V4089" s="18">
        <f t="shared" si="932"/>
        <v>2</v>
      </c>
      <c r="W4089">
        <f t="shared" si="933"/>
        <v>2</v>
      </c>
      <c r="X4089">
        <v>1</v>
      </c>
      <c r="Y4089">
        <f>D4089*$X4089</f>
        <v>9600</v>
      </c>
      <c r="Z4089">
        <f t="shared" si="938"/>
        <v>0</v>
      </c>
    </row>
    <row r="4090" spans="1:26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 t="b">
        <v>0</v>
      </c>
      <c r="L4090">
        <v>3</v>
      </c>
      <c r="M4090" t="b">
        <v>0</v>
      </c>
      <c r="N4090" t="s">
        <v>8271</v>
      </c>
      <c r="O4090" s="15">
        <f t="shared" si="928"/>
        <v>10.8</v>
      </c>
      <c r="P4090" s="15">
        <f t="shared" si="939"/>
        <v>72</v>
      </c>
      <c r="Q4090" t="s">
        <v>8328</v>
      </c>
      <c r="R4090" t="s">
        <v>8329</v>
      </c>
      <c r="S4090" s="8">
        <f t="shared" si="929"/>
        <v>41990.40421296296</v>
      </c>
      <c r="T4090" s="11">
        <f t="shared" si="930"/>
        <v>42020.226388888885</v>
      </c>
      <c r="U4090" t="str">
        <f t="shared" si="931"/>
        <v>FALSE</v>
      </c>
      <c r="V4090" s="18">
        <f t="shared" si="932"/>
        <v>2</v>
      </c>
      <c r="W4090">
        <f t="shared" si="933"/>
        <v>2</v>
      </c>
      <c r="X4090">
        <v>1.28</v>
      </c>
      <c r="Y4090">
        <f>D4090*X4090</f>
        <v>2560</v>
      </c>
      <c r="Z4090">
        <f t="shared" si="938"/>
        <v>276.48</v>
      </c>
    </row>
    <row r="4091" spans="1:26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 t="b">
        <v>0</v>
      </c>
      <c r="L4091">
        <v>8</v>
      </c>
      <c r="M4091" t="b">
        <v>0</v>
      </c>
      <c r="N4091" t="s">
        <v>8271</v>
      </c>
      <c r="O4091" s="15">
        <f t="shared" si="928"/>
        <v>4.8</v>
      </c>
      <c r="P4091" s="15">
        <f t="shared" si="939"/>
        <v>30</v>
      </c>
      <c r="Q4091" t="s">
        <v>8328</v>
      </c>
      <c r="R4091" t="s">
        <v>8329</v>
      </c>
      <c r="S4091" s="8">
        <f t="shared" si="929"/>
        <v>42122.524166666662</v>
      </c>
      <c r="T4091" s="11">
        <f t="shared" si="930"/>
        <v>42155.524305555555</v>
      </c>
      <c r="U4091" t="str">
        <f t="shared" si="931"/>
        <v>FALSE</v>
      </c>
      <c r="V4091" s="18">
        <f t="shared" si="932"/>
        <v>2</v>
      </c>
      <c r="W4091">
        <f t="shared" si="933"/>
        <v>2</v>
      </c>
      <c r="X4091">
        <v>1</v>
      </c>
      <c r="Y4091">
        <f>D4091*$X4091</f>
        <v>5000</v>
      </c>
      <c r="Z4091">
        <f t="shared" si="938"/>
        <v>240</v>
      </c>
    </row>
    <row r="4092" spans="1:26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 t="b">
        <v>0</v>
      </c>
      <c r="L4092">
        <v>3</v>
      </c>
      <c r="M4092" t="b">
        <v>0</v>
      </c>
      <c r="N4092" t="s">
        <v>8271</v>
      </c>
      <c r="O4092" s="15">
        <f t="shared" si="928"/>
        <v>3.2</v>
      </c>
      <c r="P4092" s="15">
        <f t="shared" si="939"/>
        <v>10.666666666666666</v>
      </c>
      <c r="Q4092" t="s">
        <v>8328</v>
      </c>
      <c r="R4092" t="s">
        <v>8329</v>
      </c>
      <c r="S4092" s="8">
        <f t="shared" si="929"/>
        <v>42209.464548611104</v>
      </c>
      <c r="T4092" s="11">
        <f t="shared" si="930"/>
        <v>42223.416666666664</v>
      </c>
      <c r="U4092" t="str">
        <f t="shared" si="931"/>
        <v>FALSE</v>
      </c>
      <c r="V4092" s="18">
        <f t="shared" si="932"/>
        <v>2</v>
      </c>
      <c r="W4092">
        <f t="shared" si="933"/>
        <v>2</v>
      </c>
      <c r="X4092">
        <v>1</v>
      </c>
      <c r="Y4092">
        <f>D4092*$X4092</f>
        <v>1000</v>
      </c>
      <c r="Z4092">
        <f t="shared" si="938"/>
        <v>32</v>
      </c>
    </row>
    <row r="4093" spans="1:26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 t="b">
        <v>0</v>
      </c>
      <c r="L4093">
        <v>8</v>
      </c>
      <c r="M4093" t="b">
        <v>0</v>
      </c>
      <c r="N4093" t="s">
        <v>8271</v>
      </c>
      <c r="O4093" s="15">
        <f t="shared" si="928"/>
        <v>12.75</v>
      </c>
      <c r="P4093" s="15">
        <f t="shared" si="939"/>
        <v>25.5</v>
      </c>
      <c r="Q4093" t="s">
        <v>8328</v>
      </c>
      <c r="R4093" t="s">
        <v>8329</v>
      </c>
      <c r="S4093" s="8">
        <f t="shared" si="929"/>
        <v>41990.298043981478</v>
      </c>
      <c r="T4093" s="11">
        <f t="shared" si="930"/>
        <v>42020.298043981478</v>
      </c>
      <c r="U4093" t="str">
        <f t="shared" si="931"/>
        <v>FALSE</v>
      </c>
      <c r="V4093" s="18">
        <f t="shared" si="932"/>
        <v>2</v>
      </c>
      <c r="W4093">
        <f t="shared" si="933"/>
        <v>2</v>
      </c>
      <c r="X4093">
        <v>1</v>
      </c>
      <c r="Y4093">
        <f>D4093*$X4093</f>
        <v>1600</v>
      </c>
      <c r="Z4093">
        <f t="shared" si="938"/>
        <v>204</v>
      </c>
    </row>
    <row r="4094" spans="1:26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 t="b">
        <v>0</v>
      </c>
      <c r="L4094">
        <v>1</v>
      </c>
      <c r="M4094" t="b">
        <v>0</v>
      </c>
      <c r="N4094" t="s">
        <v>8271</v>
      </c>
      <c r="O4094" s="15">
        <f t="shared" si="928"/>
        <v>1.8181818181818181E-2</v>
      </c>
      <c r="P4094" s="15">
        <f t="shared" si="939"/>
        <v>20</v>
      </c>
      <c r="Q4094" t="s">
        <v>8328</v>
      </c>
      <c r="R4094" t="s">
        <v>8329</v>
      </c>
      <c r="S4094" s="8">
        <f t="shared" si="929"/>
        <v>42038.986655092587</v>
      </c>
      <c r="T4094" s="11">
        <f t="shared" si="930"/>
        <v>42098.944988425923</v>
      </c>
      <c r="U4094" t="str">
        <f t="shared" si="931"/>
        <v>FALSE</v>
      </c>
      <c r="V4094" s="18">
        <f t="shared" si="932"/>
        <v>2</v>
      </c>
      <c r="W4094">
        <f t="shared" si="933"/>
        <v>2</v>
      </c>
      <c r="X4094">
        <v>1</v>
      </c>
      <c r="Y4094">
        <f>D4094*$X4094</f>
        <v>110000</v>
      </c>
      <c r="Z4094">
        <f t="shared" si="938"/>
        <v>20</v>
      </c>
    </row>
    <row r="4095" spans="1:26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 t="b">
        <v>0</v>
      </c>
      <c r="L4095">
        <v>4</v>
      </c>
      <c r="M4095" t="b">
        <v>0</v>
      </c>
      <c r="N4095" t="s">
        <v>8271</v>
      </c>
      <c r="O4095" s="15">
        <f t="shared" si="928"/>
        <v>2.4</v>
      </c>
      <c r="P4095" s="15">
        <f t="shared" si="939"/>
        <v>15</v>
      </c>
      <c r="Q4095" t="s">
        <v>8328</v>
      </c>
      <c r="R4095" t="s">
        <v>8329</v>
      </c>
      <c r="S4095" s="8">
        <f t="shared" si="929"/>
        <v>42178.607557870368</v>
      </c>
      <c r="T4095" s="11">
        <f t="shared" si="930"/>
        <v>42238.607557870368</v>
      </c>
      <c r="U4095" t="str">
        <f t="shared" si="931"/>
        <v>FALSE</v>
      </c>
      <c r="V4095" s="18">
        <f t="shared" si="932"/>
        <v>2</v>
      </c>
      <c r="W4095">
        <f t="shared" si="933"/>
        <v>2</v>
      </c>
      <c r="X4095">
        <v>1.28</v>
      </c>
      <c r="Y4095">
        <f>D4095*X4095</f>
        <v>3200</v>
      </c>
      <c r="Z4095">
        <f t="shared" si="938"/>
        <v>76.8</v>
      </c>
    </row>
    <row r="4096" spans="1:26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 t="b">
        <v>0</v>
      </c>
      <c r="L4096">
        <v>8</v>
      </c>
      <c r="M4096" t="b">
        <v>0</v>
      </c>
      <c r="N4096" t="s">
        <v>8271</v>
      </c>
      <c r="O4096" s="15">
        <f t="shared" si="928"/>
        <v>36.5</v>
      </c>
      <c r="P4096" s="15">
        <f t="shared" si="939"/>
        <v>91.25</v>
      </c>
      <c r="Q4096" t="s">
        <v>8328</v>
      </c>
      <c r="R4096" t="s">
        <v>8329</v>
      </c>
      <c r="S4096" s="8">
        <f t="shared" si="929"/>
        <v>41889.878472222219</v>
      </c>
      <c r="T4096" s="11">
        <f t="shared" si="930"/>
        <v>41933.999305555553</v>
      </c>
      <c r="U4096" t="str">
        <f t="shared" si="931"/>
        <v>FALSE</v>
      </c>
      <c r="V4096" s="18">
        <f t="shared" si="932"/>
        <v>2</v>
      </c>
      <c r="W4096">
        <f t="shared" si="933"/>
        <v>2</v>
      </c>
      <c r="X4096">
        <v>1</v>
      </c>
      <c r="Y4096">
        <f>D4096*$X4096</f>
        <v>2000</v>
      </c>
      <c r="Z4096">
        <f t="shared" si="938"/>
        <v>730</v>
      </c>
    </row>
    <row r="4097" spans="1:26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 t="b">
        <v>0</v>
      </c>
      <c r="L4097">
        <v>1</v>
      </c>
      <c r="M4097" t="b">
        <v>0</v>
      </c>
      <c r="N4097" t="s">
        <v>8271</v>
      </c>
      <c r="O4097" s="15">
        <f t="shared" si="928"/>
        <v>2.666666666666667</v>
      </c>
      <c r="P4097" s="15">
        <f t="shared" si="939"/>
        <v>800</v>
      </c>
      <c r="Q4097" t="s">
        <v>8328</v>
      </c>
      <c r="R4097" t="s">
        <v>8329</v>
      </c>
      <c r="S4097" s="8">
        <f t="shared" si="929"/>
        <v>42692.823495370372</v>
      </c>
      <c r="T4097" s="11">
        <f t="shared" si="930"/>
        <v>42722.823495370372</v>
      </c>
      <c r="U4097" t="str">
        <f t="shared" si="931"/>
        <v>FALSE</v>
      </c>
      <c r="V4097" s="18">
        <f t="shared" si="932"/>
        <v>2</v>
      </c>
      <c r="W4097">
        <f t="shared" si="933"/>
        <v>2</v>
      </c>
      <c r="X4097">
        <v>4.9000000000000002E-2</v>
      </c>
      <c r="Y4097">
        <f>D4097*X4097</f>
        <v>1470</v>
      </c>
      <c r="Z4097">
        <f t="shared" si="938"/>
        <v>39.200000000000003</v>
      </c>
    </row>
    <row r="4098" spans="1:26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 t="b">
        <v>0</v>
      </c>
      <c r="L4098">
        <v>5</v>
      </c>
      <c r="M4098" t="b">
        <v>0</v>
      </c>
      <c r="N4098" t="s">
        <v>8271</v>
      </c>
      <c r="O4098" s="15">
        <f t="shared" si="928"/>
        <v>11.428571428571429</v>
      </c>
      <c r="P4098" s="15">
        <f t="shared" si="939"/>
        <v>80</v>
      </c>
      <c r="Q4098" t="s">
        <v>8328</v>
      </c>
      <c r="R4098" t="s">
        <v>8329</v>
      </c>
      <c r="S4098" s="8">
        <f t="shared" si="929"/>
        <v>42750.321979166663</v>
      </c>
      <c r="T4098" s="11">
        <f t="shared" si="930"/>
        <v>42794.160416666666</v>
      </c>
      <c r="U4098" t="str">
        <f t="shared" si="931"/>
        <v>FALSE</v>
      </c>
      <c r="V4098" s="18">
        <f t="shared" si="932"/>
        <v>2</v>
      </c>
      <c r="W4098">
        <f t="shared" si="933"/>
        <v>2</v>
      </c>
      <c r="X4098">
        <v>1.28</v>
      </c>
      <c r="Y4098">
        <f>D4098*X4098</f>
        <v>4480</v>
      </c>
      <c r="Z4098">
        <f t="shared" ref="Z4098:Z4105" si="940">E4098*$X4098</f>
        <v>512</v>
      </c>
    </row>
    <row r="4099" spans="1:26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 t="b">
        <v>0</v>
      </c>
      <c r="L4099">
        <v>0</v>
      </c>
      <c r="M4099" t="b">
        <v>0</v>
      </c>
      <c r="N4099" t="s">
        <v>8271</v>
      </c>
      <c r="O4099" s="15">
        <f t="shared" ref="O4099:O4115" si="941">(E4099/D4099)*100</f>
        <v>0</v>
      </c>
      <c r="P4099" s="15">
        <f t="shared" si="939"/>
        <v>0</v>
      </c>
      <c r="Q4099" t="s">
        <v>8328</v>
      </c>
      <c r="R4099" t="s">
        <v>8329</v>
      </c>
      <c r="S4099" s="8">
        <f t="shared" ref="S4099:S4115" si="942">(((J4099/60)/60)/24)+DATE(1970,1,1)+(-5/24)</f>
        <v>42344.616168981483</v>
      </c>
      <c r="T4099" s="11">
        <f t="shared" ref="T4099:T4115" si="943">(I4099/86400)+25569+(-5/24)</f>
        <v>42400.788194444445</v>
      </c>
      <c r="U4099" t="str">
        <f t="shared" ref="U4099:U4115" si="944">TRIM(K4099)</f>
        <v>FALSE</v>
      </c>
      <c r="V4099" s="18">
        <f t="shared" ref="V4099:V4115" si="945">IF(U4099="TRUE", 1, 2)</f>
        <v>2</v>
      </c>
      <c r="W4099">
        <f t="shared" ref="W4099:W4115" si="946">IF(F4099="successful", 1,  IF(F4099= "failed", 2, IF(F4099="canceled", 3, 4)))</f>
        <v>2</v>
      </c>
      <c r="X4099">
        <v>1.28</v>
      </c>
      <c r="Y4099">
        <f>D4099*X4099</f>
        <v>12800</v>
      </c>
      <c r="Z4099">
        <f t="shared" si="940"/>
        <v>0</v>
      </c>
    </row>
    <row r="4100" spans="1:26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 t="b">
        <v>0</v>
      </c>
      <c r="L4100">
        <v>0</v>
      </c>
      <c r="M4100" t="b">
        <v>0</v>
      </c>
      <c r="N4100" t="s">
        <v>8271</v>
      </c>
      <c r="O4100" s="15">
        <f t="shared" si="941"/>
        <v>0</v>
      </c>
      <c r="P4100" s="15">
        <f t="shared" si="939"/>
        <v>0</v>
      </c>
      <c r="Q4100" t="s">
        <v>8328</v>
      </c>
      <c r="R4100" t="s">
        <v>8329</v>
      </c>
      <c r="S4100" s="8">
        <f t="shared" si="942"/>
        <v>42495.51385416666</v>
      </c>
      <c r="T4100" s="11">
        <f t="shared" si="943"/>
        <v>42525.51385416666</v>
      </c>
      <c r="U4100" t="str">
        <f t="shared" si="944"/>
        <v>FALSE</v>
      </c>
      <c r="V4100" s="18">
        <f t="shared" si="945"/>
        <v>2</v>
      </c>
      <c r="W4100">
        <f t="shared" si="946"/>
        <v>2</v>
      </c>
      <c r="X4100">
        <v>1</v>
      </c>
      <c r="Y4100">
        <f t="shared" ref="Y4100:Y4105" si="947">D4100*$X4100</f>
        <v>75000</v>
      </c>
      <c r="Z4100">
        <f t="shared" si="940"/>
        <v>0</v>
      </c>
    </row>
    <row r="4101" spans="1:26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 t="b">
        <v>0</v>
      </c>
      <c r="L4101">
        <v>1</v>
      </c>
      <c r="M4101" t="b">
        <v>0</v>
      </c>
      <c r="N4101" t="s">
        <v>8271</v>
      </c>
      <c r="O4101" s="15">
        <f t="shared" si="941"/>
        <v>1.1111111111111112</v>
      </c>
      <c r="P4101" s="15">
        <f t="shared" si="939"/>
        <v>50</v>
      </c>
      <c r="Q4101" t="s">
        <v>8328</v>
      </c>
      <c r="R4101" t="s">
        <v>8329</v>
      </c>
      <c r="S4101" s="8">
        <f t="shared" si="942"/>
        <v>42570.642048611109</v>
      </c>
      <c r="T4101" s="11">
        <f t="shared" si="943"/>
        <v>42615.642048611109</v>
      </c>
      <c r="U4101" t="str">
        <f t="shared" si="944"/>
        <v>FALSE</v>
      </c>
      <c r="V4101" s="18">
        <f t="shared" si="945"/>
        <v>2</v>
      </c>
      <c r="W4101">
        <f t="shared" si="946"/>
        <v>2</v>
      </c>
      <c r="X4101">
        <v>1</v>
      </c>
      <c r="Y4101">
        <f t="shared" si="947"/>
        <v>4500</v>
      </c>
      <c r="Z4101">
        <f t="shared" si="940"/>
        <v>50</v>
      </c>
    </row>
    <row r="4102" spans="1:26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 t="b">
        <v>0</v>
      </c>
      <c r="L4102">
        <v>0</v>
      </c>
      <c r="M4102" t="b">
        <v>0</v>
      </c>
      <c r="N4102" t="s">
        <v>8271</v>
      </c>
      <c r="O4102" s="15">
        <f t="shared" si="941"/>
        <v>0</v>
      </c>
      <c r="P4102" s="15">
        <f t="shared" si="939"/>
        <v>0</v>
      </c>
      <c r="Q4102" t="s">
        <v>8328</v>
      </c>
      <c r="R4102" t="s">
        <v>8329</v>
      </c>
      <c r="S4102" s="8">
        <f t="shared" si="942"/>
        <v>41926.916550925926</v>
      </c>
      <c r="T4102" s="11">
        <f t="shared" si="943"/>
        <v>41936.916550925926</v>
      </c>
      <c r="U4102" t="str">
        <f t="shared" si="944"/>
        <v>FALSE</v>
      </c>
      <c r="V4102" s="18">
        <f t="shared" si="945"/>
        <v>2</v>
      </c>
      <c r="W4102">
        <f t="shared" si="946"/>
        <v>2</v>
      </c>
      <c r="X4102">
        <v>1</v>
      </c>
      <c r="Y4102">
        <f t="shared" si="947"/>
        <v>270</v>
      </c>
      <c r="Z4102">
        <f t="shared" si="940"/>
        <v>0</v>
      </c>
    </row>
    <row r="4103" spans="1:26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 t="b">
        <v>0</v>
      </c>
      <c r="L4103">
        <v>0</v>
      </c>
      <c r="M4103" t="b">
        <v>0</v>
      </c>
      <c r="N4103" t="s">
        <v>8271</v>
      </c>
      <c r="O4103" s="15">
        <f t="shared" si="941"/>
        <v>0</v>
      </c>
      <c r="P4103" s="15">
        <f t="shared" si="939"/>
        <v>0</v>
      </c>
      <c r="Q4103" t="s">
        <v>8328</v>
      </c>
      <c r="R4103" t="s">
        <v>8329</v>
      </c>
      <c r="S4103" s="8">
        <f t="shared" si="942"/>
        <v>42730.695393518516</v>
      </c>
      <c r="T4103" s="11">
        <f t="shared" si="943"/>
        <v>42760.695393518516</v>
      </c>
      <c r="U4103" t="str">
        <f t="shared" si="944"/>
        <v>FALSE</v>
      </c>
      <c r="V4103" s="18">
        <f t="shared" si="945"/>
        <v>2</v>
      </c>
      <c r="W4103">
        <f t="shared" si="946"/>
        <v>2</v>
      </c>
      <c r="X4103">
        <v>1</v>
      </c>
      <c r="Y4103">
        <f t="shared" si="947"/>
        <v>600</v>
      </c>
      <c r="Z4103">
        <f t="shared" si="940"/>
        <v>0</v>
      </c>
    </row>
    <row r="4104" spans="1:26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 t="b">
        <v>0</v>
      </c>
      <c r="L4104">
        <v>6</v>
      </c>
      <c r="M4104" t="b">
        <v>0</v>
      </c>
      <c r="N4104" t="s">
        <v>8271</v>
      </c>
      <c r="O4104" s="15">
        <f t="shared" si="941"/>
        <v>27.400000000000002</v>
      </c>
      <c r="P4104" s="15">
        <f t="shared" si="939"/>
        <v>22.833333333333332</v>
      </c>
      <c r="Q4104" t="s">
        <v>8328</v>
      </c>
      <c r="R4104" t="s">
        <v>8329</v>
      </c>
      <c r="S4104" s="8">
        <f t="shared" si="942"/>
        <v>42475.639733796292</v>
      </c>
      <c r="T4104" s="11">
        <f t="shared" si="943"/>
        <v>42505.639733796292</v>
      </c>
      <c r="U4104" t="str">
        <f t="shared" si="944"/>
        <v>FALSE</v>
      </c>
      <c r="V4104" s="18">
        <f t="shared" si="945"/>
        <v>2</v>
      </c>
      <c r="W4104">
        <f t="shared" si="946"/>
        <v>2</v>
      </c>
      <c r="X4104">
        <v>1</v>
      </c>
      <c r="Y4104">
        <f t="shared" si="947"/>
        <v>500</v>
      </c>
      <c r="Z4104">
        <f t="shared" si="940"/>
        <v>137</v>
      </c>
    </row>
    <row r="4105" spans="1:26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 t="b">
        <v>0</v>
      </c>
      <c r="L4105">
        <v>6</v>
      </c>
      <c r="M4105" t="b">
        <v>0</v>
      </c>
      <c r="N4105" t="s">
        <v>8271</v>
      </c>
      <c r="O4105" s="15">
        <f t="shared" si="941"/>
        <v>10</v>
      </c>
      <c r="P4105" s="15">
        <f t="shared" si="939"/>
        <v>16.666666666666668</v>
      </c>
      <c r="Q4105" t="s">
        <v>8328</v>
      </c>
      <c r="R4105" t="s">
        <v>8329</v>
      </c>
      <c r="S4105" s="8">
        <f t="shared" si="942"/>
        <v>42188.624606481484</v>
      </c>
      <c r="T4105" s="11">
        <f t="shared" si="943"/>
        <v>42242.563888888886</v>
      </c>
      <c r="U4105" t="str">
        <f t="shared" si="944"/>
        <v>FALSE</v>
      </c>
      <c r="V4105" s="18">
        <f t="shared" si="945"/>
        <v>2</v>
      </c>
      <c r="W4105">
        <f t="shared" si="946"/>
        <v>2</v>
      </c>
      <c r="X4105">
        <v>1</v>
      </c>
      <c r="Y4105">
        <f t="shared" si="947"/>
        <v>1000</v>
      </c>
      <c r="Z4105">
        <f t="shared" si="940"/>
        <v>100</v>
      </c>
    </row>
    <row r="4106" spans="1:26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 t="b">
        <v>0</v>
      </c>
      <c r="L4106">
        <v>14</v>
      </c>
      <c r="M4106" t="b">
        <v>0</v>
      </c>
      <c r="N4106" t="s">
        <v>8271</v>
      </c>
      <c r="O4106" s="15">
        <f t="shared" si="941"/>
        <v>21.366666666666667</v>
      </c>
      <c r="P4106" s="15">
        <f t="shared" si="939"/>
        <v>45.785714285714285</v>
      </c>
      <c r="Q4106" t="s">
        <v>8328</v>
      </c>
      <c r="R4106" t="s">
        <v>8329</v>
      </c>
      <c r="S4106" s="8">
        <f t="shared" si="942"/>
        <v>42640.069837962961</v>
      </c>
      <c r="T4106" s="11">
        <f t="shared" si="943"/>
        <v>42670.069837962961</v>
      </c>
      <c r="U4106" t="str">
        <f t="shared" si="944"/>
        <v>FALSE</v>
      </c>
      <c r="V4106" s="18">
        <f t="shared" si="945"/>
        <v>2</v>
      </c>
      <c r="W4106">
        <f t="shared" si="946"/>
        <v>2</v>
      </c>
      <c r="X4106">
        <v>0.72</v>
      </c>
      <c r="Y4106">
        <f>D4106*X4106</f>
        <v>2160</v>
      </c>
    </row>
    <row r="4107" spans="1:26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 t="b">
        <v>0</v>
      </c>
      <c r="L4107">
        <v>6</v>
      </c>
      <c r="M4107" t="b">
        <v>0</v>
      </c>
      <c r="N4107" t="s">
        <v>8271</v>
      </c>
      <c r="O4107" s="15">
        <f t="shared" si="941"/>
        <v>6.9696969696969706</v>
      </c>
      <c r="P4107" s="15">
        <f t="shared" si="939"/>
        <v>383.33333333333331</v>
      </c>
      <c r="Q4107" t="s">
        <v>8328</v>
      </c>
      <c r="R4107" t="s">
        <v>8329</v>
      </c>
      <c r="S4107" s="8">
        <f t="shared" si="942"/>
        <v>42696.802187499998</v>
      </c>
      <c r="T4107" s="11">
        <f t="shared" si="943"/>
        <v>42729.802187499998</v>
      </c>
      <c r="U4107" t="str">
        <f t="shared" si="944"/>
        <v>FALSE</v>
      </c>
      <c r="V4107" s="18">
        <f t="shared" si="945"/>
        <v>2</v>
      </c>
      <c r="W4107">
        <f t="shared" si="946"/>
        <v>2</v>
      </c>
      <c r="X4107">
        <v>4.9000000000000002E-2</v>
      </c>
      <c r="Y4107">
        <f>D4107*X4107</f>
        <v>1617</v>
      </c>
      <c r="Z4107">
        <f t="shared" ref="Z4107:Z4115" si="948">E4107*$X4107</f>
        <v>112.7</v>
      </c>
    </row>
    <row r="4108" spans="1:26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 t="b">
        <v>0</v>
      </c>
      <c r="L4108">
        <v>33</v>
      </c>
      <c r="M4108" t="b">
        <v>0</v>
      </c>
      <c r="N4108" t="s">
        <v>8271</v>
      </c>
      <c r="O4108" s="15">
        <f t="shared" si="941"/>
        <v>70.599999999999994</v>
      </c>
      <c r="P4108" s="15">
        <f t="shared" si="939"/>
        <v>106.96969696969697</v>
      </c>
      <c r="Q4108" t="s">
        <v>8328</v>
      </c>
      <c r="R4108" t="s">
        <v>8329</v>
      </c>
      <c r="S4108" s="8">
        <f t="shared" si="942"/>
        <v>42052.841041666667</v>
      </c>
      <c r="T4108" s="11">
        <f t="shared" si="943"/>
        <v>42095.833333333336</v>
      </c>
      <c r="U4108" t="str">
        <f t="shared" si="944"/>
        <v>FALSE</v>
      </c>
      <c r="V4108" s="18">
        <f t="shared" si="945"/>
        <v>2</v>
      </c>
      <c r="W4108">
        <f t="shared" si="946"/>
        <v>2</v>
      </c>
      <c r="X4108">
        <v>1</v>
      </c>
      <c r="Y4108">
        <f>D4108*$X4108</f>
        <v>5000</v>
      </c>
      <c r="Z4108">
        <f t="shared" si="948"/>
        <v>3530</v>
      </c>
    </row>
    <row r="4109" spans="1:26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 t="b">
        <v>0</v>
      </c>
      <c r="L4109">
        <v>4</v>
      </c>
      <c r="M4109" t="b">
        <v>0</v>
      </c>
      <c r="N4109" t="s">
        <v>8271</v>
      </c>
      <c r="O4109" s="15">
        <f t="shared" si="941"/>
        <v>2.0500000000000003</v>
      </c>
      <c r="P4109" s="15">
        <f t="shared" si="939"/>
        <v>10.25</v>
      </c>
      <c r="Q4109" t="s">
        <v>8328</v>
      </c>
      <c r="R4109" t="s">
        <v>8329</v>
      </c>
      <c r="S4109" s="8">
        <f t="shared" si="942"/>
        <v>41883.708344907405</v>
      </c>
      <c r="T4109" s="11">
        <f t="shared" si="943"/>
        <v>41906.708344907405</v>
      </c>
      <c r="U4109" t="str">
        <f t="shared" si="944"/>
        <v>FALSE</v>
      </c>
      <c r="V4109" s="18">
        <f t="shared" si="945"/>
        <v>2</v>
      </c>
      <c r="W4109">
        <f t="shared" si="946"/>
        <v>2</v>
      </c>
      <c r="X4109">
        <v>1</v>
      </c>
      <c r="Y4109">
        <f>D4109*$X4109</f>
        <v>2000</v>
      </c>
      <c r="Z4109">
        <f t="shared" si="948"/>
        <v>41</v>
      </c>
    </row>
    <row r="4110" spans="1:26" ht="100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 t="b">
        <v>0</v>
      </c>
      <c r="L4110">
        <v>1</v>
      </c>
      <c r="M4110" t="b">
        <v>0</v>
      </c>
      <c r="N4110" t="s">
        <v>8271</v>
      </c>
      <c r="O4110" s="15">
        <f t="shared" si="941"/>
        <v>1.9666666666666666</v>
      </c>
      <c r="P4110" s="15">
        <f t="shared" si="939"/>
        <v>59</v>
      </c>
      <c r="Q4110" t="s">
        <v>8328</v>
      </c>
      <c r="R4110" t="s">
        <v>8329</v>
      </c>
      <c r="S4110" s="8">
        <f t="shared" si="942"/>
        <v>42766.823344907411</v>
      </c>
      <c r="T4110" s="11">
        <f t="shared" si="943"/>
        <v>42796.999999999993</v>
      </c>
      <c r="U4110" t="str">
        <f t="shared" si="944"/>
        <v>FALSE</v>
      </c>
      <c r="V4110" s="18">
        <f t="shared" si="945"/>
        <v>2</v>
      </c>
      <c r="W4110">
        <f t="shared" si="946"/>
        <v>2</v>
      </c>
      <c r="X4110">
        <v>1</v>
      </c>
      <c r="Y4110">
        <f>D4110*$X4110</f>
        <v>3000</v>
      </c>
      <c r="Z4110">
        <f t="shared" si="948"/>
        <v>59</v>
      </c>
    </row>
    <row r="4111" spans="1:26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 t="b">
        <v>0</v>
      </c>
      <c r="L4111">
        <v>0</v>
      </c>
      <c r="M4111" t="b">
        <v>0</v>
      </c>
      <c r="N4111" t="s">
        <v>8271</v>
      </c>
      <c r="O4111" s="15">
        <f t="shared" si="941"/>
        <v>0</v>
      </c>
      <c r="P4111" s="15">
        <f t="shared" si="939"/>
        <v>0</v>
      </c>
      <c r="Q4111" t="s">
        <v>8328</v>
      </c>
      <c r="R4111" t="s">
        <v>8329</v>
      </c>
      <c r="S4111" s="8">
        <f t="shared" si="942"/>
        <v>42307.331064814811</v>
      </c>
      <c r="T4111" s="11">
        <f t="shared" si="943"/>
        <v>42337.372731481482</v>
      </c>
      <c r="U4111" t="str">
        <f t="shared" si="944"/>
        <v>FALSE</v>
      </c>
      <c r="V4111" s="18">
        <f t="shared" si="945"/>
        <v>2</v>
      </c>
      <c r="W4111">
        <f t="shared" si="946"/>
        <v>2</v>
      </c>
      <c r="X4111">
        <v>1.28</v>
      </c>
      <c r="Y4111">
        <f>D4111*X4111</f>
        <v>640</v>
      </c>
      <c r="Z4111">
        <f t="shared" si="948"/>
        <v>0</v>
      </c>
    </row>
    <row r="4112" spans="1:26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 t="b">
        <v>0</v>
      </c>
      <c r="L4112">
        <v>6</v>
      </c>
      <c r="M4112" t="b">
        <v>0</v>
      </c>
      <c r="N4112" t="s">
        <v>8271</v>
      </c>
      <c r="O4112" s="15">
        <f t="shared" si="941"/>
        <v>28.666666666666668</v>
      </c>
      <c r="P4112" s="15">
        <f t="shared" si="939"/>
        <v>14.333333333333334</v>
      </c>
      <c r="Q4112" t="s">
        <v>8328</v>
      </c>
      <c r="R4112" t="s">
        <v>8329</v>
      </c>
      <c r="S4112" s="8">
        <f t="shared" si="942"/>
        <v>42512.418414351843</v>
      </c>
      <c r="T4112" s="11">
        <f t="shared" si="943"/>
        <v>42572.418414351851</v>
      </c>
      <c r="U4112" t="str">
        <f t="shared" si="944"/>
        <v>FALSE</v>
      </c>
      <c r="V4112" s="18">
        <f t="shared" si="945"/>
        <v>2</v>
      </c>
      <c r="W4112">
        <f t="shared" si="946"/>
        <v>2</v>
      </c>
      <c r="X4112">
        <v>1.28</v>
      </c>
      <c r="Y4112">
        <f>D4112*X4112</f>
        <v>384</v>
      </c>
      <c r="Z4112">
        <f t="shared" si="948"/>
        <v>110.08</v>
      </c>
    </row>
    <row r="4113" spans="1:26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 t="b">
        <v>0</v>
      </c>
      <c r="L4113">
        <v>6</v>
      </c>
      <c r="M4113" t="b">
        <v>0</v>
      </c>
      <c r="N4113" t="s">
        <v>8271</v>
      </c>
      <c r="O4113" s="15">
        <f t="shared" si="941"/>
        <v>3.1333333333333333</v>
      </c>
      <c r="P4113" s="15">
        <f t="shared" si="939"/>
        <v>15.666666666666666</v>
      </c>
      <c r="Q4113" t="s">
        <v>8328</v>
      </c>
      <c r="R4113" t="s">
        <v>8329</v>
      </c>
      <c r="S4113" s="8">
        <f t="shared" si="942"/>
        <v>42028.927546296291</v>
      </c>
      <c r="T4113" s="11">
        <f t="shared" si="943"/>
        <v>42058.927546296291</v>
      </c>
      <c r="U4113" t="str">
        <f t="shared" si="944"/>
        <v>FALSE</v>
      </c>
      <c r="V4113" s="18">
        <f t="shared" si="945"/>
        <v>2</v>
      </c>
      <c r="W4113">
        <f t="shared" si="946"/>
        <v>2</v>
      </c>
      <c r="X4113">
        <v>1</v>
      </c>
      <c r="Y4113">
        <f>D4113*$X4113</f>
        <v>3000</v>
      </c>
      <c r="Z4113">
        <f t="shared" si="948"/>
        <v>94</v>
      </c>
    </row>
    <row r="4114" spans="1:26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 t="b">
        <v>0</v>
      </c>
      <c r="L4114">
        <v>1</v>
      </c>
      <c r="M4114" t="b">
        <v>0</v>
      </c>
      <c r="N4114" t="s">
        <v>8271</v>
      </c>
      <c r="O4114" s="15">
        <f t="shared" si="941"/>
        <v>0.04</v>
      </c>
      <c r="P4114" s="15">
        <f t="shared" si="939"/>
        <v>1</v>
      </c>
      <c r="Q4114" t="s">
        <v>8328</v>
      </c>
      <c r="R4114" t="s">
        <v>8329</v>
      </c>
      <c r="S4114" s="8">
        <f t="shared" si="942"/>
        <v>42400.738263888888</v>
      </c>
      <c r="T4114" s="11">
        <f t="shared" si="943"/>
        <v>42427.791666666664</v>
      </c>
      <c r="U4114" t="str">
        <f t="shared" si="944"/>
        <v>FALSE</v>
      </c>
      <c r="V4114" s="18">
        <f t="shared" si="945"/>
        <v>2</v>
      </c>
      <c r="W4114">
        <f t="shared" si="946"/>
        <v>2</v>
      </c>
      <c r="X4114">
        <v>1.1299999999999999</v>
      </c>
      <c r="Y4114">
        <f>D4114*X4114</f>
        <v>2824.9999999999995</v>
      </c>
      <c r="Z4114">
        <f t="shared" si="948"/>
        <v>1.1299999999999999</v>
      </c>
    </row>
    <row r="4115" spans="1:26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 t="b">
        <v>0</v>
      </c>
      <c r="L4115">
        <v>3</v>
      </c>
      <c r="M4115" t="b">
        <v>0</v>
      </c>
      <c r="N4115" t="s">
        <v>8271</v>
      </c>
      <c r="O4115" s="15">
        <f t="shared" si="941"/>
        <v>0.2</v>
      </c>
      <c r="P4115" s="15">
        <f t="shared" si="939"/>
        <v>1</v>
      </c>
      <c r="Q4115" t="s">
        <v>8328</v>
      </c>
      <c r="R4115" t="s">
        <v>8329</v>
      </c>
      <c r="S4115" s="8">
        <f t="shared" si="942"/>
        <v>42358.364849537036</v>
      </c>
      <c r="T4115" s="11">
        <f t="shared" si="943"/>
        <v>42377.06527777778</v>
      </c>
      <c r="U4115" t="str">
        <f t="shared" si="944"/>
        <v>FALSE</v>
      </c>
      <c r="V4115" s="18">
        <f t="shared" si="945"/>
        <v>2</v>
      </c>
      <c r="W4115">
        <f t="shared" si="946"/>
        <v>2</v>
      </c>
      <c r="X4115">
        <v>1</v>
      </c>
      <c r="Y4115">
        <f>D4115*$X4115</f>
        <v>1500</v>
      </c>
      <c r="Z4115">
        <f t="shared" si="948"/>
        <v>3</v>
      </c>
    </row>
    <row r="4122" spans="1:26" x14ac:dyDescent="0.3">
      <c r="Q4122">
        <f>IF(K2613="TRUE", 1, 2)</f>
        <v>2</v>
      </c>
    </row>
  </sheetData>
  <conditionalFormatting sqref="F1:F4115">
    <cfRule type="containsText" dxfId="5" priority="1" operator="containsText" text="canceled">
      <formula>NOT(ISERROR(SEARCH("canceled",F1)))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">
      <formula>NOT(ISERROR(SEARCH("successful",F1)))</formula>
    </cfRule>
  </conditionalFormatting>
  <conditionalFormatting sqref="O1:O4115 P1:Z1">
    <cfRule type="colorScale" priority="9">
      <colorScale>
        <cfvo type="min"/>
        <cfvo type="percentile" val="5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</vt:lpstr>
      <vt:lpstr>Subcategory</vt:lpstr>
      <vt:lpstr>Time Trend</vt:lpstr>
      <vt:lpstr>Bonus</vt:lpstr>
      <vt:lpstr>Most funded Campaign</vt:lpstr>
      <vt:lpstr>Staff Pick</vt:lpstr>
      <vt:lpstr>Max Backers on proj</vt:lpstr>
      <vt:lpstr>Trend on yearly projects</vt:lpstr>
      <vt:lpstr>Regression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Adammalynn</cp:lastModifiedBy>
  <dcterms:created xsi:type="dcterms:W3CDTF">2017-04-20T15:17:24Z</dcterms:created>
  <dcterms:modified xsi:type="dcterms:W3CDTF">2018-11-29T04:49:43Z</dcterms:modified>
</cp:coreProperties>
</file>