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fuller/Grants/NSFwAdamSeung/"/>
    </mc:Choice>
  </mc:AlternateContent>
  <bookViews>
    <workbookView xWindow="0" yWindow="460" windowWidth="16420" windowHeight="20580"/>
  </bookViews>
  <sheets>
    <sheet name="3 Year" sheetId="6" r:id="rId1"/>
  </sheets>
  <calcPr calcId="150001" fullPrecision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C5" i="6"/>
  <c r="G4" i="6"/>
  <c r="H4" i="6"/>
  <c r="G5" i="6"/>
  <c r="H5" i="6"/>
  <c r="G6" i="6"/>
  <c r="H6" i="6"/>
  <c r="I6" i="6"/>
  <c r="G7" i="6"/>
  <c r="H7" i="6"/>
  <c r="I7" i="6"/>
  <c r="G8" i="6"/>
  <c r="H8" i="6"/>
  <c r="I8" i="6"/>
  <c r="G10" i="6"/>
  <c r="H10" i="6"/>
  <c r="I10" i="6"/>
  <c r="G11" i="6"/>
  <c r="H11" i="6"/>
  <c r="I11" i="6"/>
  <c r="I25" i="6"/>
  <c r="G12" i="6"/>
  <c r="H12" i="6"/>
  <c r="G13" i="6"/>
  <c r="H13" i="6"/>
  <c r="I13" i="6"/>
  <c r="G14" i="6"/>
  <c r="H14" i="6"/>
  <c r="I14" i="6"/>
  <c r="G15" i="6"/>
  <c r="H15" i="6"/>
  <c r="I15" i="6"/>
  <c r="I21" i="6"/>
  <c r="I22" i="6"/>
  <c r="I23" i="6"/>
  <c r="I24" i="6"/>
  <c r="I27" i="6"/>
  <c r="I28" i="6"/>
  <c r="I29" i="6"/>
  <c r="I40" i="6"/>
  <c r="I48" i="6"/>
  <c r="H21" i="6"/>
  <c r="H22" i="6"/>
  <c r="H23" i="6"/>
  <c r="H24" i="6"/>
  <c r="H25" i="6"/>
  <c r="H27" i="6"/>
  <c r="H28" i="6"/>
  <c r="H29" i="6"/>
  <c r="H40" i="6"/>
  <c r="H48" i="6"/>
  <c r="G21" i="6"/>
  <c r="G22" i="6"/>
  <c r="G23" i="6"/>
  <c r="G24" i="6"/>
  <c r="G25" i="6"/>
  <c r="G26" i="6"/>
  <c r="G27" i="6"/>
  <c r="G28" i="6"/>
  <c r="G29" i="6"/>
  <c r="G40" i="6"/>
  <c r="G48" i="6"/>
  <c r="E4" i="6"/>
  <c r="E5" i="6"/>
  <c r="E6" i="6"/>
  <c r="E7" i="6"/>
  <c r="E8" i="6"/>
  <c r="E10" i="6"/>
  <c r="E11" i="6"/>
  <c r="E12" i="6"/>
  <c r="E13" i="6"/>
  <c r="E14" i="6"/>
  <c r="J28" i="6"/>
  <c r="E15" i="6"/>
  <c r="B19" i="6"/>
  <c r="B20" i="6"/>
  <c r="B21" i="6"/>
  <c r="B22" i="6"/>
  <c r="B23" i="6"/>
  <c r="B24" i="6"/>
  <c r="B25" i="6"/>
  <c r="B26" i="6"/>
  <c r="B27" i="6"/>
  <c r="B28" i="6"/>
  <c r="B29" i="6"/>
  <c r="J32" i="6"/>
  <c r="J33" i="6"/>
  <c r="J34" i="6"/>
  <c r="J36" i="6"/>
  <c r="J37" i="6"/>
  <c r="J38" i="6"/>
  <c r="J39" i="6"/>
  <c r="J40" i="6"/>
  <c r="J42" i="6"/>
  <c r="J43" i="6"/>
  <c r="J44" i="6"/>
  <c r="J45" i="6"/>
  <c r="J46" i="6"/>
  <c r="J47" i="6"/>
  <c r="J48" i="6"/>
  <c r="J22" i="6"/>
  <c r="J7" i="6"/>
  <c r="J23" i="6"/>
  <c r="J21" i="6"/>
  <c r="J14" i="6"/>
  <c r="J24" i="6"/>
  <c r="J8" i="6"/>
  <c r="J10" i="6"/>
  <c r="J27" i="6"/>
  <c r="J13" i="6"/>
  <c r="J6" i="6"/>
  <c r="J15" i="6"/>
  <c r="J29" i="6"/>
  <c r="H19" i="6"/>
  <c r="J19" i="6"/>
  <c r="I4" i="6"/>
  <c r="I19" i="6"/>
  <c r="J4" i="6"/>
  <c r="G19" i="6"/>
  <c r="J25" i="6"/>
  <c r="J11" i="6"/>
  <c r="I12" i="6"/>
  <c r="I26" i="6"/>
  <c r="H26" i="6"/>
  <c r="J26" i="6"/>
  <c r="J12" i="6"/>
  <c r="H16" i="6"/>
  <c r="I5" i="6"/>
  <c r="I20" i="6"/>
  <c r="I30" i="6"/>
  <c r="G20" i="6"/>
  <c r="G30" i="6"/>
  <c r="G16" i="6"/>
  <c r="H20" i="6"/>
  <c r="J20" i="6"/>
  <c r="J5" i="6"/>
  <c r="G31" i="6"/>
  <c r="G50" i="6"/>
  <c r="I16" i="6"/>
  <c r="J16" i="6"/>
  <c r="H30" i="6"/>
  <c r="H31" i="6"/>
  <c r="H50" i="6"/>
  <c r="H55" i="6"/>
  <c r="H51" i="6"/>
  <c r="H53" i="6"/>
  <c r="I31" i="6"/>
  <c r="I50" i="6"/>
  <c r="I55" i="6"/>
  <c r="I51" i="6"/>
  <c r="I53" i="6"/>
  <c r="J30" i="6"/>
  <c r="G55" i="6"/>
  <c r="J50" i="6"/>
  <c r="J31" i="6"/>
  <c r="J55" i="6"/>
  <c r="G51" i="6"/>
  <c r="G53" i="6"/>
  <c r="J53" i="6"/>
  <c r="J51" i="6"/>
</calcChain>
</file>

<file path=xl/sharedStrings.xml><?xml version="1.0" encoding="utf-8"?>
<sst xmlns="http://schemas.openxmlformats.org/spreadsheetml/2006/main" count="73" uniqueCount="69">
  <si>
    <t>Total Costs</t>
  </si>
  <si>
    <t>*</t>
  </si>
  <si>
    <t>Other</t>
  </si>
  <si>
    <t>Year I</t>
  </si>
  <si>
    <t>Total Fringes</t>
  </si>
  <si>
    <t>Domestic</t>
  </si>
  <si>
    <t>Foreign</t>
  </si>
  <si>
    <t>Total Other Direct Costs</t>
  </si>
  <si>
    <t>Yr I</t>
  </si>
  <si>
    <t>**</t>
  </si>
  <si>
    <t>F.</t>
  </si>
  <si>
    <t>Participant Support Costs</t>
  </si>
  <si>
    <t>Stipends</t>
  </si>
  <si>
    <t>Travel</t>
  </si>
  <si>
    <t>Subsistence</t>
  </si>
  <si>
    <t>Secretarial/Clerical</t>
  </si>
  <si>
    <t>Post Docs</t>
  </si>
  <si>
    <t>Senior Personnel</t>
  </si>
  <si>
    <t>B.</t>
  </si>
  <si>
    <t>Other Personnel</t>
  </si>
  <si>
    <t>C.</t>
  </si>
  <si>
    <t>Consultant Services</t>
  </si>
  <si>
    <t>Computer Services</t>
  </si>
  <si>
    <t>Subawards</t>
  </si>
  <si>
    <t>Total Direct Costs</t>
  </si>
  <si>
    <t>H.</t>
  </si>
  <si>
    <t>I.</t>
  </si>
  <si>
    <t>J.</t>
  </si>
  <si>
    <t>Total Salaries &amp; Fringes</t>
  </si>
  <si>
    <t>Total Participant Costs</t>
  </si>
  <si>
    <t>Total</t>
  </si>
  <si>
    <t xml:space="preserve">A. </t>
  </si>
  <si>
    <t xml:space="preserve"> </t>
  </si>
  <si>
    <t>Materials &amp; Supplies</t>
  </si>
  <si>
    <t>Publication Costs</t>
  </si>
  <si>
    <t>Year 2</t>
  </si>
  <si>
    <t>Year 3</t>
  </si>
  <si>
    <t>Yr 2</t>
  </si>
  <si>
    <t>Yr 3</t>
  </si>
  <si>
    <t>% Effort</t>
  </si>
  <si>
    <t>Salary</t>
  </si>
  <si>
    <t>Appt</t>
  </si>
  <si>
    <t>Total Salaries</t>
  </si>
  <si>
    <t>Equipment</t>
  </si>
  <si>
    <t xml:space="preserve">G.  </t>
  </si>
  <si>
    <t>Other Direct Costs</t>
  </si>
  <si>
    <t>D.</t>
  </si>
  <si>
    <t>E.</t>
  </si>
  <si>
    <t># of Participants: _____</t>
  </si>
  <si>
    <t>Undergraduate Students</t>
  </si>
  <si>
    <t>Indirect Costs (F&amp;A) @</t>
  </si>
  <si>
    <t>Months
Effort</t>
  </si>
  <si>
    <t>Indirect Cost Base (MTDC)</t>
  </si>
  <si>
    <t>YR 1</t>
  </si>
  <si>
    <t>YR 2</t>
  </si>
  <si>
    <t>YR 3</t>
  </si>
  <si>
    <t xml:space="preserve">Fringe Benefits
</t>
  </si>
  <si>
    <t>University of Connecticut
Sponsored Program Services</t>
  </si>
  <si>
    <t>Enter Fringe Rates</t>
  </si>
  <si>
    <t>Enter Indirect Cost Rates</t>
  </si>
  <si>
    <t xml:space="preserve"> ** F &amp; A on 1st $25,000</t>
  </si>
  <si>
    <t>Benjamin Fuller, PI, AY</t>
  </si>
  <si>
    <t>Benjamin Fuller, PI, Sum</t>
  </si>
  <si>
    <t>81/12018 - 7/31/2019</t>
  </si>
  <si>
    <t>8/1/2019 - 7/31/2020</t>
  </si>
  <si>
    <t>8/1/2020 - 7/31/2021</t>
  </si>
  <si>
    <t>Graduate Assistant, AY, L1</t>
  </si>
  <si>
    <t>Graduate Assistant, Sum, L1</t>
  </si>
  <si>
    <t>Sub from Georgetown NSF 17-576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</si>
</sst>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0;\-0;;@"/>
  </numFmts>
  <fonts count="1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 Black"/>
      <family val="2"/>
    </font>
    <font>
      <u/>
      <sz val="10"/>
      <color indexed="12"/>
      <name val="Arial"/>
      <family val="2"/>
    </font>
    <font>
      <b/>
      <i/>
      <sz val="9"/>
      <name val="Arial"/>
      <family val="2"/>
    </font>
    <font>
      <b/>
      <i/>
      <sz val="8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gradientFill degree="90">
        <stop position="0">
          <color theme="4" tint="0.80001220740379042"/>
        </stop>
        <stop position="1">
          <color theme="0" tint="-0.1490218817712943"/>
        </stop>
      </gradientFill>
    </fill>
    <fill>
      <patternFill patternType="solid">
        <fgColor theme="3" tint="0.59999389629810485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3" tint="0.59999389629810485"/>
        </stop>
      </gradient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/>
    <xf numFmtId="165" fontId="3" fillId="0" borderId="0" xfId="1" applyNumberFormat="1" applyFont="1" applyBorder="1" applyAlignment="1"/>
    <xf numFmtId="164" fontId="3" fillId="0" borderId="0" xfId="2" applyNumberFormat="1" applyFont="1" applyBorder="1" applyAlignment="1"/>
    <xf numFmtId="0" fontId="3" fillId="0" borderId="0" xfId="0" applyFont="1" applyAlignment="1"/>
    <xf numFmtId="164" fontId="4" fillId="0" borderId="0" xfId="2" applyNumberFormat="1" applyFont="1" applyBorder="1" applyAlignment="1"/>
    <xf numFmtId="165" fontId="3" fillId="0" borderId="0" xfId="0" applyNumberFormat="1" applyFont="1" applyBorder="1" applyAlignment="1"/>
    <xf numFmtId="0" fontId="4" fillId="0" borderId="0" xfId="0" applyFont="1" applyBorder="1"/>
    <xf numFmtId="9" fontId="3" fillId="0" borderId="0" xfId="4" applyFont="1" applyBorder="1"/>
    <xf numFmtId="9" fontId="3" fillId="0" borderId="0" xfId="0" applyNumberFormat="1" applyFont="1" applyBorder="1"/>
    <xf numFmtId="0" fontId="7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/>
    <xf numFmtId="167" fontId="10" fillId="0" borderId="0" xfId="0" applyNumberFormat="1" applyFont="1"/>
    <xf numFmtId="0" fontId="10" fillId="0" borderId="0" xfId="0" applyFont="1" applyBorder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0" borderId="4" xfId="0" applyFont="1" applyBorder="1"/>
    <xf numFmtId="0" fontId="9" fillId="0" borderId="4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0" fontId="10" fillId="0" borderId="5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3" fillId="2" borderId="8" xfId="0" applyFont="1" applyFill="1" applyBorder="1"/>
    <xf numFmtId="165" fontId="10" fillId="0" borderId="0" xfId="1" applyNumberFormat="1" applyFont="1" applyBorder="1" applyAlignment="1"/>
    <xf numFmtId="0" fontId="9" fillId="2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6" fontId="10" fillId="0" borderId="0" xfId="0" applyNumberFormat="1" applyFont="1" applyProtection="1">
      <protection locked="0"/>
    </xf>
    <xf numFmtId="0" fontId="10" fillId="0" borderId="0" xfId="0" applyFont="1" applyAlignment="1">
      <alignment horizontal="left"/>
    </xf>
    <xf numFmtId="0" fontId="11" fillId="0" borderId="0" xfId="0" applyFont="1"/>
    <xf numFmtId="0" fontId="9" fillId="0" borderId="9" xfId="0" applyFont="1" applyBorder="1" applyAlignment="1">
      <alignment vertical="center"/>
    </xf>
    <xf numFmtId="10" fontId="5" fillId="0" borderId="10" xfId="4" applyNumberFormat="1" applyFont="1" applyBorder="1" applyProtection="1">
      <protection locked="0"/>
    </xf>
    <xf numFmtId="10" fontId="5" fillId="0" borderId="9" xfId="4" applyNumberFormat="1" applyFont="1" applyBorder="1" applyProtection="1">
      <protection locked="0"/>
    </xf>
    <xf numFmtId="166" fontId="5" fillId="0" borderId="5" xfId="4" applyNumberFormat="1" applyFont="1" applyBorder="1" applyProtection="1">
      <protection locked="0"/>
    </xf>
    <xf numFmtId="166" fontId="5" fillId="0" borderId="0" xfId="4" applyNumberFormat="1" applyFont="1" applyBorder="1" applyProtection="1">
      <protection locked="0"/>
    </xf>
    <xf numFmtId="166" fontId="5" fillId="0" borderId="10" xfId="4" applyNumberFormat="1" applyFont="1" applyBorder="1" applyProtection="1">
      <protection locked="0"/>
    </xf>
    <xf numFmtId="9" fontId="13" fillId="0" borderId="0" xfId="4" applyFont="1" applyAlignment="1">
      <alignment horizontal="center"/>
    </xf>
    <xf numFmtId="0" fontId="7" fillId="0" borderId="0" xfId="0" applyFont="1" applyAlignment="1">
      <alignment horizontal="center" wrapText="1"/>
    </xf>
    <xf numFmtId="166" fontId="10" fillId="0" borderId="0" xfId="0" applyNumberFormat="1" applyFont="1" applyProtection="1">
      <protection locked="0"/>
    </xf>
    <xf numFmtId="165" fontId="10" fillId="0" borderId="5" xfId="1" applyNumberFormat="1" applyFont="1" applyBorder="1" applyAlignment="1" applyProtection="1">
      <protection locked="0"/>
    </xf>
    <xf numFmtId="165" fontId="10" fillId="0" borderId="0" xfId="1" applyNumberFormat="1" applyFont="1" applyBorder="1" applyAlignment="1" applyProtection="1">
      <protection locked="0"/>
    </xf>
    <xf numFmtId="165" fontId="10" fillId="2" borderId="11" xfId="1" applyNumberFormat="1" applyFont="1" applyFill="1" applyBorder="1" applyAlignment="1"/>
    <xf numFmtId="165" fontId="10" fillId="0" borderId="7" xfId="1" applyNumberFormat="1" applyFont="1" applyBorder="1" applyAlignment="1" applyProtection="1">
      <protection locked="0"/>
    </xf>
    <xf numFmtId="165" fontId="10" fillId="0" borderId="4" xfId="1" applyNumberFormat="1" applyFont="1" applyBorder="1" applyAlignment="1"/>
    <xf numFmtId="165" fontId="10" fillId="0" borderId="4" xfId="1" applyNumberFormat="1" applyFont="1" applyBorder="1" applyAlignment="1" applyProtection="1">
      <protection locked="0"/>
    </xf>
    <xf numFmtId="165" fontId="10" fillId="2" borderId="12" xfId="1" applyNumberFormat="1" applyFont="1" applyFill="1" applyBorder="1" applyAlignment="1"/>
    <xf numFmtId="165" fontId="10" fillId="0" borderId="5" xfId="1" applyNumberFormat="1" applyFont="1" applyBorder="1" applyAlignment="1"/>
    <xf numFmtId="165" fontId="10" fillId="0" borderId="7" xfId="1" applyNumberFormat="1" applyFont="1" applyBorder="1" applyAlignment="1"/>
    <xf numFmtId="165" fontId="10" fillId="0" borderId="0" xfId="1" applyNumberFormat="1" applyFont="1" applyAlignment="1" applyProtection="1">
      <protection locked="0"/>
    </xf>
    <xf numFmtId="0" fontId="10" fillId="0" borderId="5" xfId="0" applyFont="1" applyBorder="1"/>
    <xf numFmtId="164" fontId="9" fillId="2" borderId="2" xfId="2" applyNumberFormat="1" applyFont="1" applyFill="1" applyBorder="1" applyAlignment="1">
      <alignment vertical="center"/>
    </xf>
    <xf numFmtId="164" fontId="9" fillId="2" borderId="1" xfId="2" applyNumberFormat="1" applyFont="1" applyFill="1" applyBorder="1" applyAlignment="1">
      <alignment vertical="center"/>
    </xf>
    <xf numFmtId="166" fontId="5" fillId="0" borderId="7" xfId="4" applyNumberFormat="1" applyFont="1" applyBorder="1" applyProtection="1">
      <protection locked="0"/>
    </xf>
    <xf numFmtId="166" fontId="5" fillId="0" borderId="4" xfId="4" applyNumberFormat="1" applyFont="1" applyBorder="1" applyProtection="1">
      <protection locked="0"/>
    </xf>
    <xf numFmtId="0" fontId="6" fillId="0" borderId="0" xfId="0" applyFont="1" applyFill="1" applyAlignment="1">
      <alignment horizontal="center"/>
    </xf>
    <xf numFmtId="10" fontId="10" fillId="0" borderId="0" xfId="0" applyNumberFormat="1" applyFont="1" applyProtection="1">
      <protection locked="0"/>
    </xf>
    <xf numFmtId="165" fontId="10" fillId="0" borderId="9" xfId="1" applyNumberFormat="1" applyFont="1" applyBorder="1" applyAlignment="1"/>
    <xf numFmtId="43" fontId="10" fillId="0" borderId="0" xfId="0" applyNumberFormat="1" applyFont="1" applyProtection="1">
      <protection locked="0"/>
    </xf>
    <xf numFmtId="0" fontId="12" fillId="0" borderId="0" xfId="3" applyFill="1" applyBorder="1" applyAlignment="1" applyProtection="1"/>
    <xf numFmtId="0" fontId="12" fillId="0" borderId="0" xfId="3" applyAlignment="1" applyProtection="1"/>
    <xf numFmtId="0" fontId="8" fillId="0" borderId="0" xfId="0" applyFont="1" applyBorder="1"/>
    <xf numFmtId="0" fontId="8" fillId="0" borderId="0" xfId="0" applyFont="1"/>
    <xf numFmtId="0" fontId="3" fillId="0" borderId="7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164" fontId="9" fillId="2" borderId="6" xfId="2" applyNumberFormat="1" applyFont="1" applyFill="1" applyBorder="1" applyAlignment="1">
      <alignment vertical="center"/>
    </xf>
    <xf numFmtId="164" fontId="9" fillId="2" borderId="13" xfId="2" applyNumberFormat="1" applyFont="1" applyFill="1" applyBorder="1" applyAlignment="1">
      <alignment vertical="center"/>
    </xf>
    <xf numFmtId="164" fontId="4" fillId="3" borderId="1" xfId="2" applyNumberFormat="1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164" fontId="9" fillId="2" borderId="14" xfId="2" applyNumberFormat="1" applyFont="1" applyFill="1" applyBorder="1" applyAlignment="1">
      <alignment vertical="center"/>
    </xf>
    <xf numFmtId="0" fontId="9" fillId="0" borderId="1" xfId="0" applyFont="1" applyBorder="1"/>
    <xf numFmtId="164" fontId="9" fillId="2" borderId="3" xfId="2" applyNumberFormat="1" applyFont="1" applyFill="1" applyBorder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9" fillId="0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166" fontId="13" fillId="5" borderId="8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0" fillId="0" borderId="0" xfId="0" applyFont="1"/>
    <xf numFmtId="0" fontId="9" fillId="0" borderId="0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0" xfId="0" applyFont="1" applyBorder="1" applyAlignment="1">
      <alignment horizontal="left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1"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uconn.edu/sps-proposals/proposal-preparation-guidelines/budget-prep-guidelines/budgeting-costing-guide/fringe-benefits/" TargetMode="External"/><Relationship Id="rId2" Type="http://schemas.openxmlformats.org/officeDocument/2006/relationships/hyperlink" Target="http://research.uconn.edu/sps-proposals/proposal-preparation-guidelines/budget-prep-guidelines/budgeting-costing-guide/indirect-costs/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65"/>
  <sheetViews>
    <sheetView tabSelected="1" workbookViewId="0">
      <selection activeCell="J33" sqref="J33"/>
    </sheetView>
  </sheetViews>
  <sheetFormatPr baseColWidth="10" defaultColWidth="9.1640625" defaultRowHeight="13" x14ac:dyDescent="0.15"/>
  <cols>
    <col min="1" max="1" width="4.33203125" style="30" customWidth="1"/>
    <col min="2" max="2" width="26.33203125" style="1" customWidth="1"/>
    <col min="3" max="3" width="10.5" style="1" bestFit="1" customWidth="1"/>
    <col min="4" max="4" width="7.83203125" style="1" customWidth="1"/>
    <col min="5" max="5" width="7.33203125" style="1" bestFit="1" customWidth="1"/>
    <col min="6" max="6" width="7.83203125" style="1" customWidth="1"/>
    <col min="7" max="10" width="11.1640625" style="1" bestFit="1" customWidth="1"/>
    <col min="11" max="16384" width="9.1640625" style="1"/>
  </cols>
  <sheetData>
    <row r="1" spans="1:10" ht="29.25" customHeight="1" x14ac:dyDescent="0.15">
      <c r="A1" s="100" t="s">
        <v>57</v>
      </c>
      <c r="B1" s="101"/>
      <c r="C1" s="24"/>
      <c r="D1" s="24"/>
      <c r="E1" s="24"/>
      <c r="F1" s="24"/>
    </row>
    <row r="2" spans="1:10" ht="15.75" customHeight="1" x14ac:dyDescent="0.15">
      <c r="A2" s="34"/>
      <c r="B2" s="96" t="s">
        <v>68</v>
      </c>
      <c r="C2" s="102"/>
      <c r="D2" s="102"/>
      <c r="E2" s="102"/>
      <c r="F2" s="102"/>
      <c r="G2" s="38" t="s">
        <v>3</v>
      </c>
      <c r="H2" s="39" t="s">
        <v>35</v>
      </c>
      <c r="I2" s="39" t="s">
        <v>36</v>
      </c>
      <c r="J2" s="40" t="s">
        <v>30</v>
      </c>
    </row>
    <row r="3" spans="1:10" ht="24.75" customHeight="1" x14ac:dyDescent="0.15">
      <c r="A3" s="27" t="s">
        <v>31</v>
      </c>
      <c r="B3" s="14" t="s">
        <v>17</v>
      </c>
      <c r="C3" s="12" t="s">
        <v>40</v>
      </c>
      <c r="D3" s="12" t="s">
        <v>41</v>
      </c>
      <c r="E3" s="51" t="s">
        <v>51</v>
      </c>
      <c r="F3" s="12" t="s">
        <v>39</v>
      </c>
      <c r="G3" s="94" t="s">
        <v>63</v>
      </c>
      <c r="H3" s="95" t="s">
        <v>64</v>
      </c>
      <c r="I3" s="95" t="s">
        <v>65</v>
      </c>
      <c r="J3" s="36"/>
    </row>
    <row r="4" spans="1:10" ht="12.75" customHeight="1" x14ac:dyDescent="0.15">
      <c r="A4" s="28"/>
      <c r="B4" s="15" t="s">
        <v>61</v>
      </c>
      <c r="C4" s="41">
        <f>91000</f>
        <v>91000</v>
      </c>
      <c r="D4" s="15">
        <v>9</v>
      </c>
      <c r="E4" s="71">
        <f>D4*F4</f>
        <v>0</v>
      </c>
      <c r="F4" s="69"/>
      <c r="G4" s="53">
        <f>C4*F4</f>
        <v>0</v>
      </c>
      <c r="H4" s="54">
        <f>G4*1.05</f>
        <v>0</v>
      </c>
      <c r="I4" s="54">
        <f>H4*1.05</f>
        <v>0</v>
      </c>
      <c r="J4" s="55">
        <f t="shared" ref="J4:J16" si="0">SUM(G4:I4)</f>
        <v>0</v>
      </c>
    </row>
    <row r="5" spans="1:10" ht="12.75" customHeight="1" x14ac:dyDescent="0.15">
      <c r="A5" s="28"/>
      <c r="B5" s="15" t="s">
        <v>62</v>
      </c>
      <c r="C5" s="41">
        <f>C4/9*3</f>
        <v>30333</v>
      </c>
      <c r="D5" s="15">
        <v>3</v>
      </c>
      <c r="E5" s="71">
        <f>D5*F5</f>
        <v>0.45</v>
      </c>
      <c r="F5" s="69">
        <v>0.15</v>
      </c>
      <c r="G5" s="53">
        <f>C5*F5</f>
        <v>4550</v>
      </c>
      <c r="H5" s="54">
        <f>G5*1.05</f>
        <v>4778</v>
      </c>
      <c r="I5" s="54">
        <f>H5*1.05</f>
        <v>5017</v>
      </c>
      <c r="J5" s="55">
        <f t="shared" si="0"/>
        <v>14345</v>
      </c>
    </row>
    <row r="6" spans="1:10" ht="12.75" customHeight="1" x14ac:dyDescent="0.15">
      <c r="A6" s="28"/>
      <c r="B6" s="15"/>
      <c r="C6" s="41"/>
      <c r="D6" s="15"/>
      <c r="E6" s="71">
        <f>D6*F6</f>
        <v>0</v>
      </c>
      <c r="F6" s="69"/>
      <c r="G6" s="53">
        <f t="shared" ref="G6:G15" si="1">C6*F6</f>
        <v>0</v>
      </c>
      <c r="H6" s="54">
        <f t="shared" ref="H6:I15" si="2">+G6*1.05</f>
        <v>0</v>
      </c>
      <c r="I6" s="54">
        <f t="shared" si="2"/>
        <v>0</v>
      </c>
      <c r="J6" s="55">
        <f t="shared" si="0"/>
        <v>0</v>
      </c>
    </row>
    <row r="7" spans="1:10" ht="12.75" customHeight="1" x14ac:dyDescent="0.15">
      <c r="A7" s="28"/>
      <c r="B7" s="15"/>
      <c r="C7" s="41"/>
      <c r="D7" s="15"/>
      <c r="E7" s="71">
        <f>D7*F7</f>
        <v>0</v>
      </c>
      <c r="F7" s="69"/>
      <c r="G7" s="53">
        <f t="shared" si="1"/>
        <v>0</v>
      </c>
      <c r="H7" s="54">
        <f t="shared" si="2"/>
        <v>0</v>
      </c>
      <c r="I7" s="54">
        <f t="shared" si="2"/>
        <v>0</v>
      </c>
      <c r="J7" s="55">
        <f t="shared" si="0"/>
        <v>0</v>
      </c>
    </row>
    <row r="8" spans="1:10" ht="12.75" customHeight="1" x14ac:dyDescent="0.15">
      <c r="A8" s="28"/>
      <c r="B8" s="15"/>
      <c r="C8" s="41"/>
      <c r="D8" s="15"/>
      <c r="E8" s="71">
        <f>D8*F8</f>
        <v>0</v>
      </c>
      <c r="F8" s="69"/>
      <c r="G8" s="53">
        <f t="shared" si="1"/>
        <v>0</v>
      </c>
      <c r="H8" s="54">
        <f t="shared" si="2"/>
        <v>0</v>
      </c>
      <c r="I8" s="54">
        <f t="shared" si="2"/>
        <v>0</v>
      </c>
      <c r="J8" s="55">
        <f t="shared" si="0"/>
        <v>0</v>
      </c>
    </row>
    <row r="9" spans="1:10" ht="12.75" customHeight="1" x14ac:dyDescent="0.15">
      <c r="A9" s="27" t="s">
        <v>18</v>
      </c>
      <c r="B9" s="16" t="s">
        <v>19</v>
      </c>
      <c r="C9" s="15"/>
      <c r="D9" s="15"/>
      <c r="E9" s="71"/>
      <c r="F9" s="52"/>
      <c r="G9" s="53"/>
      <c r="H9" s="54"/>
      <c r="I9" s="54"/>
      <c r="J9" s="55"/>
    </row>
    <row r="10" spans="1:10" ht="12.75" customHeight="1" x14ac:dyDescent="0.15">
      <c r="A10" s="28"/>
      <c r="B10" s="17" t="s">
        <v>16</v>
      </c>
      <c r="C10" s="41"/>
      <c r="D10" s="15"/>
      <c r="E10" s="71">
        <f t="shared" ref="E10:E15" si="3">D10*F10</f>
        <v>0</v>
      </c>
      <c r="F10" s="69"/>
      <c r="G10" s="53">
        <f t="shared" si="1"/>
        <v>0</v>
      </c>
      <c r="H10" s="54">
        <f t="shared" si="2"/>
        <v>0</v>
      </c>
      <c r="I10" s="54">
        <f t="shared" si="2"/>
        <v>0</v>
      </c>
      <c r="J10" s="55">
        <f t="shared" si="0"/>
        <v>0</v>
      </c>
    </row>
    <row r="11" spans="1:10" ht="12.75" customHeight="1" x14ac:dyDescent="0.15">
      <c r="A11" s="28">
        <v>1</v>
      </c>
      <c r="B11" s="17" t="s">
        <v>66</v>
      </c>
      <c r="C11" s="41">
        <v>23598</v>
      </c>
      <c r="D11" s="15">
        <v>9</v>
      </c>
      <c r="E11" s="71">
        <f t="shared" si="3"/>
        <v>9</v>
      </c>
      <c r="F11" s="69">
        <v>1</v>
      </c>
      <c r="G11" s="53">
        <f t="shared" si="1"/>
        <v>23598</v>
      </c>
      <c r="H11" s="54">
        <f>+G11*1.03</f>
        <v>24306</v>
      </c>
      <c r="I11" s="54">
        <f>+H11*1.03</f>
        <v>25035</v>
      </c>
      <c r="J11" s="55">
        <f t="shared" si="0"/>
        <v>72939</v>
      </c>
    </row>
    <row r="12" spans="1:10" ht="12.75" customHeight="1" x14ac:dyDescent="0.15">
      <c r="A12" s="28">
        <v>1</v>
      </c>
      <c r="B12" s="17" t="s">
        <v>67</v>
      </c>
      <c r="C12" s="41">
        <v>7988</v>
      </c>
      <c r="D12" s="15">
        <v>3</v>
      </c>
      <c r="E12" s="71">
        <f t="shared" si="3"/>
        <v>3</v>
      </c>
      <c r="F12" s="69">
        <v>1</v>
      </c>
      <c r="G12" s="53">
        <f>C12*F12</f>
        <v>7988</v>
      </c>
      <c r="H12" s="54">
        <f>+G12*1.03</f>
        <v>8228</v>
      </c>
      <c r="I12" s="54">
        <f>+H12*1.03</f>
        <v>8475</v>
      </c>
      <c r="J12" s="55">
        <f t="shared" si="0"/>
        <v>24691</v>
      </c>
    </row>
    <row r="13" spans="1:10" ht="12.75" customHeight="1" x14ac:dyDescent="0.15">
      <c r="A13" s="28"/>
      <c r="B13" s="17" t="s">
        <v>49</v>
      </c>
      <c r="C13" s="41"/>
      <c r="D13" s="15"/>
      <c r="E13" s="71">
        <f t="shared" si="3"/>
        <v>0</v>
      </c>
      <c r="F13" s="69"/>
      <c r="G13" s="53">
        <f>C13*F13</f>
        <v>0</v>
      </c>
      <c r="H13" s="54">
        <f t="shared" si="2"/>
        <v>0</v>
      </c>
      <c r="I13" s="54">
        <f t="shared" si="2"/>
        <v>0</v>
      </c>
      <c r="J13" s="55">
        <f t="shared" si="0"/>
        <v>0</v>
      </c>
    </row>
    <row r="14" spans="1:10" ht="12.75" customHeight="1" x14ac:dyDescent="0.15">
      <c r="A14" s="28"/>
      <c r="B14" s="17" t="s">
        <v>15</v>
      </c>
      <c r="C14" s="41"/>
      <c r="D14" s="15"/>
      <c r="E14" s="71">
        <f t="shared" si="3"/>
        <v>0</v>
      </c>
      <c r="F14" s="69"/>
      <c r="G14" s="53">
        <f t="shared" si="1"/>
        <v>0</v>
      </c>
      <c r="H14" s="54">
        <f t="shared" si="2"/>
        <v>0</v>
      </c>
      <c r="I14" s="54">
        <f t="shared" si="2"/>
        <v>0</v>
      </c>
      <c r="J14" s="55">
        <f t="shared" si="0"/>
        <v>0</v>
      </c>
    </row>
    <row r="15" spans="1:10" ht="12.75" customHeight="1" x14ac:dyDescent="0.15">
      <c r="A15" s="28"/>
      <c r="B15" s="17" t="s">
        <v>2</v>
      </c>
      <c r="C15" s="41"/>
      <c r="D15" s="15"/>
      <c r="E15" s="71">
        <f t="shared" si="3"/>
        <v>0</v>
      </c>
      <c r="F15" s="69"/>
      <c r="G15" s="56">
        <f t="shared" si="1"/>
        <v>0</v>
      </c>
      <c r="H15" s="57">
        <f t="shared" si="2"/>
        <v>0</v>
      </c>
      <c r="I15" s="58">
        <f t="shared" si="2"/>
        <v>0</v>
      </c>
      <c r="J15" s="59">
        <f t="shared" si="0"/>
        <v>0</v>
      </c>
    </row>
    <row r="16" spans="1:10" ht="12.75" customHeight="1" x14ac:dyDescent="0.15">
      <c r="A16" s="29"/>
      <c r="B16" s="99" t="s">
        <v>42</v>
      </c>
      <c r="C16" s="99"/>
      <c r="D16" s="99"/>
      <c r="E16" s="99"/>
      <c r="F16" s="98"/>
      <c r="G16" s="60">
        <f>SUM(G4:G15)</f>
        <v>36136</v>
      </c>
      <c r="H16" s="37">
        <f>SUM(H4:H15)</f>
        <v>37312</v>
      </c>
      <c r="I16" s="37">
        <f>SUM(I4:I15)</f>
        <v>38527</v>
      </c>
      <c r="J16" s="55">
        <f t="shared" si="0"/>
        <v>111975</v>
      </c>
    </row>
    <row r="17" spans="1:10" ht="12.75" customHeight="1" x14ac:dyDescent="0.15">
      <c r="A17" s="28"/>
      <c r="B17" s="73" t="s">
        <v>58</v>
      </c>
      <c r="C17" s="103"/>
      <c r="D17" s="103"/>
      <c r="E17" s="103"/>
      <c r="F17" s="104"/>
      <c r="G17" s="37"/>
      <c r="H17" s="37"/>
      <c r="I17" s="37"/>
      <c r="J17" s="55"/>
    </row>
    <row r="18" spans="1:10" ht="18" customHeight="1" x14ac:dyDescent="0.15">
      <c r="A18" s="91" t="s">
        <v>20</v>
      </c>
      <c r="B18" s="90" t="s">
        <v>56</v>
      </c>
      <c r="C18" s="22" t="s">
        <v>8</v>
      </c>
      <c r="D18" s="21" t="s">
        <v>37</v>
      </c>
      <c r="E18" s="21" t="s">
        <v>38</v>
      </c>
      <c r="F18" s="23"/>
      <c r="G18" s="60"/>
      <c r="H18" s="37"/>
      <c r="I18" s="37"/>
      <c r="J18" s="55"/>
    </row>
    <row r="19" spans="1:10" ht="12.75" customHeight="1" x14ac:dyDescent="0.15">
      <c r="A19" s="28"/>
      <c r="B19" s="18" t="str">
        <f>+B4</f>
        <v>Benjamin Fuller, PI, AY</v>
      </c>
      <c r="C19" s="47"/>
      <c r="D19" s="48"/>
      <c r="E19" s="48"/>
      <c r="F19" s="45"/>
      <c r="G19" s="60">
        <f t="shared" ref="G19:H23" si="4">+G4*C19</f>
        <v>0</v>
      </c>
      <c r="H19" s="37">
        <f t="shared" si="4"/>
        <v>0</v>
      </c>
      <c r="I19" s="37">
        <f>+I4*E19</f>
        <v>0</v>
      </c>
      <c r="J19" s="55">
        <f t="shared" ref="J19:J34" si="5">SUM(G19:I19)</f>
        <v>0</v>
      </c>
    </row>
    <row r="20" spans="1:10" ht="12.75" customHeight="1" x14ac:dyDescent="0.15">
      <c r="A20" s="28"/>
      <c r="B20" s="18" t="str">
        <f>+B5</f>
        <v>Benjamin Fuller, PI, Sum</v>
      </c>
      <c r="C20" s="47">
        <v>0.26</v>
      </c>
      <c r="D20" s="48">
        <v>0.27</v>
      </c>
      <c r="E20" s="48">
        <v>0.27</v>
      </c>
      <c r="F20" s="45"/>
      <c r="G20" s="60">
        <f t="shared" si="4"/>
        <v>1183</v>
      </c>
      <c r="H20" s="37">
        <f t="shared" si="4"/>
        <v>1290</v>
      </c>
      <c r="I20" s="37">
        <f>+I5*E20</f>
        <v>1355</v>
      </c>
      <c r="J20" s="55">
        <f t="shared" si="5"/>
        <v>3828</v>
      </c>
    </row>
    <row r="21" spans="1:10" ht="12.75" customHeight="1" x14ac:dyDescent="0.15">
      <c r="A21" s="28"/>
      <c r="B21" s="18">
        <f>+B6</f>
        <v>0</v>
      </c>
      <c r="C21" s="47"/>
      <c r="D21" s="48"/>
      <c r="E21" s="48"/>
      <c r="F21" s="45"/>
      <c r="G21" s="60">
        <f t="shared" si="4"/>
        <v>0</v>
      </c>
      <c r="H21" s="37">
        <f t="shared" si="4"/>
        <v>0</v>
      </c>
      <c r="I21" s="37">
        <f>+I6*E21</f>
        <v>0</v>
      </c>
      <c r="J21" s="55">
        <f t="shared" si="5"/>
        <v>0</v>
      </c>
    </row>
    <row r="22" spans="1:10" ht="12.75" customHeight="1" x14ac:dyDescent="0.15">
      <c r="A22" s="28"/>
      <c r="B22" s="18">
        <f>+B7</f>
        <v>0</v>
      </c>
      <c r="C22" s="47"/>
      <c r="D22" s="48"/>
      <c r="E22" s="48"/>
      <c r="F22" s="45"/>
      <c r="G22" s="60">
        <f t="shared" si="4"/>
        <v>0</v>
      </c>
      <c r="H22" s="37">
        <f t="shared" si="4"/>
        <v>0</v>
      </c>
      <c r="I22" s="37">
        <f>+I7*E22</f>
        <v>0</v>
      </c>
      <c r="J22" s="55">
        <f t="shared" si="5"/>
        <v>0</v>
      </c>
    </row>
    <row r="23" spans="1:10" ht="12.75" customHeight="1" x14ac:dyDescent="0.15">
      <c r="A23" s="28"/>
      <c r="B23" s="18">
        <f>+B8</f>
        <v>0</v>
      </c>
      <c r="C23" s="47"/>
      <c r="D23" s="48"/>
      <c r="E23" s="48"/>
      <c r="F23" s="45"/>
      <c r="G23" s="60">
        <f t="shared" si="4"/>
        <v>0</v>
      </c>
      <c r="H23" s="37">
        <f t="shared" si="4"/>
        <v>0</v>
      </c>
      <c r="I23" s="37">
        <f>+I8*E23</f>
        <v>0</v>
      </c>
      <c r="J23" s="55">
        <f t="shared" si="5"/>
        <v>0</v>
      </c>
    </row>
    <row r="24" spans="1:10" ht="12.75" customHeight="1" x14ac:dyDescent="0.15">
      <c r="A24" s="28"/>
      <c r="B24" s="13" t="str">
        <f>+B10</f>
        <v>Post Docs</v>
      </c>
      <c r="C24" s="47"/>
      <c r="D24" s="48"/>
      <c r="E24" s="48"/>
      <c r="F24" s="49"/>
      <c r="G24" s="60">
        <f t="shared" ref="G24:H29" si="6">+G10*C24</f>
        <v>0</v>
      </c>
      <c r="H24" s="37">
        <f t="shared" si="6"/>
        <v>0</v>
      </c>
      <c r="I24" s="37">
        <f t="shared" ref="I24:I29" si="7">+I10*E24</f>
        <v>0</v>
      </c>
      <c r="J24" s="55">
        <f t="shared" si="5"/>
        <v>0</v>
      </c>
    </row>
    <row r="25" spans="1:10" ht="12.75" customHeight="1" x14ac:dyDescent="0.15">
      <c r="A25" s="28"/>
      <c r="B25" s="13" t="str">
        <f>B11</f>
        <v>Graduate Assistant, AY, L1</v>
      </c>
      <c r="C25" s="47">
        <v>0.2</v>
      </c>
      <c r="D25" s="48">
        <v>0.2</v>
      </c>
      <c r="E25" s="48">
        <v>0.21</v>
      </c>
      <c r="F25" s="49"/>
      <c r="G25" s="60">
        <f t="shared" si="6"/>
        <v>4720</v>
      </c>
      <c r="H25" s="37">
        <f t="shared" si="6"/>
        <v>4861</v>
      </c>
      <c r="I25" s="37">
        <f t="shared" si="7"/>
        <v>5257</v>
      </c>
      <c r="J25" s="55">
        <f t="shared" si="5"/>
        <v>14838</v>
      </c>
    </row>
    <row r="26" spans="1:10" ht="12.75" customHeight="1" x14ac:dyDescent="0.15">
      <c r="A26" s="28"/>
      <c r="B26" s="13" t="str">
        <f>+B12</f>
        <v>Graduate Assistant, Sum, L1</v>
      </c>
      <c r="C26" s="47">
        <v>0.26</v>
      </c>
      <c r="D26" s="48">
        <v>0.27</v>
      </c>
      <c r="E26" s="48">
        <v>0.27</v>
      </c>
      <c r="F26" s="49"/>
      <c r="G26" s="60">
        <f t="shared" si="6"/>
        <v>2077</v>
      </c>
      <c r="H26" s="37">
        <f t="shared" si="6"/>
        <v>2222</v>
      </c>
      <c r="I26" s="37">
        <f t="shared" si="7"/>
        <v>2288</v>
      </c>
      <c r="J26" s="55">
        <f t="shared" si="5"/>
        <v>6587</v>
      </c>
    </row>
    <row r="27" spans="1:10" ht="12.75" customHeight="1" x14ac:dyDescent="0.15">
      <c r="A27" s="28"/>
      <c r="B27" s="13" t="str">
        <f>B13</f>
        <v>Undergraduate Students</v>
      </c>
      <c r="C27" s="47"/>
      <c r="D27" s="48"/>
      <c r="E27" s="48"/>
      <c r="F27" s="49"/>
      <c r="G27" s="60">
        <f t="shared" si="6"/>
        <v>0</v>
      </c>
      <c r="H27" s="37">
        <f t="shared" si="6"/>
        <v>0</v>
      </c>
      <c r="I27" s="37">
        <f t="shared" si="7"/>
        <v>0</v>
      </c>
      <c r="J27" s="55">
        <f t="shared" si="5"/>
        <v>0</v>
      </c>
    </row>
    <row r="28" spans="1:10" ht="12.75" customHeight="1" x14ac:dyDescent="0.15">
      <c r="A28" s="28"/>
      <c r="B28" s="13" t="str">
        <f>+B14</f>
        <v>Secretarial/Clerical</v>
      </c>
      <c r="C28" s="47"/>
      <c r="D28" s="48"/>
      <c r="E28" s="48"/>
      <c r="F28" s="45"/>
      <c r="G28" s="60">
        <f t="shared" si="6"/>
        <v>0</v>
      </c>
      <c r="H28" s="37">
        <f t="shared" si="6"/>
        <v>0</v>
      </c>
      <c r="I28" s="37">
        <f t="shared" si="7"/>
        <v>0</v>
      </c>
      <c r="J28" s="55">
        <f t="shared" si="5"/>
        <v>0</v>
      </c>
    </row>
    <row r="29" spans="1:10" ht="12.75" customHeight="1" x14ac:dyDescent="0.15">
      <c r="A29" s="28"/>
      <c r="B29" s="13" t="str">
        <f>+B15</f>
        <v>Other</v>
      </c>
      <c r="C29" s="66"/>
      <c r="D29" s="67"/>
      <c r="E29" s="67"/>
      <c r="F29" s="46"/>
      <c r="G29" s="61">
        <f t="shared" si="6"/>
        <v>0</v>
      </c>
      <c r="H29" s="57">
        <f t="shared" si="6"/>
        <v>0</v>
      </c>
      <c r="I29" s="70">
        <f t="shared" si="7"/>
        <v>0</v>
      </c>
      <c r="J29" s="59">
        <f t="shared" si="5"/>
        <v>0</v>
      </c>
    </row>
    <row r="30" spans="1:10" ht="12.75" customHeight="1" x14ac:dyDescent="0.15">
      <c r="A30" s="29"/>
      <c r="B30" s="99" t="s">
        <v>4</v>
      </c>
      <c r="C30" s="99"/>
      <c r="D30" s="99"/>
      <c r="E30" s="99"/>
      <c r="F30" s="98"/>
      <c r="G30" s="60">
        <f>SUM(G19:G29)</f>
        <v>7980</v>
      </c>
      <c r="H30" s="37">
        <f>SUM(H19:H29)</f>
        <v>8373</v>
      </c>
      <c r="I30" s="37">
        <f>SUM(I19:I29)</f>
        <v>8900</v>
      </c>
      <c r="J30" s="55">
        <f t="shared" si="5"/>
        <v>25253</v>
      </c>
    </row>
    <row r="31" spans="1:10" ht="16.5" customHeight="1" x14ac:dyDescent="0.15">
      <c r="A31" s="27"/>
      <c r="B31" s="99" t="s">
        <v>28</v>
      </c>
      <c r="C31" s="99"/>
      <c r="D31" s="99"/>
      <c r="E31" s="99"/>
      <c r="F31" s="98"/>
      <c r="G31" s="60">
        <f>+G16+G30</f>
        <v>44116</v>
      </c>
      <c r="H31" s="37">
        <f>+H16+H30</f>
        <v>45685</v>
      </c>
      <c r="I31" s="37">
        <f>+I16+I30</f>
        <v>47427</v>
      </c>
      <c r="J31" s="55">
        <f t="shared" si="5"/>
        <v>137228</v>
      </c>
    </row>
    <row r="32" spans="1:10" ht="18.75" customHeight="1" x14ac:dyDescent="0.25">
      <c r="A32" s="27" t="s">
        <v>46</v>
      </c>
      <c r="B32" s="14" t="s">
        <v>43</v>
      </c>
      <c r="C32" s="43" t="s">
        <v>1</v>
      </c>
      <c r="D32" s="13"/>
      <c r="E32" s="13"/>
      <c r="G32" s="53"/>
      <c r="H32" s="54"/>
      <c r="I32" s="54"/>
      <c r="J32" s="55">
        <f t="shared" si="5"/>
        <v>0</v>
      </c>
    </row>
    <row r="33" spans="1:11" ht="18.75" customHeight="1" x14ac:dyDescent="0.15">
      <c r="A33" s="27" t="s">
        <v>47</v>
      </c>
      <c r="B33" s="14" t="s">
        <v>13</v>
      </c>
      <c r="C33" s="20" t="s">
        <v>5</v>
      </c>
      <c r="D33" s="13"/>
      <c r="E33" s="13"/>
      <c r="F33" s="13"/>
      <c r="G33" s="53">
        <v>2500</v>
      </c>
      <c r="H33" s="62">
        <v>2500</v>
      </c>
      <c r="I33" s="62">
        <v>2500</v>
      </c>
      <c r="J33" s="55">
        <f t="shared" si="5"/>
        <v>7500</v>
      </c>
    </row>
    <row r="34" spans="1:11" x14ac:dyDescent="0.15">
      <c r="A34" s="29"/>
      <c r="B34" s="13"/>
      <c r="C34" s="20" t="s">
        <v>6</v>
      </c>
      <c r="D34" s="13"/>
      <c r="E34" s="13"/>
      <c r="F34" s="13"/>
      <c r="G34" s="53"/>
      <c r="H34" s="62"/>
      <c r="I34" s="62"/>
      <c r="J34" s="55">
        <f t="shared" si="5"/>
        <v>0</v>
      </c>
    </row>
    <row r="35" spans="1:11" ht="16.5" customHeight="1" x14ac:dyDescent="0.15">
      <c r="A35" s="27" t="s">
        <v>10</v>
      </c>
      <c r="B35" s="14" t="s">
        <v>11</v>
      </c>
      <c r="C35" s="105" t="s">
        <v>48</v>
      </c>
      <c r="D35" s="105"/>
      <c r="E35" s="105"/>
      <c r="F35" s="106"/>
      <c r="G35" s="54"/>
      <c r="H35" s="62"/>
      <c r="I35" s="62"/>
      <c r="J35" s="55" t="s">
        <v>32</v>
      </c>
    </row>
    <row r="36" spans="1:11" ht="12.75" customHeight="1" x14ac:dyDescent="0.15">
      <c r="A36" s="28"/>
      <c r="B36" s="13" t="s">
        <v>12</v>
      </c>
      <c r="C36" s="13"/>
      <c r="D36" s="13"/>
      <c r="E36" s="13"/>
      <c r="F36" s="13"/>
      <c r="G36" s="53"/>
      <c r="H36" s="62"/>
      <c r="I36" s="62"/>
      <c r="J36" s="55">
        <f>SUM(G36:I36)</f>
        <v>0</v>
      </c>
    </row>
    <row r="37" spans="1:11" ht="12.75" customHeight="1" x14ac:dyDescent="0.15">
      <c r="A37" s="28"/>
      <c r="B37" s="13" t="s">
        <v>13</v>
      </c>
      <c r="C37" s="13"/>
      <c r="D37" s="13"/>
      <c r="E37" s="13"/>
      <c r="F37" s="13"/>
      <c r="G37" s="53"/>
      <c r="H37" s="62"/>
      <c r="I37" s="62"/>
      <c r="J37" s="55">
        <f>SUM(G37:I37)</f>
        <v>0</v>
      </c>
    </row>
    <row r="38" spans="1:11" ht="12.75" customHeight="1" x14ac:dyDescent="0.15">
      <c r="A38" s="28"/>
      <c r="B38" s="13" t="s">
        <v>14</v>
      </c>
      <c r="C38" s="13"/>
      <c r="D38" s="13"/>
      <c r="E38" s="13"/>
      <c r="F38" s="13"/>
      <c r="G38" s="53"/>
      <c r="H38" s="62"/>
      <c r="I38" s="62"/>
      <c r="J38" s="55">
        <f>SUM(G38:I38)</f>
        <v>0</v>
      </c>
    </row>
    <row r="39" spans="1:11" ht="12.75" customHeight="1" x14ac:dyDescent="0.15">
      <c r="A39" s="28"/>
      <c r="B39" s="13" t="s">
        <v>2</v>
      </c>
      <c r="C39" s="13"/>
      <c r="D39" s="13"/>
      <c r="E39" s="13"/>
      <c r="F39" s="13"/>
      <c r="G39" s="56"/>
      <c r="H39" s="58"/>
      <c r="I39" s="58"/>
      <c r="J39" s="59">
        <f>SUM(G39:I39)</f>
        <v>0</v>
      </c>
    </row>
    <row r="40" spans="1:11" ht="12.75" customHeight="1" x14ac:dyDescent="0.15">
      <c r="A40" s="29"/>
      <c r="B40" s="99" t="s">
        <v>29</v>
      </c>
      <c r="C40" s="99"/>
      <c r="D40" s="99"/>
      <c r="E40" s="99"/>
      <c r="F40" s="98"/>
      <c r="G40" s="53">
        <f>SUM(G36:G39)</f>
        <v>0</v>
      </c>
      <c r="H40" s="62">
        <f>SUM(H36:H39)</f>
        <v>0</v>
      </c>
      <c r="I40" s="62">
        <f>SUM(I36:I39)</f>
        <v>0</v>
      </c>
      <c r="J40" s="55">
        <f>SUM(G40:I40)</f>
        <v>0</v>
      </c>
    </row>
    <row r="41" spans="1:11" ht="12.75" customHeight="1" x14ac:dyDescent="0.15">
      <c r="A41" s="27" t="s">
        <v>44</v>
      </c>
      <c r="B41" s="14" t="s">
        <v>45</v>
      </c>
      <c r="C41" s="13"/>
      <c r="D41" s="13"/>
      <c r="E41" s="13"/>
      <c r="F41" s="13"/>
      <c r="G41" s="63"/>
      <c r="H41" s="13"/>
      <c r="I41" s="13"/>
      <c r="J41" s="55"/>
    </row>
    <row r="42" spans="1:11" ht="12.75" customHeight="1" x14ac:dyDescent="0.15">
      <c r="A42" s="28"/>
      <c r="B42" s="13" t="s">
        <v>33</v>
      </c>
      <c r="C42" s="13"/>
      <c r="D42" s="13"/>
      <c r="E42" s="13"/>
      <c r="F42" s="13"/>
      <c r="G42" s="53"/>
      <c r="H42" s="62"/>
      <c r="I42" s="62"/>
      <c r="J42" s="55">
        <f t="shared" ref="J42:J48" si="8">SUM(G42:I42)</f>
        <v>0</v>
      </c>
    </row>
    <row r="43" spans="1:11" ht="12.75" customHeight="1" x14ac:dyDescent="0.15">
      <c r="A43" s="28"/>
      <c r="B43" s="19" t="s">
        <v>34</v>
      </c>
      <c r="C43" s="19"/>
      <c r="D43" s="19"/>
      <c r="E43" s="19"/>
      <c r="F43" s="19"/>
      <c r="G43" s="53"/>
      <c r="H43" s="62"/>
      <c r="I43" s="62"/>
      <c r="J43" s="55">
        <f t="shared" si="8"/>
        <v>0</v>
      </c>
      <c r="K43" s="2"/>
    </row>
    <row r="44" spans="1:11" ht="12.75" customHeight="1" x14ac:dyDescent="0.15">
      <c r="A44" s="28"/>
      <c r="B44" s="19" t="s">
        <v>21</v>
      </c>
      <c r="C44" s="19"/>
      <c r="D44" s="19"/>
      <c r="E44" s="19"/>
      <c r="F44" s="19"/>
      <c r="G44" s="53"/>
      <c r="H44" s="62"/>
      <c r="I44" s="62"/>
      <c r="J44" s="55">
        <f t="shared" si="8"/>
        <v>0</v>
      </c>
      <c r="K44" s="2"/>
    </row>
    <row r="45" spans="1:11" ht="12.75" customHeight="1" x14ac:dyDescent="0.15">
      <c r="A45" s="28"/>
      <c r="B45" s="19" t="s">
        <v>22</v>
      </c>
      <c r="C45" s="19"/>
      <c r="D45" s="19"/>
      <c r="E45" s="19"/>
      <c r="F45" s="19"/>
      <c r="G45" s="53"/>
      <c r="H45" s="62"/>
      <c r="I45" s="62"/>
      <c r="J45" s="55">
        <f t="shared" si="8"/>
        <v>0</v>
      </c>
      <c r="K45" s="2"/>
    </row>
    <row r="46" spans="1:11" ht="12.75" customHeight="1" x14ac:dyDescent="0.25">
      <c r="A46" s="28"/>
      <c r="B46" s="19" t="s">
        <v>23</v>
      </c>
      <c r="C46" s="43" t="s">
        <v>9</v>
      </c>
      <c r="D46" s="19"/>
      <c r="E46" s="19"/>
      <c r="G46" s="53"/>
      <c r="H46" s="54"/>
      <c r="I46" s="54"/>
      <c r="J46" s="55">
        <f t="shared" si="8"/>
        <v>0</v>
      </c>
      <c r="K46" s="2"/>
    </row>
    <row r="47" spans="1:11" ht="12.75" customHeight="1" x14ac:dyDescent="0.25">
      <c r="A47" s="28"/>
      <c r="B47" s="19" t="s">
        <v>2</v>
      </c>
      <c r="C47" s="43"/>
      <c r="D47" s="19"/>
      <c r="E47" s="19"/>
      <c r="G47" s="56"/>
      <c r="H47" s="58"/>
      <c r="I47" s="58"/>
      <c r="J47" s="59">
        <f t="shared" si="8"/>
        <v>0</v>
      </c>
      <c r="K47" s="2"/>
    </row>
    <row r="48" spans="1:11" ht="12.75" customHeight="1" x14ac:dyDescent="0.15">
      <c r="A48" s="29"/>
      <c r="B48" s="72"/>
      <c r="C48" s="97" t="s">
        <v>7</v>
      </c>
      <c r="D48" s="97"/>
      <c r="E48" s="97"/>
      <c r="F48" s="98"/>
      <c r="G48" s="60">
        <f>SUM(G42:G47)</f>
        <v>0</v>
      </c>
      <c r="H48" s="37">
        <f>SUM(H42:H47)</f>
        <v>0</v>
      </c>
      <c r="I48" s="37">
        <f>SUM(I42:I47)</f>
        <v>0</v>
      </c>
      <c r="J48" s="55">
        <f t="shared" si="8"/>
        <v>0</v>
      </c>
      <c r="K48" s="2"/>
    </row>
    <row r="49" spans="1:11" ht="12.75" customHeight="1" x14ac:dyDescent="0.15">
      <c r="A49" s="29"/>
      <c r="B49" s="19"/>
      <c r="C49" s="19"/>
      <c r="D49" s="19"/>
      <c r="E49" s="19"/>
      <c r="F49" s="19"/>
      <c r="G49" s="61"/>
      <c r="H49" s="57"/>
      <c r="I49" s="57"/>
      <c r="J49" s="59"/>
      <c r="K49" s="2"/>
    </row>
    <row r="50" spans="1:11" ht="12.75" customHeight="1" x14ac:dyDescent="0.15">
      <c r="A50" s="27" t="s">
        <v>25</v>
      </c>
      <c r="B50" s="14" t="s">
        <v>24</v>
      </c>
      <c r="C50" s="92" t="s">
        <v>53</v>
      </c>
      <c r="D50" s="92" t="s">
        <v>54</v>
      </c>
      <c r="E50" s="92" t="s">
        <v>55</v>
      </c>
      <c r="F50" s="68"/>
      <c r="G50" s="60">
        <f>+G31+G32+G33+G34+G40+G48</f>
        <v>46616</v>
      </c>
      <c r="H50" s="37">
        <f>+H31+H32+H33+H34+H40+H48</f>
        <v>48185</v>
      </c>
      <c r="I50" s="37">
        <f>+I31+I32+I33+I34+I40+I48</f>
        <v>49927</v>
      </c>
      <c r="J50" s="55">
        <f>SUM(G50:I50)</f>
        <v>144728</v>
      </c>
    </row>
    <row r="51" spans="1:11" ht="12.75" customHeight="1" x14ac:dyDescent="0.15">
      <c r="A51" s="27" t="s">
        <v>26</v>
      </c>
      <c r="B51" s="14" t="s">
        <v>50</v>
      </c>
      <c r="C51" s="93">
        <v>0.59499999999999997</v>
      </c>
      <c r="D51" s="93">
        <v>0.61</v>
      </c>
      <c r="E51" s="93">
        <v>0.61</v>
      </c>
      <c r="F51" s="50"/>
      <c r="G51" s="60">
        <f>G55*C51</f>
        <v>27737</v>
      </c>
      <c r="H51" s="37">
        <f>H55*D51</f>
        <v>29393</v>
      </c>
      <c r="I51" s="37">
        <f>I55*E51</f>
        <v>30455</v>
      </c>
      <c r="J51" s="55">
        <f>SUM(G51:I51)</f>
        <v>87585</v>
      </c>
    </row>
    <row r="52" spans="1:11" ht="12.75" customHeight="1" x14ac:dyDescent="0.15">
      <c r="A52" s="29"/>
      <c r="B52" s="73" t="s">
        <v>59</v>
      </c>
      <c r="C52" s="74" t="s">
        <v>60</v>
      </c>
      <c r="D52" s="75"/>
      <c r="E52" s="26"/>
      <c r="F52" s="42"/>
      <c r="G52" s="61"/>
      <c r="H52" s="57"/>
      <c r="I52" s="57"/>
      <c r="J52" s="59" t="s">
        <v>32</v>
      </c>
    </row>
    <row r="53" spans="1:11" ht="17.25" customHeight="1" x14ac:dyDescent="0.15">
      <c r="A53" s="35" t="s">
        <v>27</v>
      </c>
      <c r="B53" s="25" t="s">
        <v>0</v>
      </c>
      <c r="C53" s="25"/>
      <c r="D53" s="25"/>
      <c r="E53" s="25"/>
      <c r="F53" s="44"/>
      <c r="G53" s="79">
        <f>SUM(G50:G52)</f>
        <v>74353</v>
      </c>
      <c r="H53" s="80">
        <f>SUM(H50:H52)</f>
        <v>77578</v>
      </c>
      <c r="I53" s="80">
        <f>SUM(I50:I52)</f>
        <v>80382</v>
      </c>
      <c r="J53" s="87">
        <f>SUM(G53:I53)</f>
        <v>232313</v>
      </c>
    </row>
    <row r="54" spans="1:11" ht="9" customHeight="1" x14ac:dyDescent="0.15">
      <c r="A54" s="83"/>
      <c r="B54" s="84"/>
      <c r="C54" s="85"/>
      <c r="D54" s="85"/>
      <c r="E54" s="85"/>
      <c r="F54" s="85"/>
      <c r="G54" s="81"/>
      <c r="H54" s="81"/>
      <c r="I54" s="86"/>
      <c r="J54" s="82"/>
    </row>
    <row r="55" spans="1:11" ht="17.75" customHeight="1" x14ac:dyDescent="0.15">
      <c r="A55" s="76"/>
      <c r="B55" s="88" t="s">
        <v>52</v>
      </c>
      <c r="C55" s="77"/>
      <c r="D55" s="77"/>
      <c r="E55" s="77"/>
      <c r="F55" s="78"/>
      <c r="G55" s="64">
        <f>+(G50-G32-G40-G46)</f>
        <v>46616</v>
      </c>
      <c r="H55" s="65">
        <f>+(H50-H32-H40-H46)</f>
        <v>48185</v>
      </c>
      <c r="I55" s="89">
        <f>+(I50-I32-I40-I46)</f>
        <v>49927</v>
      </c>
      <c r="J55" s="89">
        <f>SUM(G55:I55)</f>
        <v>144728</v>
      </c>
    </row>
    <row r="56" spans="1:11" x14ac:dyDescent="0.15">
      <c r="B56" s="19"/>
      <c r="C56" s="2"/>
      <c r="D56" s="2"/>
      <c r="E56" s="2"/>
      <c r="F56" s="2"/>
      <c r="G56" s="37"/>
      <c r="H56" s="37"/>
      <c r="I56" s="37"/>
      <c r="J56" s="4"/>
    </row>
    <row r="57" spans="1:11" s="2" customFormat="1" x14ac:dyDescent="0.15">
      <c r="A57" s="31"/>
      <c r="G57" s="4"/>
      <c r="H57" s="4"/>
      <c r="I57" s="4"/>
      <c r="J57" s="4"/>
    </row>
    <row r="58" spans="1:11" s="2" customFormat="1" ht="12.5" customHeight="1" x14ac:dyDescent="0.15">
      <c r="A58" s="31"/>
      <c r="G58" s="4"/>
      <c r="H58" s="4"/>
      <c r="I58" s="4"/>
      <c r="J58" s="4"/>
    </row>
    <row r="59" spans="1:11" s="2" customFormat="1" ht="12.5" customHeight="1" x14ac:dyDescent="0.15">
      <c r="A59" s="32"/>
      <c r="C59" s="11"/>
      <c r="G59" s="4"/>
      <c r="H59" s="4"/>
      <c r="I59" s="4"/>
      <c r="J59" s="4"/>
    </row>
    <row r="60" spans="1:11" s="2" customFormat="1" ht="12.5" customHeight="1" x14ac:dyDescent="0.15">
      <c r="A60" s="32"/>
      <c r="C60" s="11"/>
      <c r="G60" s="4"/>
      <c r="H60" s="4"/>
      <c r="I60" s="4"/>
      <c r="J60" s="4"/>
    </row>
    <row r="61" spans="1:11" s="2" customFormat="1" ht="12.5" customHeight="1" x14ac:dyDescent="0.15">
      <c r="A61" s="32"/>
      <c r="G61" s="4"/>
      <c r="H61" s="4"/>
      <c r="I61" s="4"/>
      <c r="J61" s="4"/>
    </row>
    <row r="62" spans="1:11" s="2" customFormat="1" ht="12.5" customHeight="1" x14ac:dyDescent="0.15">
      <c r="A62" s="32"/>
      <c r="G62" s="4"/>
      <c r="H62" s="4"/>
      <c r="I62" s="4"/>
      <c r="J62" s="4"/>
    </row>
    <row r="63" spans="1:11" s="2" customFormat="1" x14ac:dyDescent="0.15">
      <c r="A63" s="32"/>
      <c r="G63" s="4"/>
      <c r="H63" s="4"/>
      <c r="I63" s="4"/>
      <c r="J63" s="4"/>
    </row>
    <row r="64" spans="1:11" s="2" customFormat="1" x14ac:dyDescent="0.15">
      <c r="A64" s="31"/>
      <c r="C64" s="9"/>
      <c r="D64" s="9"/>
      <c r="E64" s="9"/>
      <c r="F64" s="9"/>
      <c r="G64" s="4"/>
      <c r="H64" s="4"/>
      <c r="I64" s="4"/>
      <c r="J64" s="4"/>
    </row>
    <row r="65" spans="1:10" s="2" customFormat="1" x14ac:dyDescent="0.15">
      <c r="A65" s="31"/>
      <c r="G65" s="4"/>
      <c r="H65" s="4"/>
      <c r="I65" s="4"/>
      <c r="J65" s="4"/>
    </row>
    <row r="66" spans="1:10" s="2" customFormat="1" x14ac:dyDescent="0.15">
      <c r="A66" s="33"/>
      <c r="G66" s="4"/>
      <c r="H66" s="4"/>
      <c r="I66" s="4"/>
      <c r="J66" s="4"/>
    </row>
    <row r="67" spans="1:10" s="2" customFormat="1" x14ac:dyDescent="0.15">
      <c r="A67" s="32"/>
      <c r="C67" s="10"/>
      <c r="D67" s="10"/>
      <c r="E67" s="10"/>
      <c r="F67" s="10"/>
      <c r="G67" s="4"/>
      <c r="H67" s="4"/>
      <c r="I67" s="4"/>
      <c r="J67" s="4"/>
    </row>
    <row r="68" spans="1:10" s="2" customFormat="1" x14ac:dyDescent="0.15">
      <c r="A68" s="32"/>
      <c r="C68" s="10"/>
      <c r="D68" s="10"/>
      <c r="E68" s="10"/>
      <c r="F68" s="10"/>
      <c r="G68" s="4"/>
      <c r="H68" s="4"/>
      <c r="I68" s="4"/>
      <c r="J68" s="4"/>
    </row>
    <row r="69" spans="1:10" s="2" customFormat="1" x14ac:dyDescent="0.15">
      <c r="A69" s="32"/>
      <c r="C69" s="10"/>
      <c r="D69" s="10"/>
      <c r="E69" s="10"/>
      <c r="F69" s="10"/>
      <c r="G69" s="4"/>
      <c r="H69" s="4"/>
      <c r="I69" s="4"/>
      <c r="J69" s="4"/>
    </row>
    <row r="70" spans="1:10" s="2" customFormat="1" x14ac:dyDescent="0.15">
      <c r="A70" s="32"/>
      <c r="C70" s="10"/>
      <c r="D70" s="10"/>
      <c r="E70" s="10"/>
      <c r="F70" s="10"/>
      <c r="G70" s="4"/>
      <c r="H70" s="4"/>
      <c r="I70" s="4"/>
      <c r="J70" s="4"/>
    </row>
    <row r="71" spans="1:10" s="2" customFormat="1" x14ac:dyDescent="0.15">
      <c r="A71" s="32"/>
      <c r="C71" s="10"/>
      <c r="D71" s="10"/>
      <c r="E71" s="10"/>
      <c r="F71" s="10"/>
      <c r="G71" s="4"/>
      <c r="H71" s="4"/>
      <c r="I71" s="4"/>
      <c r="J71" s="4"/>
    </row>
    <row r="72" spans="1:10" s="2" customFormat="1" x14ac:dyDescent="0.15">
      <c r="A72" s="31"/>
      <c r="G72" s="4"/>
      <c r="H72" s="4"/>
      <c r="I72" s="4"/>
      <c r="J72" s="4"/>
    </row>
    <row r="73" spans="1:10" s="2" customFormat="1" x14ac:dyDescent="0.15">
      <c r="A73" s="33"/>
      <c r="G73" s="4"/>
      <c r="H73" s="4"/>
      <c r="I73" s="4"/>
      <c r="J73" s="4"/>
    </row>
    <row r="74" spans="1:10" s="2" customFormat="1" x14ac:dyDescent="0.15">
      <c r="A74" s="31"/>
      <c r="G74" s="5"/>
      <c r="H74" s="3"/>
      <c r="I74" s="3"/>
      <c r="J74" s="4"/>
    </row>
    <row r="75" spans="1:10" s="2" customFormat="1" x14ac:dyDescent="0.15">
      <c r="A75" s="31"/>
      <c r="G75" s="4"/>
      <c r="H75" s="4"/>
      <c r="I75" s="4"/>
      <c r="J75" s="4"/>
    </row>
    <row r="76" spans="1:10" s="2" customFormat="1" x14ac:dyDescent="0.15">
      <c r="A76" s="31"/>
      <c r="G76" s="4"/>
      <c r="H76" s="4"/>
      <c r="I76" s="4"/>
      <c r="J76" s="4"/>
    </row>
    <row r="77" spans="1:10" s="2" customFormat="1" x14ac:dyDescent="0.15">
      <c r="A77" s="31"/>
      <c r="G77" s="8"/>
      <c r="H77" s="8"/>
      <c r="I77" s="8"/>
      <c r="J77" s="4"/>
    </row>
    <row r="78" spans="1:10" s="2" customFormat="1" x14ac:dyDescent="0.15">
      <c r="A78" s="31"/>
      <c r="G78" s="4"/>
      <c r="H78" s="4"/>
      <c r="I78" s="4"/>
      <c r="J78" s="4"/>
    </row>
    <row r="79" spans="1:10" s="2" customFormat="1" x14ac:dyDescent="0.15">
      <c r="A79" s="33"/>
      <c r="G79" s="7"/>
      <c r="H79" s="7"/>
      <c r="I79" s="7"/>
      <c r="J79" s="7"/>
    </row>
    <row r="80" spans="1:10" s="2" customFormat="1" x14ac:dyDescent="0.15">
      <c r="A80" s="31"/>
      <c r="G80" s="3"/>
      <c r="H80" s="3"/>
      <c r="I80" s="3"/>
      <c r="J80" s="4"/>
    </row>
    <row r="81" spans="1:10" x14ac:dyDescent="0.15">
      <c r="A81" s="31"/>
      <c r="B81" s="2"/>
      <c r="C81" s="2"/>
      <c r="D81" s="2"/>
      <c r="E81" s="2"/>
      <c r="F81" s="2"/>
      <c r="G81" s="3"/>
      <c r="H81" s="3"/>
      <c r="I81" s="3"/>
      <c r="J81" s="3"/>
    </row>
    <row r="82" spans="1:10" x14ac:dyDescent="0.15">
      <c r="A82" s="31"/>
      <c r="B82" s="2"/>
      <c r="C82" s="2"/>
      <c r="D82" s="2"/>
      <c r="E82" s="2"/>
      <c r="F82" s="2"/>
      <c r="G82" s="3"/>
      <c r="H82" s="3"/>
      <c r="I82" s="3"/>
      <c r="J82" s="3"/>
    </row>
    <row r="83" spans="1:10" x14ac:dyDescent="0.15">
      <c r="A83" s="31"/>
      <c r="B83" s="2"/>
      <c r="C83" s="2"/>
      <c r="D83" s="2"/>
      <c r="E83" s="2"/>
      <c r="F83" s="2"/>
      <c r="G83" s="3"/>
      <c r="H83" s="3"/>
      <c r="I83" s="3"/>
      <c r="J83" s="6"/>
    </row>
    <row r="84" spans="1:10" x14ac:dyDescent="0.15">
      <c r="A84" s="31"/>
      <c r="B84" s="2"/>
      <c r="C84" s="2"/>
      <c r="D84" s="2"/>
      <c r="E84" s="2"/>
      <c r="F84" s="2"/>
      <c r="G84" s="3"/>
      <c r="H84" s="3"/>
      <c r="I84" s="3"/>
      <c r="J84" s="6"/>
    </row>
    <row r="85" spans="1:10" x14ac:dyDescent="0.15">
      <c r="G85" s="6"/>
      <c r="H85" s="6"/>
      <c r="I85" s="6"/>
      <c r="J85" s="6"/>
    </row>
    <row r="86" spans="1:10" x14ac:dyDescent="0.15">
      <c r="G86" s="6"/>
      <c r="H86" s="6"/>
      <c r="I86" s="6"/>
      <c r="J86" s="6"/>
    </row>
    <row r="87" spans="1:10" x14ac:dyDescent="0.15">
      <c r="G87" s="6"/>
      <c r="H87" s="6"/>
      <c r="I87" s="6"/>
      <c r="J87" s="6"/>
    </row>
    <row r="88" spans="1:10" x14ac:dyDescent="0.15">
      <c r="G88" s="6"/>
      <c r="H88" s="6"/>
      <c r="I88" s="6"/>
      <c r="J88" s="6"/>
    </row>
    <row r="89" spans="1:10" x14ac:dyDescent="0.15">
      <c r="G89" s="6"/>
      <c r="H89" s="6"/>
      <c r="I89" s="6"/>
      <c r="J89" s="6"/>
    </row>
    <row r="90" spans="1:10" x14ac:dyDescent="0.15">
      <c r="G90" s="6"/>
      <c r="H90" s="6"/>
      <c r="I90" s="6"/>
      <c r="J90" s="6"/>
    </row>
    <row r="91" spans="1:10" x14ac:dyDescent="0.15">
      <c r="G91" s="6"/>
      <c r="H91" s="6"/>
      <c r="I91" s="6"/>
      <c r="J91" s="6"/>
    </row>
    <row r="92" spans="1:10" x14ac:dyDescent="0.15">
      <c r="G92" s="6"/>
      <c r="H92" s="6"/>
      <c r="I92" s="6"/>
      <c r="J92" s="6"/>
    </row>
    <row r="93" spans="1:10" x14ac:dyDescent="0.15">
      <c r="G93" s="6"/>
      <c r="H93" s="6"/>
      <c r="I93" s="6"/>
      <c r="J93" s="6"/>
    </row>
    <row r="94" spans="1:10" x14ac:dyDescent="0.15">
      <c r="G94" s="6"/>
      <c r="H94" s="6"/>
      <c r="I94" s="6"/>
      <c r="J94" s="6"/>
    </row>
    <row r="95" spans="1:10" x14ac:dyDescent="0.15">
      <c r="G95" s="6"/>
      <c r="H95" s="6"/>
      <c r="I95" s="6"/>
      <c r="J95" s="6"/>
    </row>
    <row r="96" spans="1:10" x14ac:dyDescent="0.15">
      <c r="G96" s="6"/>
      <c r="H96" s="6"/>
      <c r="I96" s="6"/>
      <c r="J96" s="6"/>
    </row>
    <row r="97" spans="7:10" x14ac:dyDescent="0.15">
      <c r="G97" s="6"/>
      <c r="H97" s="6"/>
      <c r="I97" s="6"/>
      <c r="J97" s="6"/>
    </row>
    <row r="98" spans="7:10" x14ac:dyDescent="0.15">
      <c r="G98" s="6"/>
      <c r="H98" s="6"/>
      <c r="I98" s="6"/>
      <c r="J98" s="6"/>
    </row>
    <row r="99" spans="7:10" x14ac:dyDescent="0.15">
      <c r="G99" s="6"/>
      <c r="H99" s="6"/>
      <c r="I99" s="6"/>
      <c r="J99" s="6"/>
    </row>
    <row r="100" spans="7:10" x14ac:dyDescent="0.15">
      <c r="G100" s="6"/>
      <c r="H100" s="6"/>
      <c r="I100" s="6"/>
      <c r="J100" s="6"/>
    </row>
    <row r="101" spans="7:10" x14ac:dyDescent="0.15">
      <c r="G101" s="6"/>
      <c r="H101" s="6"/>
      <c r="I101" s="6"/>
      <c r="J101" s="6"/>
    </row>
    <row r="102" spans="7:10" x14ac:dyDescent="0.15">
      <c r="G102" s="6"/>
      <c r="H102" s="6"/>
      <c r="I102" s="6"/>
      <c r="J102" s="6"/>
    </row>
    <row r="103" spans="7:10" x14ac:dyDescent="0.15">
      <c r="G103" s="6"/>
      <c r="H103" s="6"/>
      <c r="I103" s="6"/>
      <c r="J103" s="6"/>
    </row>
    <row r="104" spans="7:10" x14ac:dyDescent="0.15">
      <c r="G104" s="6"/>
      <c r="H104" s="6"/>
      <c r="I104" s="6"/>
      <c r="J104" s="6"/>
    </row>
    <row r="105" spans="7:10" x14ac:dyDescent="0.15">
      <c r="G105" s="6"/>
      <c r="H105" s="6"/>
      <c r="I105" s="6"/>
      <c r="J105" s="6"/>
    </row>
    <row r="106" spans="7:10" x14ac:dyDescent="0.15">
      <c r="G106" s="6"/>
      <c r="H106" s="6"/>
      <c r="I106" s="6"/>
      <c r="J106" s="6"/>
    </row>
    <row r="107" spans="7:10" x14ac:dyDescent="0.15">
      <c r="G107" s="6"/>
      <c r="H107" s="6"/>
      <c r="I107" s="6"/>
      <c r="J107" s="6"/>
    </row>
    <row r="108" spans="7:10" x14ac:dyDescent="0.15">
      <c r="G108" s="6"/>
      <c r="H108" s="6"/>
      <c r="I108" s="6"/>
      <c r="J108" s="6"/>
    </row>
    <row r="109" spans="7:10" x14ac:dyDescent="0.15">
      <c r="G109" s="6"/>
      <c r="H109" s="6"/>
      <c r="I109" s="6"/>
      <c r="J109" s="6"/>
    </row>
    <row r="110" spans="7:10" x14ac:dyDescent="0.15">
      <c r="G110" s="6"/>
      <c r="H110" s="6"/>
      <c r="I110" s="6"/>
      <c r="J110" s="6"/>
    </row>
    <row r="111" spans="7:10" x14ac:dyDescent="0.15">
      <c r="G111" s="6"/>
      <c r="H111" s="6"/>
      <c r="I111" s="6"/>
      <c r="J111" s="6"/>
    </row>
    <row r="112" spans="7:10" x14ac:dyDescent="0.15">
      <c r="G112" s="6"/>
      <c r="H112" s="6"/>
      <c r="I112" s="6"/>
      <c r="J112" s="6"/>
    </row>
    <row r="113" spans="7:10" x14ac:dyDescent="0.15">
      <c r="G113" s="6"/>
      <c r="H113" s="6"/>
      <c r="I113" s="6"/>
      <c r="J113" s="6"/>
    </row>
    <row r="114" spans="7:10" x14ac:dyDescent="0.15">
      <c r="G114" s="6"/>
      <c r="H114" s="6"/>
      <c r="I114" s="6"/>
      <c r="J114" s="6"/>
    </row>
    <row r="115" spans="7:10" x14ac:dyDescent="0.15">
      <c r="G115" s="6"/>
      <c r="H115" s="6"/>
      <c r="I115" s="6"/>
      <c r="J115" s="6"/>
    </row>
    <row r="116" spans="7:10" x14ac:dyDescent="0.15">
      <c r="G116" s="6"/>
      <c r="H116" s="6"/>
      <c r="I116" s="6"/>
      <c r="J116" s="6"/>
    </row>
    <row r="117" spans="7:10" x14ac:dyDescent="0.15">
      <c r="G117" s="6"/>
      <c r="H117" s="6"/>
      <c r="I117" s="6"/>
      <c r="J117" s="6"/>
    </row>
    <row r="118" spans="7:10" x14ac:dyDescent="0.15">
      <c r="G118" s="6"/>
      <c r="H118" s="6"/>
      <c r="I118" s="6"/>
      <c r="J118" s="6"/>
    </row>
    <row r="119" spans="7:10" x14ac:dyDescent="0.15">
      <c r="G119" s="6"/>
      <c r="H119" s="6"/>
      <c r="I119" s="6"/>
      <c r="J119" s="6"/>
    </row>
    <row r="120" spans="7:10" x14ac:dyDescent="0.15">
      <c r="G120" s="6"/>
      <c r="H120" s="6"/>
      <c r="I120" s="6"/>
      <c r="J120" s="6"/>
    </row>
    <row r="121" spans="7:10" x14ac:dyDescent="0.15">
      <c r="G121" s="6"/>
      <c r="H121" s="6"/>
      <c r="I121" s="6"/>
      <c r="J121" s="6"/>
    </row>
    <row r="122" spans="7:10" x14ac:dyDescent="0.15">
      <c r="G122" s="6"/>
      <c r="H122" s="6"/>
      <c r="I122" s="6"/>
      <c r="J122" s="6"/>
    </row>
    <row r="123" spans="7:10" x14ac:dyDescent="0.15">
      <c r="G123" s="6"/>
      <c r="H123" s="6"/>
      <c r="I123" s="6"/>
      <c r="J123" s="6"/>
    </row>
    <row r="124" spans="7:10" x14ac:dyDescent="0.15">
      <c r="G124" s="6"/>
      <c r="H124" s="6"/>
      <c r="I124" s="6"/>
      <c r="J124" s="6"/>
    </row>
    <row r="125" spans="7:10" x14ac:dyDescent="0.15">
      <c r="G125" s="6"/>
      <c r="H125" s="6"/>
      <c r="I125" s="6"/>
      <c r="J125" s="6"/>
    </row>
    <row r="126" spans="7:10" x14ac:dyDescent="0.15">
      <c r="G126" s="6"/>
      <c r="H126" s="6"/>
      <c r="I126" s="6"/>
      <c r="J126" s="6"/>
    </row>
    <row r="127" spans="7:10" x14ac:dyDescent="0.15">
      <c r="G127" s="6"/>
      <c r="H127" s="6"/>
      <c r="I127" s="6"/>
      <c r="J127" s="6"/>
    </row>
    <row r="128" spans="7:10" x14ac:dyDescent="0.15">
      <c r="G128" s="6"/>
      <c r="H128" s="6"/>
      <c r="I128" s="6"/>
      <c r="J128" s="6"/>
    </row>
    <row r="129" spans="7:10" x14ac:dyDescent="0.15">
      <c r="G129" s="6"/>
      <c r="H129" s="6"/>
      <c r="I129" s="6"/>
      <c r="J129" s="6"/>
    </row>
    <row r="130" spans="7:10" x14ac:dyDescent="0.15">
      <c r="G130" s="6"/>
      <c r="H130" s="6"/>
      <c r="I130" s="6"/>
      <c r="J130" s="6"/>
    </row>
    <row r="131" spans="7:10" x14ac:dyDescent="0.15">
      <c r="G131" s="6"/>
      <c r="H131" s="6"/>
      <c r="I131" s="6"/>
      <c r="J131" s="6"/>
    </row>
    <row r="132" spans="7:10" x14ac:dyDescent="0.15">
      <c r="G132" s="6"/>
      <c r="H132" s="6"/>
      <c r="I132" s="6"/>
      <c r="J132" s="6"/>
    </row>
    <row r="133" spans="7:10" x14ac:dyDescent="0.15">
      <c r="G133" s="6"/>
      <c r="H133" s="6"/>
      <c r="I133" s="6"/>
      <c r="J133" s="6"/>
    </row>
    <row r="134" spans="7:10" x14ac:dyDescent="0.15">
      <c r="G134" s="6"/>
      <c r="H134" s="6"/>
      <c r="I134" s="6"/>
      <c r="J134" s="6"/>
    </row>
    <row r="135" spans="7:10" x14ac:dyDescent="0.15">
      <c r="G135" s="6"/>
      <c r="H135" s="6"/>
      <c r="I135" s="6"/>
      <c r="J135" s="6"/>
    </row>
    <row r="136" spans="7:10" x14ac:dyDescent="0.15">
      <c r="G136" s="6"/>
      <c r="H136" s="6"/>
      <c r="I136" s="6"/>
      <c r="J136" s="6"/>
    </row>
    <row r="137" spans="7:10" x14ac:dyDescent="0.15">
      <c r="G137" s="6"/>
      <c r="H137" s="6"/>
      <c r="I137" s="6"/>
      <c r="J137" s="6"/>
    </row>
    <row r="138" spans="7:10" x14ac:dyDescent="0.15">
      <c r="G138" s="6"/>
      <c r="H138" s="6"/>
      <c r="I138" s="6"/>
      <c r="J138" s="6"/>
    </row>
    <row r="139" spans="7:10" x14ac:dyDescent="0.15">
      <c r="G139" s="6"/>
      <c r="H139" s="6"/>
      <c r="I139" s="6"/>
      <c r="J139" s="6"/>
    </row>
    <row r="140" spans="7:10" x14ac:dyDescent="0.15">
      <c r="G140" s="6"/>
      <c r="H140" s="6"/>
      <c r="I140" s="6"/>
      <c r="J140" s="6"/>
    </row>
    <row r="141" spans="7:10" x14ac:dyDescent="0.15">
      <c r="G141" s="6"/>
      <c r="H141" s="6"/>
      <c r="I141" s="6"/>
      <c r="J141" s="6"/>
    </row>
    <row r="142" spans="7:10" x14ac:dyDescent="0.15">
      <c r="G142" s="6"/>
      <c r="H142" s="6"/>
      <c r="I142" s="6"/>
      <c r="J142" s="6"/>
    </row>
    <row r="143" spans="7:10" x14ac:dyDescent="0.15">
      <c r="G143" s="6"/>
      <c r="H143" s="6"/>
      <c r="I143" s="6"/>
      <c r="J143" s="6"/>
    </row>
    <row r="144" spans="7:10" x14ac:dyDescent="0.15">
      <c r="G144" s="6"/>
      <c r="H144" s="6"/>
      <c r="I144" s="6"/>
      <c r="J144" s="6"/>
    </row>
    <row r="145" spans="7:10" x14ac:dyDescent="0.15">
      <c r="G145" s="6"/>
      <c r="H145" s="6"/>
      <c r="I145" s="6"/>
      <c r="J145" s="6"/>
    </row>
    <row r="146" spans="7:10" x14ac:dyDescent="0.15">
      <c r="G146" s="6"/>
      <c r="H146" s="6"/>
      <c r="I146" s="6"/>
      <c r="J146" s="6"/>
    </row>
    <row r="147" spans="7:10" x14ac:dyDescent="0.15">
      <c r="G147" s="6"/>
      <c r="H147" s="6"/>
      <c r="I147" s="6"/>
      <c r="J147" s="6"/>
    </row>
    <row r="148" spans="7:10" x14ac:dyDescent="0.15">
      <c r="G148" s="6"/>
      <c r="H148" s="6"/>
      <c r="I148" s="6"/>
      <c r="J148" s="6"/>
    </row>
    <row r="149" spans="7:10" x14ac:dyDescent="0.15">
      <c r="G149" s="6"/>
      <c r="H149" s="6"/>
      <c r="I149" s="6"/>
      <c r="J149" s="6"/>
    </row>
    <row r="150" spans="7:10" x14ac:dyDescent="0.15">
      <c r="G150" s="6"/>
      <c r="H150" s="6"/>
      <c r="I150" s="6"/>
      <c r="J150" s="6"/>
    </row>
    <row r="151" spans="7:10" x14ac:dyDescent="0.15">
      <c r="G151" s="6"/>
      <c r="H151" s="6"/>
      <c r="I151" s="6"/>
      <c r="J151" s="6"/>
    </row>
    <row r="152" spans="7:10" x14ac:dyDescent="0.15">
      <c r="G152" s="6"/>
      <c r="H152" s="6"/>
      <c r="I152" s="6"/>
      <c r="J152" s="6"/>
    </row>
    <row r="153" spans="7:10" x14ac:dyDescent="0.15">
      <c r="G153" s="6"/>
      <c r="H153" s="6"/>
      <c r="I153" s="6"/>
      <c r="J153" s="6"/>
    </row>
    <row r="154" spans="7:10" x14ac:dyDescent="0.15">
      <c r="G154" s="6"/>
      <c r="H154" s="6"/>
      <c r="I154" s="6"/>
      <c r="J154" s="6"/>
    </row>
    <row r="155" spans="7:10" x14ac:dyDescent="0.15">
      <c r="G155" s="6"/>
      <c r="H155" s="6"/>
      <c r="I155" s="6"/>
      <c r="J155" s="6"/>
    </row>
    <row r="156" spans="7:10" x14ac:dyDescent="0.15">
      <c r="G156" s="6"/>
      <c r="H156" s="6"/>
      <c r="I156" s="6"/>
      <c r="J156" s="6"/>
    </row>
    <row r="157" spans="7:10" x14ac:dyDescent="0.15">
      <c r="G157" s="6"/>
      <c r="H157" s="6"/>
      <c r="I157" s="6"/>
      <c r="J157" s="6"/>
    </row>
    <row r="158" spans="7:10" x14ac:dyDescent="0.15">
      <c r="G158" s="6"/>
      <c r="H158" s="6"/>
      <c r="I158" s="6"/>
      <c r="J158" s="6"/>
    </row>
    <row r="159" spans="7:10" x14ac:dyDescent="0.15">
      <c r="G159" s="6"/>
      <c r="H159" s="6"/>
      <c r="I159" s="6"/>
      <c r="J159" s="6"/>
    </row>
    <row r="160" spans="7:10" x14ac:dyDescent="0.15">
      <c r="G160" s="6"/>
      <c r="H160" s="6"/>
      <c r="I160" s="6"/>
      <c r="J160" s="6"/>
    </row>
    <row r="161" spans="7:10" x14ac:dyDescent="0.15">
      <c r="G161" s="6"/>
      <c r="H161" s="6"/>
      <c r="I161" s="6"/>
      <c r="J161" s="6"/>
    </row>
    <row r="162" spans="7:10" x14ac:dyDescent="0.15">
      <c r="G162" s="6"/>
      <c r="H162" s="6"/>
      <c r="I162" s="6"/>
      <c r="J162" s="6"/>
    </row>
    <row r="163" spans="7:10" x14ac:dyDescent="0.15">
      <c r="G163" s="6"/>
      <c r="H163" s="6"/>
      <c r="I163" s="6"/>
      <c r="J163" s="6"/>
    </row>
    <row r="164" spans="7:10" x14ac:dyDescent="0.15">
      <c r="G164" s="6"/>
      <c r="H164" s="6"/>
      <c r="I164" s="6"/>
      <c r="J164" s="6"/>
    </row>
    <row r="165" spans="7:10" x14ac:dyDescent="0.15">
      <c r="G165" s="6"/>
      <c r="H165" s="6"/>
      <c r="I165" s="6"/>
      <c r="J165" s="6"/>
    </row>
  </sheetData>
  <mergeCells count="9">
    <mergeCell ref="C48:F48"/>
    <mergeCell ref="B40:F40"/>
    <mergeCell ref="A1:B1"/>
    <mergeCell ref="C2:F2"/>
    <mergeCell ref="C17:F17"/>
    <mergeCell ref="B16:F16"/>
    <mergeCell ref="B30:F30"/>
    <mergeCell ref="B31:F31"/>
    <mergeCell ref="C35:F35"/>
  </mergeCells>
  <phoneticPr fontId="0" type="noConversion"/>
  <conditionalFormatting sqref="G46:I46">
    <cfRule type="cellIs" dxfId="0" priority="1" stopIfTrue="1" operator="greaterThan">
      <formula>0</formula>
    </cfRule>
  </conditionalFormatting>
  <hyperlinks>
    <hyperlink ref="B17" r:id="rId1" display="Current Fringe Rates"/>
    <hyperlink ref="B52" r:id="rId2" display="Enter Appropriate Indirect Cost Rates"/>
  </hyperlinks>
  <printOptions horizontalCentered="1"/>
  <pageMargins left="0" right="0" top="0.15" bottom="0" header="0" footer="0"/>
  <pageSetup scale="88" orientation="portrait" horizontalDpi="300" verticalDpi="300" r:id="rId3"/>
  <headerFooter alignWithMargins="0">
    <oddFooter>&amp;R&amp;"Arial,Italic"&amp;8&amp;F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A. Hopkins</dc:creator>
  <cp:lastModifiedBy>Benjamin Fuller</cp:lastModifiedBy>
  <cp:lastPrinted>2017-11-08T16:40:45Z</cp:lastPrinted>
  <dcterms:created xsi:type="dcterms:W3CDTF">1997-12-22T21:13:15Z</dcterms:created>
  <dcterms:modified xsi:type="dcterms:W3CDTF">2017-11-10T21:24:29Z</dcterms:modified>
</cp:coreProperties>
</file>