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A784445-8E8C-4018-A005-8EDE4EA7A7AA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34" l="1"/>
  <c r="E18" i="134"/>
  <c r="E9" i="134"/>
  <c r="D9" i="134"/>
  <c r="C9" i="134"/>
  <c r="B9" i="134"/>
  <c r="D9" i="133"/>
  <c r="C9" i="133"/>
  <c r="B8" i="133"/>
  <c r="B9" i="133"/>
  <c r="G18" i="136"/>
  <c r="D8" i="133"/>
  <c r="C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<sst xmlns="http://schemas.openxmlformats.org/spreadsheetml/2006/main" count="194" uniqueCount="135">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</sst>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9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" fontId="0" fillId="27" borderId="12" xfId="0" applyNumberFormat="1" applyFill="1" applyBorder="1" applyAlignment="1">
      <alignment horizontal="right" vertical="center"/>
    </xf>
    <xf numFmtId="166" fontId="5" fillId="27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6" fontId="0" fillId="27" borderId="12" xfId="0" applyNumberFormat="1" applyFill="1" applyBorder="1" applyAlignment="1">
      <alignment horizontal="left" vertical="center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82" zoomScaleNormal="82" workbookViewId="0">
      <selection activeCell="E26" sqref="E26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5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5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5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5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5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5"/>
    </row>
    <row r="9" spans="1:11" ht="15.75" customHeight="1">
      <c r="A9" s="66"/>
      <c r="B9" s="70" t="s">
        <v>18</v>
      </c>
      <c r="C9" s="71" t="s">
        <v>129</v>
      </c>
      <c r="D9" s="73" t="s">
        <v>130</v>
      </c>
      <c r="E9" s="78" t="s">
        <v>21</v>
      </c>
      <c r="F9" s="73"/>
      <c r="G9" s="70" t="s">
        <v>22</v>
      </c>
      <c r="H9" s="73"/>
      <c r="I9" s="73"/>
      <c r="J9" s="69"/>
      <c r="K9" s="125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5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5"/>
    </row>
    <row r="12" spans="1:11" ht="13.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5"/>
    </row>
    <row r="14" spans="1:11" ht="15.75" customHeight="1"/>
    <row r="15" spans="1:11" ht="15.75" customHeight="1">
      <c r="B15" s="124" t="s">
        <v>27</v>
      </c>
      <c r="C15" s="124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5"/>
  <sheetViews>
    <sheetView zoomScale="87" zoomScaleNormal="87" workbookViewId="0">
      <selection activeCell="H12" sqref="H12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0" t="s">
        <v>55</v>
      </c>
      <c r="C8" s="71"/>
      <c r="D8" s="70" t="s">
        <v>131</v>
      </c>
      <c r="E8" s="72" t="s">
        <v>132</v>
      </c>
      <c r="F8" s="70" t="s">
        <v>21</v>
      </c>
      <c r="G8" s="70" t="s">
        <v>58</v>
      </c>
      <c r="H8" s="70" t="s">
        <v>26</v>
      </c>
      <c r="I8" s="73"/>
      <c r="J8" s="73"/>
    </row>
    <row r="9" spans="1:10" ht="15.75" customHeight="1">
      <c r="B9" s="74" t="s">
        <v>59</v>
      </c>
      <c r="C9" s="75"/>
      <c r="D9" s="74" t="s">
        <v>60</v>
      </c>
      <c r="E9" s="76" t="s">
        <v>61</v>
      </c>
      <c r="F9" s="74" t="s">
        <v>21</v>
      </c>
      <c r="G9" s="74" t="s">
        <v>62</v>
      </c>
      <c r="H9" s="74" t="s">
        <v>22</v>
      </c>
      <c r="I9" s="77"/>
      <c r="J9" s="77"/>
    </row>
    <row r="10" spans="1:10" ht="15.75" customHeight="1">
      <c r="B10" s="70" t="s">
        <v>59</v>
      </c>
      <c r="C10" s="71"/>
      <c r="D10" s="71" t="s">
        <v>127</v>
      </c>
      <c r="E10" s="71" t="s">
        <v>128</v>
      </c>
      <c r="F10" s="71" t="s">
        <v>21</v>
      </c>
      <c r="G10" s="71" t="s">
        <v>62</v>
      </c>
      <c r="H10" s="71" t="s">
        <v>22</v>
      </c>
      <c r="I10" s="73"/>
      <c r="J10" s="73"/>
    </row>
    <row r="11" spans="1:10" ht="15.75" customHeight="1">
      <c r="B11" s="74"/>
      <c r="C11" s="75"/>
      <c r="D11" s="75"/>
      <c r="E11" s="75"/>
      <c r="F11" s="75"/>
      <c r="G11" s="75"/>
      <c r="H11" s="75"/>
      <c r="I11" s="75"/>
      <c r="J11" s="77"/>
    </row>
    <row r="12" spans="1:10" ht="15.75" customHeight="1">
      <c r="B12" s="70"/>
      <c r="C12" s="71"/>
      <c r="D12" s="73"/>
      <c r="E12" s="78"/>
      <c r="F12" s="73"/>
      <c r="G12" s="73"/>
      <c r="H12" s="73"/>
      <c r="I12" s="73"/>
      <c r="J12" s="73"/>
    </row>
    <row r="13" spans="1:10" ht="15.75" customHeight="1">
      <c r="B13" s="94"/>
      <c r="C13" s="95"/>
      <c r="D13" s="96"/>
      <c r="E13" s="96"/>
      <c r="F13" s="97"/>
      <c r="G13" s="97"/>
      <c r="H13" s="97"/>
      <c r="I13" s="97"/>
      <c r="J13" s="97"/>
    </row>
    <row r="17" spans="2:5">
      <c r="B17" s="98" t="s">
        <v>55</v>
      </c>
      <c r="C17" s="98" t="s">
        <v>63</v>
      </c>
    </row>
    <row r="18" spans="2:5">
      <c r="B18" s="98" t="s">
        <v>64</v>
      </c>
      <c r="C18" s="98" t="s">
        <v>65</v>
      </c>
    </row>
    <row r="19" spans="2:5">
      <c r="B19" s="98" t="s">
        <v>66</v>
      </c>
      <c r="C19" s="98" t="s">
        <v>67</v>
      </c>
    </row>
    <row r="20" spans="2:5">
      <c r="B20" s="98" t="s">
        <v>68</v>
      </c>
      <c r="C20" s="98" t="s">
        <v>69</v>
      </c>
    </row>
    <row r="21" spans="2:5">
      <c r="B21" s="98" t="s">
        <v>70</v>
      </c>
      <c r="C21" s="98" t="s">
        <v>71</v>
      </c>
      <c r="E21" s="98" t="s">
        <v>72</v>
      </c>
    </row>
    <row r="22" spans="2:5">
      <c r="B22" s="98" t="s">
        <v>73</v>
      </c>
      <c r="C22" s="98" t="s">
        <v>74</v>
      </c>
      <c r="E22" s="98" t="s">
        <v>75</v>
      </c>
    </row>
    <row r="23" spans="2:5">
      <c r="B23" s="98" t="s">
        <v>76</v>
      </c>
      <c r="C23" s="98" t="s">
        <v>77</v>
      </c>
      <c r="E23" s="98" t="s">
        <v>78</v>
      </c>
    </row>
    <row r="24" spans="2:5">
      <c r="B24" s="98" t="s">
        <v>59</v>
      </c>
      <c r="C24" s="98" t="s">
        <v>79</v>
      </c>
      <c r="E24" s="98" t="s">
        <v>75</v>
      </c>
    </row>
    <row r="25" spans="2:5">
      <c r="B25" s="98" t="s">
        <v>80</v>
      </c>
      <c r="C25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15" zoomScaleNormal="115" workbookViewId="0">
      <selection activeCell="C23" sqref="C23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SEC_Processes!D9</f>
        <v>MIN_EX_BROWN_COAL</v>
      </c>
      <c r="C8" s="11" t="str">
        <f>SEC_Processes!E9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SEC_Processes!D10</f>
        <v>MIN_EX_WIND_ON</v>
      </c>
      <c r="C9" s="16" t="str">
        <f>SEC_Processes!E10</f>
        <v>Wind Mine</v>
      </c>
      <c r="D9" s="17" t="str">
        <f>SEC_Comm!C9</f>
        <v>WIND_ON</v>
      </c>
      <c r="E9" s="123">
        <v>1E-3</v>
      </c>
      <c r="F9" s="18"/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9"/>
  <sheetViews>
    <sheetView tabSelected="1" topLeftCell="C2" zoomScale="95" zoomScaleNormal="95" workbookViewId="0">
      <selection activeCell="E20" sqref="E20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 ht="13.5" thickBot="1">
      <c r="B9" s="116" t="str">
        <f>SEC_Processes!D8</f>
        <v>ELE_EX_WIND_TURBINE</v>
      </c>
      <c r="C9" s="117" t="str">
        <f>SEC_Processes!E8</f>
        <v>Wind Turbine Onshore</v>
      </c>
      <c r="D9" s="117" t="str">
        <f>SEC_Comm!C9</f>
        <v>WIND_ON</v>
      </c>
      <c r="E9" s="128" t="str">
        <f>SEC_Comm!C8</f>
        <v>ELEC_HV</v>
      </c>
      <c r="F9" s="118">
        <v>1.345</v>
      </c>
      <c r="G9" s="118">
        <v>1</v>
      </c>
      <c r="H9" s="119">
        <v>31.536000000000001</v>
      </c>
      <c r="I9" s="119">
        <v>0.33</v>
      </c>
      <c r="J9" s="120">
        <v>1</v>
      </c>
      <c r="K9" s="122"/>
    </row>
    <row r="14" spans="2:12">
      <c r="E14" s="121"/>
    </row>
    <row r="15" spans="2:12">
      <c r="E15" s="121"/>
    </row>
    <row r="18" spans="4:5">
      <c r="D18" s="98" t="s">
        <v>133</v>
      </c>
      <c r="E18" s="58">
        <f>F9*H9</f>
        <v>42.41592</v>
      </c>
    </row>
    <row r="19" spans="4:5">
      <c r="D19" s="98" t="s">
        <v>134</v>
      </c>
      <c r="E19" s="58">
        <f>E18*I9</f>
        <v>13.997253600000001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89" zoomScaleNormal="89" workbookViewId="0">
      <selection activeCell="G19" sqref="G19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6" t="s">
        <v>119</v>
      </c>
      <c r="D17" s="126"/>
      <c r="E17" s="126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7" t="s">
        <v>126</v>
      </c>
      <c r="E6" s="127"/>
      <c r="F6" s="127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