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900" yWindow="0" windowWidth="16260" windowHeight="1550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E18" i="1"/>
  <c r="A16" i="1"/>
  <c r="A17" i="1"/>
  <c r="B16" i="1"/>
  <c r="B17" i="1"/>
  <c r="C16" i="1"/>
  <c r="C17" i="1"/>
  <c r="D16" i="1"/>
  <c r="D17" i="1"/>
  <c r="F16" i="1"/>
  <c r="F17" i="1"/>
  <c r="G16" i="1"/>
  <c r="G17" i="1"/>
  <c r="H16" i="1"/>
  <c r="H17" i="1"/>
  <c r="I16" i="1"/>
  <c r="I17" i="1"/>
  <c r="J16" i="1"/>
  <c r="J17" i="1"/>
  <c r="K16" i="1"/>
  <c r="K17" i="1"/>
  <c r="L16" i="1"/>
  <c r="L17" i="1"/>
  <c r="O17" i="1"/>
  <c r="O18" i="1"/>
  <c r="P18" i="1"/>
  <c r="F18" i="1"/>
  <c r="G18" i="1"/>
  <c r="H18" i="1"/>
  <c r="I18" i="1"/>
  <c r="J18" i="1"/>
  <c r="A18" i="1"/>
  <c r="B18" i="1"/>
  <c r="C18" i="1"/>
  <c r="D18" i="1"/>
  <c r="K18" i="1"/>
  <c r="L18" i="1"/>
  <c r="M18" i="1"/>
  <c r="B10" i="1"/>
  <c r="C10" i="1"/>
  <c r="D10" i="1"/>
  <c r="E10" i="1"/>
  <c r="F10" i="1"/>
  <c r="G10" i="1"/>
  <c r="H10" i="1"/>
  <c r="I10" i="1"/>
  <c r="J10" i="1"/>
  <c r="K10" i="1"/>
  <c r="L10" i="1"/>
  <c r="A10" i="1"/>
  <c r="B9" i="1"/>
  <c r="C9" i="1"/>
  <c r="D9" i="1"/>
  <c r="E9" i="1"/>
  <c r="F9" i="1"/>
  <c r="G9" i="1"/>
  <c r="H9" i="1"/>
  <c r="I9" i="1"/>
  <c r="J9" i="1"/>
  <c r="K9" i="1"/>
  <c r="L9" i="1"/>
  <c r="A9" i="1"/>
  <c r="M9" i="1"/>
  <c r="B8" i="1"/>
  <c r="C8" i="1"/>
  <c r="D8" i="1"/>
  <c r="E8" i="1"/>
  <c r="F8" i="1"/>
  <c r="G8" i="1"/>
  <c r="H8" i="1"/>
  <c r="I8" i="1"/>
  <c r="J8" i="1"/>
  <c r="K8" i="1"/>
  <c r="L8" i="1"/>
  <c r="A8" i="1"/>
  <c r="N7" i="1"/>
  <c r="N1" i="1"/>
  <c r="B4" i="1"/>
  <c r="C4" i="1"/>
  <c r="D4" i="1"/>
  <c r="E4" i="1"/>
  <c r="F4" i="1"/>
  <c r="G4" i="1"/>
  <c r="H4" i="1"/>
  <c r="I4" i="1"/>
  <c r="J4" i="1"/>
  <c r="K4" i="1"/>
  <c r="L4" i="1"/>
  <c r="A4" i="1"/>
  <c r="A5" i="1"/>
  <c r="A6" i="1"/>
  <c r="A7" i="1"/>
  <c r="B5" i="1"/>
  <c r="B6" i="1"/>
  <c r="B7" i="1"/>
  <c r="C5" i="1"/>
  <c r="C6" i="1"/>
  <c r="C7" i="1"/>
  <c r="D5" i="1"/>
  <c r="D6" i="1"/>
  <c r="D7" i="1"/>
  <c r="E5" i="1"/>
  <c r="E6" i="1"/>
  <c r="E7" i="1"/>
  <c r="F5" i="1"/>
  <c r="F6" i="1"/>
  <c r="F7" i="1"/>
  <c r="G5" i="1"/>
  <c r="G6" i="1"/>
  <c r="G7" i="1"/>
  <c r="H5" i="1"/>
  <c r="H6" i="1"/>
  <c r="H7" i="1"/>
  <c r="I5" i="1"/>
  <c r="I6" i="1"/>
  <c r="I7" i="1"/>
  <c r="J5" i="1"/>
  <c r="J6" i="1"/>
  <c r="J7" i="1"/>
  <c r="K5" i="1"/>
  <c r="K6" i="1"/>
  <c r="K7" i="1"/>
  <c r="L5" i="1"/>
  <c r="L6" i="1"/>
  <c r="L7" i="1"/>
  <c r="B2" i="1"/>
  <c r="C2" i="1"/>
  <c r="D2" i="1"/>
  <c r="E2" i="1"/>
  <c r="F2" i="1"/>
  <c r="G2" i="1"/>
  <c r="H2" i="1"/>
  <c r="I2" i="1"/>
  <c r="J2" i="1"/>
  <c r="K2" i="1"/>
  <c r="L2" i="1"/>
</calcChain>
</file>

<file path=xl/sharedStrings.xml><?xml version="1.0" encoding="utf-8"?>
<sst xmlns="http://schemas.openxmlformats.org/spreadsheetml/2006/main" count="9" uniqueCount="8">
  <si>
    <t>MWh/year </t>
  </si>
  <si>
    <t>Derate Factor</t>
  </si>
  <si>
    <t>scale factor</t>
  </si>
  <si>
    <t>MW</t>
  </si>
  <si>
    <t>Diff from MAX</t>
  </si>
  <si>
    <t>MWh</t>
  </si>
  <si>
    <t>Percent</t>
  </si>
  <si>
    <t>Normalize Jan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</si>
</sst>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1" fontId="0" fillId="0" borderId="0" xfId="0" applyNumberFormat="1"/>
    <xf numFmtId="9" fontId="0" fillId="0" borderId="0" xfId="0" applyNumberFormat="1"/>
    <xf numFmtId="164" fontId="2" fillId="0" borderId="0" xfId="1" applyNumberFormat="1" applyFont="1"/>
    <xf numFmtId="164" fontId="0" fillId="0" borderId="0" xfId="0" applyNumberFormat="1"/>
    <xf numFmtId="164" fontId="0" fillId="0" borderId="0" xfId="1" applyNumberFormat="1" applyFont="1"/>
  </cellXfs>
  <cellStyles count="2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E1" workbookViewId="0">
      <selection activeCell="M23" sqref="M23"/>
    </sheetView>
  </sheetViews>
  <sheetFormatPr baseColWidth="10" defaultRowHeight="15" x14ac:dyDescent="0"/>
  <cols>
    <col min="1" max="4" width="11.5" bestFit="1" customWidth="1"/>
    <col min="5" max="10" width="11" bestFit="1" customWidth="1"/>
    <col min="11" max="12" width="11.5" bestFit="1" customWidth="1"/>
    <col min="13" max="13" width="13.5" customWidth="1"/>
    <col min="14" max="14" width="11.5" bestFit="1" customWidth="1"/>
  </cols>
  <sheetData>
    <row r="1" spans="1:17">
      <c r="A1">
        <v>36</v>
      </c>
      <c r="B1">
        <v>31</v>
      </c>
      <c r="C1">
        <v>34</v>
      </c>
      <c r="D1">
        <v>35</v>
      </c>
      <c r="E1">
        <v>25</v>
      </c>
      <c r="F1">
        <v>18</v>
      </c>
      <c r="G1">
        <v>7</v>
      </c>
      <c r="H1">
        <v>6</v>
      </c>
      <c r="I1">
        <v>3</v>
      </c>
      <c r="J1">
        <v>7</v>
      </c>
      <c r="K1">
        <v>32</v>
      </c>
      <c r="L1">
        <v>35</v>
      </c>
      <c r="N1">
        <f>SUM(A2:L2)</f>
        <v>269</v>
      </c>
    </row>
    <row r="2" spans="1:17">
      <c r="A2">
        <v>36</v>
      </c>
      <c r="B2">
        <f t="shared" ref="B2:L2" si="0">B1*$N$2</f>
        <v>31</v>
      </c>
      <c r="C2">
        <f t="shared" si="0"/>
        <v>34</v>
      </c>
      <c r="D2">
        <f t="shared" si="0"/>
        <v>35</v>
      </c>
      <c r="E2">
        <f t="shared" si="0"/>
        <v>25</v>
      </c>
      <c r="F2">
        <f t="shared" si="0"/>
        <v>18</v>
      </c>
      <c r="G2">
        <f t="shared" si="0"/>
        <v>7</v>
      </c>
      <c r="H2">
        <f t="shared" si="0"/>
        <v>6</v>
      </c>
      <c r="I2">
        <f t="shared" si="0"/>
        <v>3</v>
      </c>
      <c r="J2">
        <f t="shared" si="0"/>
        <v>7</v>
      </c>
      <c r="K2">
        <f t="shared" si="0"/>
        <v>32</v>
      </c>
      <c r="L2">
        <f t="shared" si="0"/>
        <v>35</v>
      </c>
      <c r="M2" t="s">
        <v>2</v>
      </c>
      <c r="N2">
        <v>1</v>
      </c>
    </row>
    <row r="3" spans="1:17">
      <c r="N3" s="6">
        <v>674520</v>
      </c>
      <c r="O3" t="s">
        <v>0</v>
      </c>
      <c r="P3">
        <v>201480</v>
      </c>
      <c r="Q3">
        <v>122640</v>
      </c>
    </row>
    <row r="4" spans="1:17">
      <c r="A4" s="1">
        <f>A2/$N$1</f>
        <v>0.13382899628252787</v>
      </c>
      <c r="B4" s="1">
        <f t="shared" ref="B4:L4" si="1">B2/$N$1</f>
        <v>0.11524163568773234</v>
      </c>
      <c r="C4" s="1">
        <f t="shared" si="1"/>
        <v>0.12639405204460966</v>
      </c>
      <c r="D4" s="1">
        <f t="shared" si="1"/>
        <v>0.13011152416356878</v>
      </c>
      <c r="E4" s="1">
        <f t="shared" si="1"/>
        <v>9.2936802973977689E-2</v>
      </c>
      <c r="F4" s="1">
        <f t="shared" si="1"/>
        <v>6.6914498141263934E-2</v>
      </c>
      <c r="G4" s="1">
        <f t="shared" si="1"/>
        <v>2.6022304832713755E-2</v>
      </c>
      <c r="H4" s="1">
        <f t="shared" si="1"/>
        <v>2.2304832713754646E-2</v>
      </c>
      <c r="I4" s="1">
        <f t="shared" si="1"/>
        <v>1.1152416356877323E-2</v>
      </c>
      <c r="J4" s="1">
        <f t="shared" si="1"/>
        <v>2.6022304832713755E-2</v>
      </c>
      <c r="K4" s="1">
        <f t="shared" si="1"/>
        <v>0.11895910780669144</v>
      </c>
      <c r="L4" s="1">
        <f t="shared" si="1"/>
        <v>0.13011152416356878</v>
      </c>
      <c r="M4" t="s">
        <v>6</v>
      </c>
      <c r="N4">
        <v>500</v>
      </c>
      <c r="O4" t="s">
        <v>3</v>
      </c>
      <c r="P4">
        <v>33</v>
      </c>
      <c r="Q4">
        <v>50</v>
      </c>
    </row>
    <row r="5" spans="1:17">
      <c r="A5" s="2">
        <f>A4*$N$3</f>
        <v>90270.334572490698</v>
      </c>
      <c r="B5" s="2">
        <f t="shared" ref="B5:L5" si="2">B4*$N$3</f>
        <v>77732.78810408921</v>
      </c>
      <c r="C5" s="2">
        <f t="shared" si="2"/>
        <v>85255.315985130102</v>
      </c>
      <c r="D5" s="2">
        <f t="shared" si="2"/>
        <v>87762.825278810415</v>
      </c>
      <c r="E5" s="2">
        <f t="shared" si="2"/>
        <v>62687.732342007432</v>
      </c>
      <c r="F5" s="2">
        <f t="shared" si="2"/>
        <v>45135.167286245349</v>
      </c>
      <c r="G5" s="2">
        <f t="shared" si="2"/>
        <v>17552.565055762083</v>
      </c>
      <c r="H5" s="2">
        <f t="shared" si="2"/>
        <v>15045.055762081784</v>
      </c>
      <c r="I5" s="2">
        <f t="shared" si="2"/>
        <v>7522.5278810408918</v>
      </c>
      <c r="J5" s="2">
        <f t="shared" si="2"/>
        <v>17552.565055762083</v>
      </c>
      <c r="K5" s="2">
        <f t="shared" si="2"/>
        <v>80240.297397769507</v>
      </c>
      <c r="L5" s="2">
        <f t="shared" si="2"/>
        <v>87762.825278810415</v>
      </c>
      <c r="M5" t="s">
        <v>5</v>
      </c>
      <c r="O5" t="s">
        <v>1</v>
      </c>
    </row>
    <row r="6" spans="1:17">
      <c r="A6" s="2">
        <f>A5/30/24</f>
        <v>125.37546468401486</v>
      </c>
      <c r="B6" s="2">
        <f t="shared" ref="B6:L6" si="3">B5/30/24</f>
        <v>107.9622057001239</v>
      </c>
      <c r="C6" s="2">
        <f t="shared" si="3"/>
        <v>118.41016109045847</v>
      </c>
      <c r="D6" s="2">
        <f t="shared" si="3"/>
        <v>121.89281288723669</v>
      </c>
      <c r="E6" s="2">
        <f t="shared" si="3"/>
        <v>87.066294919454762</v>
      </c>
      <c r="F6" s="2">
        <f t="shared" si="3"/>
        <v>62.687732342007429</v>
      </c>
      <c r="G6" s="2">
        <f t="shared" si="3"/>
        <v>24.378562577447337</v>
      </c>
      <c r="H6" s="2">
        <f t="shared" si="3"/>
        <v>20.895910780669144</v>
      </c>
      <c r="I6" s="2">
        <f t="shared" si="3"/>
        <v>10.447955390334572</v>
      </c>
      <c r="J6" s="2">
        <f t="shared" si="3"/>
        <v>24.378562577447337</v>
      </c>
      <c r="K6" s="2">
        <f t="shared" si="3"/>
        <v>111.4448574969021</v>
      </c>
      <c r="L6" s="2">
        <f t="shared" si="3"/>
        <v>121.89281288723669</v>
      </c>
      <c r="M6" t="s">
        <v>3</v>
      </c>
    </row>
    <row r="7" spans="1:17">
      <c r="A7" s="2">
        <f>$N$4-A6</f>
        <v>374.62453531598516</v>
      </c>
      <c r="B7" s="2">
        <f t="shared" ref="B7:L7" si="4">$N$4-B6</f>
        <v>392.03779429987611</v>
      </c>
      <c r="C7" s="2">
        <f t="shared" si="4"/>
        <v>381.58983890954153</v>
      </c>
      <c r="D7" s="2">
        <f t="shared" si="4"/>
        <v>378.10718711276331</v>
      </c>
      <c r="E7" s="2">
        <f t="shared" si="4"/>
        <v>412.93370508054522</v>
      </c>
      <c r="F7" s="2">
        <f t="shared" si="4"/>
        <v>437.31226765799255</v>
      </c>
      <c r="G7" s="2">
        <f t="shared" si="4"/>
        <v>475.62143742255267</v>
      </c>
      <c r="H7" s="2">
        <f t="shared" si="4"/>
        <v>479.10408921933083</v>
      </c>
      <c r="I7" s="2">
        <f t="shared" si="4"/>
        <v>489.55204460966542</v>
      </c>
      <c r="J7" s="2">
        <f t="shared" si="4"/>
        <v>475.62143742255267</v>
      </c>
      <c r="K7" s="2">
        <f t="shared" si="4"/>
        <v>388.5551425030979</v>
      </c>
      <c r="L7" s="2">
        <f t="shared" si="4"/>
        <v>378.10718711276331</v>
      </c>
      <c r="M7" t="s">
        <v>4</v>
      </c>
      <c r="N7" s="2">
        <f>N4*8760</f>
        <v>4380000</v>
      </c>
    </row>
    <row r="8" spans="1:17">
      <c r="A8" s="3">
        <f>A4/MAX($A$4:$L$4)</f>
        <v>1</v>
      </c>
      <c r="B8" s="3">
        <f t="shared" ref="B8:L8" si="5">B4/MAX($A$4:$L$4)</f>
        <v>0.86111111111111116</v>
      </c>
      <c r="C8" s="3">
        <f t="shared" si="5"/>
        <v>0.94444444444444442</v>
      </c>
      <c r="D8" s="3">
        <f t="shared" si="5"/>
        <v>0.97222222222222232</v>
      </c>
      <c r="E8" s="3">
        <f t="shared" si="5"/>
        <v>0.69444444444444442</v>
      </c>
      <c r="F8" s="3">
        <f t="shared" si="5"/>
        <v>0.5</v>
      </c>
      <c r="G8" s="3">
        <f t="shared" si="5"/>
        <v>0.19444444444444448</v>
      </c>
      <c r="H8" s="3">
        <f t="shared" si="5"/>
        <v>0.16666666666666669</v>
      </c>
      <c r="I8" s="3">
        <f t="shared" si="5"/>
        <v>8.3333333333333343E-2</v>
      </c>
      <c r="J8" s="3">
        <f t="shared" si="5"/>
        <v>0.19444444444444448</v>
      </c>
      <c r="K8" s="3">
        <f t="shared" si="5"/>
        <v>0.88888888888888895</v>
      </c>
      <c r="L8" s="3">
        <f t="shared" si="5"/>
        <v>0.97222222222222232</v>
      </c>
    </row>
    <row r="9" spans="1:17">
      <c r="A9">
        <f>A8*$N$4*30*24</f>
        <v>360000</v>
      </c>
      <c r="B9">
        <f t="shared" ref="B9:L9" si="6">B8*$N$4*30*24</f>
        <v>310000</v>
      </c>
      <c r="C9">
        <f t="shared" si="6"/>
        <v>340000</v>
      </c>
      <c r="D9">
        <f t="shared" si="6"/>
        <v>350000</v>
      </c>
      <c r="E9">
        <f t="shared" si="6"/>
        <v>250000</v>
      </c>
      <c r="F9">
        <f t="shared" si="6"/>
        <v>180000</v>
      </c>
      <c r="G9">
        <f t="shared" si="6"/>
        <v>70000.000000000015</v>
      </c>
      <c r="H9">
        <f t="shared" si="6"/>
        <v>60000.000000000015</v>
      </c>
      <c r="I9">
        <f t="shared" si="6"/>
        <v>30000.000000000007</v>
      </c>
      <c r="J9">
        <f t="shared" si="6"/>
        <v>70000.000000000015</v>
      </c>
      <c r="K9">
        <f t="shared" si="6"/>
        <v>320000</v>
      </c>
      <c r="L9">
        <f t="shared" si="6"/>
        <v>350000</v>
      </c>
      <c r="M9" s="6">
        <f>SUM(A9:L9)</f>
        <v>2690000</v>
      </c>
    </row>
    <row r="10" spans="1:17">
      <c r="A10" s="2">
        <f>A8*$N$4</f>
        <v>500</v>
      </c>
      <c r="B10" s="2">
        <f t="shared" ref="B10:L10" si="7">B8*$N$4</f>
        <v>430.5555555555556</v>
      </c>
      <c r="C10" s="2">
        <f t="shared" si="7"/>
        <v>472.22222222222223</v>
      </c>
      <c r="D10" s="2">
        <f t="shared" si="7"/>
        <v>486.11111111111114</v>
      </c>
      <c r="E10" s="2">
        <f t="shared" si="7"/>
        <v>347.22222222222223</v>
      </c>
      <c r="F10" s="2">
        <f t="shared" si="7"/>
        <v>250</v>
      </c>
      <c r="G10" s="2">
        <f t="shared" si="7"/>
        <v>97.222222222222243</v>
      </c>
      <c r="H10" s="2">
        <f t="shared" si="7"/>
        <v>83.333333333333343</v>
      </c>
      <c r="I10" s="2">
        <f t="shared" si="7"/>
        <v>41.666666666666671</v>
      </c>
      <c r="J10" s="2">
        <f t="shared" si="7"/>
        <v>97.222222222222243</v>
      </c>
      <c r="K10" s="2">
        <f t="shared" si="7"/>
        <v>444.44444444444446</v>
      </c>
      <c r="L10" s="2">
        <f t="shared" si="7"/>
        <v>486.11111111111114</v>
      </c>
    </row>
    <row r="12" spans="1:17">
      <c r="M12" t="s">
        <v>7</v>
      </c>
    </row>
    <row r="15" spans="1:17">
      <c r="A15">
        <v>1</v>
      </c>
      <c r="B15">
        <v>0.98</v>
      </c>
      <c r="C15">
        <v>1</v>
      </c>
      <c r="D15">
        <v>1</v>
      </c>
      <c r="E15">
        <v>0.5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0.97</v>
      </c>
    </row>
    <row r="16" spans="1:17">
      <c r="A16">
        <f>A15*$N$4</f>
        <v>500</v>
      </c>
      <c r="B16">
        <f t="shared" ref="B16:L16" si="8">B15*$N$4</f>
        <v>490</v>
      </c>
      <c r="C16">
        <f t="shared" si="8"/>
        <v>500</v>
      </c>
      <c r="D16">
        <f t="shared" si="8"/>
        <v>500</v>
      </c>
      <c r="E16">
        <f t="shared" si="8"/>
        <v>250</v>
      </c>
      <c r="F16">
        <f t="shared" si="8"/>
        <v>0</v>
      </c>
      <c r="G16">
        <f t="shared" si="8"/>
        <v>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500</v>
      </c>
      <c r="L16">
        <f t="shared" si="8"/>
        <v>485</v>
      </c>
    </row>
    <row r="17" spans="1:16">
      <c r="A17">
        <f>A16*30*25</f>
        <v>375000</v>
      </c>
      <c r="B17">
        <f t="shared" ref="B17:L17" si="9">B16*30*25</f>
        <v>367500</v>
      </c>
      <c r="C17">
        <f t="shared" si="9"/>
        <v>375000</v>
      </c>
      <c r="D17">
        <f t="shared" si="9"/>
        <v>375000</v>
      </c>
      <c r="E17">
        <f t="shared" si="9"/>
        <v>187500</v>
      </c>
      <c r="F17">
        <f t="shared" si="9"/>
        <v>0</v>
      </c>
      <c r="G17">
        <f t="shared" si="9"/>
        <v>0</v>
      </c>
      <c r="H17">
        <f t="shared" si="9"/>
        <v>0</v>
      </c>
      <c r="I17">
        <f t="shared" si="9"/>
        <v>0</v>
      </c>
      <c r="J17">
        <f t="shared" si="9"/>
        <v>0</v>
      </c>
      <c r="K17">
        <f t="shared" si="9"/>
        <v>375000</v>
      </c>
      <c r="L17">
        <f t="shared" si="9"/>
        <v>363750</v>
      </c>
      <c r="O17">
        <f>SUM(A17:L17)</f>
        <v>2418750</v>
      </c>
    </row>
    <row r="18" spans="1:16">
      <c r="A18" s="4">
        <f>A17</f>
        <v>375000</v>
      </c>
      <c r="B18" s="4">
        <f t="shared" ref="B18:L18" si="10">B17</f>
        <v>367500</v>
      </c>
      <c r="C18" s="4">
        <f t="shared" si="10"/>
        <v>375000</v>
      </c>
      <c r="D18" s="4">
        <f t="shared" si="10"/>
        <v>375000</v>
      </c>
      <c r="E18" s="4">
        <f t="shared" si="10"/>
        <v>187500</v>
      </c>
      <c r="F18" s="4">
        <f>$P$18</f>
        <v>-348846</v>
      </c>
      <c r="G18" s="4">
        <f>$P$18</f>
        <v>-348846</v>
      </c>
      <c r="H18" s="4">
        <f>$P$18</f>
        <v>-348846</v>
      </c>
      <c r="I18" s="4">
        <f>$P$18</f>
        <v>-348846</v>
      </c>
      <c r="J18" s="4">
        <f>$P$18</f>
        <v>-348846</v>
      </c>
      <c r="K18" s="4">
        <f t="shared" si="10"/>
        <v>375000</v>
      </c>
      <c r="L18" s="4">
        <f t="shared" si="10"/>
        <v>363750</v>
      </c>
      <c r="M18" s="5">
        <f>SUM(A18:L18)</f>
        <v>674520</v>
      </c>
      <c r="O18">
        <f>N3-O17</f>
        <v>-1744230</v>
      </c>
      <c r="P18">
        <f>O18/COUNT(F17:J17)</f>
        <v>-348846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Raudonis</dc:creator>
  <cp:lastModifiedBy>Adam Raudonis</cp:lastModifiedBy>
  <dcterms:created xsi:type="dcterms:W3CDTF">2014-03-14T03:38:59Z</dcterms:created>
  <dcterms:modified xsi:type="dcterms:W3CDTF">2014-03-14T05:12:49Z</dcterms:modified>
</cp:coreProperties>
</file>