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ps/src/sdu-uas/irc-2020-2/"/>
    </mc:Choice>
  </mc:AlternateContent>
  <xr:revisionPtr revIDLastSave="0" documentId="13_ncr:1_{36691A36-6655-254E-90E2-1559E71C2307}" xr6:coauthVersionLast="45" xr6:coauthVersionMax="45" xr10:uidLastSave="{00000000-0000-0000-0000-000000000000}"/>
  <bookViews>
    <workbookView xWindow="12740" yWindow="4180" windowWidth="28040" windowHeight="17440" xr2:uid="{03E33AD7-FC22-F04B-8E76-51EC143E7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K14" i="1"/>
  <c r="I14" i="1"/>
  <c r="H14" i="1"/>
  <c r="G14" i="1"/>
  <c r="K11" i="1"/>
  <c r="I11" i="1"/>
  <c r="G11" i="1"/>
  <c r="H11" i="1" s="1"/>
  <c r="G10" i="1" l="1"/>
  <c r="H10" i="1" s="1"/>
  <c r="I10" i="1" s="1"/>
  <c r="K10" i="1" s="1"/>
  <c r="G9" i="1"/>
  <c r="H9" i="1" s="1"/>
  <c r="I9" i="1" s="1"/>
  <c r="K9" i="1" s="1"/>
  <c r="G8" i="1"/>
  <c r="H8" i="1" s="1"/>
  <c r="I8" i="1" s="1"/>
  <c r="K8" i="1" s="1"/>
  <c r="G7" i="1"/>
  <c r="H7" i="1" s="1"/>
  <c r="I7" i="1" s="1"/>
  <c r="K7" i="1" s="1"/>
  <c r="G6" i="1"/>
  <c r="H6" i="1" s="1"/>
  <c r="I6" i="1" s="1"/>
  <c r="K6" i="1" s="1"/>
  <c r="G5" i="1"/>
  <c r="H5" i="1" s="1"/>
  <c r="I5" i="1" s="1"/>
  <c r="K5" i="1" s="1"/>
  <c r="G4" i="1"/>
  <c r="H4" i="1" s="1"/>
  <c r="I4" i="1" s="1"/>
  <c r="K4" i="1" s="1"/>
</calcChain>
</file>

<file path=xl/sharedStrings.xml><?xml version="1.0" encoding="utf-8"?>
<sst xmlns="http://schemas.openxmlformats.org/spreadsheetml/2006/main" count="32" uniqueCount="30">
  <si>
    <t>Drone</t>
  </si>
  <si>
    <t>Cumulus</t>
  </si>
  <si>
    <t>Battery mAh</t>
  </si>
  <si>
    <t>Flight time minutes</t>
  </si>
  <si>
    <t>Battery voltage V</t>
  </si>
  <si>
    <t>Ref</t>
  </si>
  <si>
    <t>http://www.hydronav.com/pdf/Sky-Watch%20Cumulus%20V1%20-%20TECH%20SPECS%20-%202017-APRIL(1).pdf</t>
  </si>
  <si>
    <t>Joules in battery</t>
  </si>
  <si>
    <t>Cruise 80% J</t>
  </si>
  <si>
    <t>Cruise power W</t>
  </si>
  <si>
    <t>Ebee endurance</t>
  </si>
  <si>
    <t>https://www.sensefly.com/app/uploads/2018/09/eBee-X-EN.pdf https://www.dronefly.com/sensefly-ebee-x-battery-endurance.html</t>
  </si>
  <si>
    <t>Ebee regular</t>
  </si>
  <si>
    <t>https://www.sensefly.com/app/uploads/2018/09/eBee-X-EN.pdf https://www.dronefly.com/sensefly-ebee-x-battery-standard.html</t>
  </si>
  <si>
    <t>https://store.dji.com/product/phantom-4-pro-intelligent-battery-high-capacity</t>
  </si>
  <si>
    <t>https://store.dji.com/product/mavic-mini-intelligent-flight-battery</t>
  </si>
  <si>
    <t>Weight g</t>
  </si>
  <si>
    <t>Power per g</t>
  </si>
  <si>
    <t>Sanity check</t>
  </si>
  <si>
    <t>Result</t>
  </si>
  <si>
    <t>Documentation</t>
  </si>
  <si>
    <t>https://www.dji.com/dk/matrice600/info</t>
  </si>
  <si>
    <t>DJ Matrice 600</t>
  </si>
  <si>
    <t>DJI Mavic Mini</t>
  </si>
  <si>
    <t>DJI Phantom 4</t>
  </si>
  <si>
    <t>DJI Agras T16</t>
  </si>
  <si>
    <t>https://www.dji.com/dk/t16/info#specs</t>
  </si>
  <si>
    <t>Penguin BE</t>
  </si>
  <si>
    <t>Battery Wh</t>
  </si>
  <si>
    <t>https://www.uavfactory.com/proddnlds/files_99_1585659977.pdf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</si>
</sst>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4" xfId="0" applyNumberFormat="1" applyBorder="1"/>
    <xf numFmtId="1" fontId="0" fillId="0" borderId="0" xfId="0" applyNumberFormat="1" applyBorder="1"/>
    <xf numFmtId="164" fontId="0" fillId="0" borderId="5" xfId="0" applyNumberFormat="1" applyBorder="1"/>
    <xf numFmtId="2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/>
    <xf numFmtId="0" fontId="0" fillId="0" borderId="4" xfId="0" applyFill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2" fontId="0" fillId="0" borderId="5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2BFA-E487-C84D-9053-287FD8FFF4AA}">
  <dimension ref="B2:K14"/>
  <sheetViews>
    <sheetView tabSelected="1" workbookViewId="0">
      <selection activeCell="I7" sqref="I7"/>
    </sheetView>
  </sheetViews>
  <sheetFormatPr baseColWidth="10" defaultRowHeight="16"/>
  <cols>
    <col min="2" max="2" width="14.33203125" customWidth="1"/>
    <col min="3" max="4" width="19.5" customWidth="1"/>
    <col min="5" max="5" width="18.5" customWidth="1"/>
    <col min="6" max="6" width="4.1640625" customWidth="1"/>
    <col min="7" max="7" width="14.83203125" customWidth="1"/>
    <col min="8" max="8" width="12" customWidth="1"/>
    <col min="9" max="9" width="13.6640625" customWidth="1"/>
  </cols>
  <sheetData>
    <row r="2" spans="2:11">
      <c r="B2" s="11"/>
      <c r="C2" s="14" t="s">
        <v>20</v>
      </c>
      <c r="D2" s="16"/>
      <c r="E2" s="16"/>
      <c r="F2" s="15"/>
      <c r="G2" s="14" t="s">
        <v>19</v>
      </c>
      <c r="H2" s="16"/>
      <c r="I2" s="15"/>
      <c r="J2" s="14" t="s">
        <v>18</v>
      </c>
      <c r="K2" s="15"/>
    </row>
    <row r="3" spans="2:11">
      <c r="B3" s="12" t="s">
        <v>0</v>
      </c>
      <c r="C3" s="4" t="s">
        <v>2</v>
      </c>
      <c r="D3" s="5" t="s">
        <v>4</v>
      </c>
      <c r="E3" s="5" t="s">
        <v>3</v>
      </c>
      <c r="F3" s="6" t="s">
        <v>5</v>
      </c>
      <c r="G3" s="4" t="s">
        <v>7</v>
      </c>
      <c r="H3" s="5" t="s">
        <v>8</v>
      </c>
      <c r="I3" s="6" t="s">
        <v>9</v>
      </c>
      <c r="J3" s="4" t="s">
        <v>16</v>
      </c>
      <c r="K3" s="6" t="s">
        <v>17</v>
      </c>
    </row>
    <row r="4" spans="2:11">
      <c r="B4" s="13" t="s">
        <v>1</v>
      </c>
      <c r="C4" s="1">
        <v>8700</v>
      </c>
      <c r="D4" s="2">
        <v>14.8</v>
      </c>
      <c r="E4" s="2">
        <v>150</v>
      </c>
      <c r="F4" s="3" t="s">
        <v>6</v>
      </c>
      <c r="G4" s="7">
        <f t="shared" ref="G4:G11" si="0">C4*D4*3.6</f>
        <v>463536</v>
      </c>
      <c r="H4" s="8">
        <f t="shared" ref="H4:H11" si="1">G4*0.8</f>
        <v>370828.80000000005</v>
      </c>
      <c r="I4" s="9">
        <f t="shared" ref="I4:I11" si="2">H4/(E4*60)</f>
        <v>41.203200000000002</v>
      </c>
      <c r="J4" s="1">
        <v>1100</v>
      </c>
      <c r="K4" s="10">
        <f t="shared" ref="K4:K11" si="3">I4/J4</f>
        <v>3.7457454545454551E-2</v>
      </c>
    </row>
    <row r="5" spans="2:11">
      <c r="B5" s="13" t="s">
        <v>10</v>
      </c>
      <c r="C5" s="1">
        <v>4900</v>
      </c>
      <c r="D5" s="2">
        <v>15.2</v>
      </c>
      <c r="E5" s="2">
        <v>90</v>
      </c>
      <c r="F5" s="3" t="s">
        <v>11</v>
      </c>
      <c r="G5" s="7">
        <f t="shared" si="0"/>
        <v>268128</v>
      </c>
      <c r="H5" s="8">
        <f t="shared" si="1"/>
        <v>214502.40000000002</v>
      </c>
      <c r="I5" s="9">
        <f t="shared" si="2"/>
        <v>39.722666666666669</v>
      </c>
      <c r="J5" s="1">
        <v>1100</v>
      </c>
      <c r="K5" s="10">
        <f t="shared" si="3"/>
        <v>3.6111515151515151E-2</v>
      </c>
    </row>
    <row r="6" spans="2:11">
      <c r="B6" s="13" t="s">
        <v>12</v>
      </c>
      <c r="C6" s="1">
        <v>3700</v>
      </c>
      <c r="D6" s="2">
        <v>15.2</v>
      </c>
      <c r="E6" s="2">
        <v>59</v>
      </c>
      <c r="F6" s="3" t="s">
        <v>13</v>
      </c>
      <c r="G6" s="7">
        <f t="shared" si="0"/>
        <v>202464</v>
      </c>
      <c r="H6" s="8">
        <f t="shared" si="1"/>
        <v>161971.20000000001</v>
      </c>
      <c r="I6" s="9">
        <f t="shared" si="2"/>
        <v>45.754576271186444</v>
      </c>
      <c r="J6" s="1">
        <v>1100</v>
      </c>
      <c r="K6" s="10">
        <f t="shared" si="3"/>
        <v>4.1595069337442225E-2</v>
      </c>
    </row>
    <row r="7" spans="2:11">
      <c r="B7" s="13" t="s">
        <v>24</v>
      </c>
      <c r="C7" s="1">
        <v>5870</v>
      </c>
      <c r="D7" s="2">
        <v>15.2</v>
      </c>
      <c r="E7" s="2">
        <v>30</v>
      </c>
      <c r="F7" s="3" t="s">
        <v>14</v>
      </c>
      <c r="G7" s="7">
        <f t="shared" si="0"/>
        <v>321206.40000000002</v>
      </c>
      <c r="H7" s="8">
        <f t="shared" si="1"/>
        <v>256965.12000000002</v>
      </c>
      <c r="I7" s="9">
        <f t="shared" si="2"/>
        <v>142.75840000000002</v>
      </c>
      <c r="J7" s="1">
        <v>1380</v>
      </c>
      <c r="K7" s="10">
        <f t="shared" si="3"/>
        <v>0.103448115942029</v>
      </c>
    </row>
    <row r="8" spans="2:11">
      <c r="B8" s="13" t="s">
        <v>23</v>
      </c>
      <c r="C8" s="1">
        <v>2400</v>
      </c>
      <c r="D8" s="2">
        <v>7.2</v>
      </c>
      <c r="E8" s="2">
        <v>30</v>
      </c>
      <c r="F8" s="3" t="s">
        <v>15</v>
      </c>
      <c r="G8" s="7">
        <f t="shared" si="0"/>
        <v>62208</v>
      </c>
      <c r="H8" s="8">
        <f t="shared" si="1"/>
        <v>49766.400000000001</v>
      </c>
      <c r="I8" s="9">
        <f t="shared" si="2"/>
        <v>27.648</v>
      </c>
      <c r="J8" s="1">
        <v>249</v>
      </c>
      <c r="K8" s="10">
        <f t="shared" si="3"/>
        <v>0.11103614457831325</v>
      </c>
    </row>
    <row r="9" spans="2:11">
      <c r="B9" s="13" t="s">
        <v>22</v>
      </c>
      <c r="C9" s="1">
        <f>4500*6</f>
        <v>27000</v>
      </c>
      <c r="D9" s="2">
        <v>22.2</v>
      </c>
      <c r="E9" s="2">
        <v>35</v>
      </c>
      <c r="F9" s="3" t="s">
        <v>21</v>
      </c>
      <c r="G9" s="7">
        <f t="shared" si="0"/>
        <v>2157840</v>
      </c>
      <c r="H9" s="8">
        <f t="shared" si="1"/>
        <v>1726272</v>
      </c>
      <c r="I9" s="9">
        <f t="shared" si="2"/>
        <v>822.03428571428572</v>
      </c>
      <c r="J9" s="1">
        <v>9100</v>
      </c>
      <c r="K9" s="10">
        <f t="shared" si="3"/>
        <v>9.0333437990580842E-2</v>
      </c>
    </row>
    <row r="10" spans="2:11">
      <c r="B10" s="1" t="s">
        <v>22</v>
      </c>
      <c r="C10" s="2">
        <f>5700*6</f>
        <v>34200</v>
      </c>
      <c r="D10" s="2">
        <v>22.8</v>
      </c>
      <c r="E10" s="2">
        <v>40</v>
      </c>
      <c r="F10" s="2" t="s">
        <v>21</v>
      </c>
      <c r="G10" s="8">
        <f t="shared" si="0"/>
        <v>2807136</v>
      </c>
      <c r="H10" s="8">
        <f t="shared" si="1"/>
        <v>2245708.8000000003</v>
      </c>
      <c r="I10" s="17">
        <f t="shared" si="2"/>
        <v>935.7120000000001</v>
      </c>
      <c r="J10" s="2">
        <v>9600</v>
      </c>
      <c r="K10" s="10">
        <f t="shared" si="3"/>
        <v>9.7470000000000015E-2</v>
      </c>
    </row>
    <row r="11" spans="2:11">
      <c r="B11" s="18" t="s">
        <v>25</v>
      </c>
      <c r="C11" s="19">
        <v>17500</v>
      </c>
      <c r="D11" s="19">
        <v>51.8</v>
      </c>
      <c r="E11" s="19">
        <v>18</v>
      </c>
      <c r="F11" t="s">
        <v>26</v>
      </c>
      <c r="G11" s="20">
        <f t="shared" si="0"/>
        <v>3263400</v>
      </c>
      <c r="H11" s="20">
        <f t="shared" si="1"/>
        <v>2610720</v>
      </c>
      <c r="I11" s="21">
        <f t="shared" si="2"/>
        <v>2417.3333333333335</v>
      </c>
      <c r="J11" s="19">
        <v>24500</v>
      </c>
      <c r="K11" s="22">
        <f t="shared" si="3"/>
        <v>9.8666666666666666E-2</v>
      </c>
    </row>
    <row r="13" spans="2:11">
      <c r="C13" s="23" t="s">
        <v>28</v>
      </c>
      <c r="D13" s="23"/>
    </row>
    <row r="14" spans="2:11">
      <c r="B14" t="s">
        <v>27</v>
      </c>
      <c r="C14" s="23">
        <v>640</v>
      </c>
      <c r="D14" s="23"/>
      <c r="E14">
        <v>110</v>
      </c>
      <c r="F14" t="s">
        <v>29</v>
      </c>
      <c r="G14">
        <f>C14*3600</f>
        <v>2304000</v>
      </c>
      <c r="H14" s="20">
        <f t="shared" ref="H14" si="4">G14*0.8</f>
        <v>1843200</v>
      </c>
      <c r="I14" s="21">
        <f t="shared" ref="I14" si="5">H14/(E14*60)</f>
        <v>279.27272727272725</v>
      </c>
      <c r="J14">
        <v>17700</v>
      </c>
      <c r="K14" s="22">
        <f t="shared" ref="K14" si="6">I14/J14</f>
        <v>1.5778120184899845E-2</v>
      </c>
    </row>
  </sheetData>
  <mergeCells count="5">
    <mergeCell ref="J2:K2"/>
    <mergeCell ref="C2:F2"/>
    <mergeCell ref="G2:I2"/>
    <mergeCell ref="C13:D13"/>
    <mergeCell ref="C14:D1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2020-08-12T15:12:51Z</dcterms:created>
  <dcterms:modified xsi:type="dcterms:W3CDTF">2020-08-13T11:34:36Z</dcterms:modified>
</cp:coreProperties>
</file>