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zeila\Downloads\"/>
    </mc:Choice>
  </mc:AlternateContent>
  <xr:revisionPtr revIDLastSave="0" documentId="8_{23106A4C-8E61-412A-9087-A671661DECE4}"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schedule'!$O$2</definedName>
    <definedName name="_xlnm.Print_Titles" localSheetId="0">'Project schedule'!$4:$6</definedName>
    <definedName name="Project_Start">'Project schedule'!$O$1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H6" i="11" l="1"/>
  <c r="EI6" i="11" s="1"/>
  <c r="EJ6" i="11" s="1"/>
  <c r="EK6" i="11" s="1"/>
  <c r="EL6" i="11" s="1"/>
  <c r="EH5" i="11"/>
  <c r="EI5" i="11" s="1"/>
  <c r="EJ5" i="11" s="1"/>
  <c r="EK5" i="11" s="1"/>
  <c r="EL5" i="11" s="1"/>
  <c r="EC6" i="11"/>
  <c r="ED6" i="11" s="1"/>
  <c r="EE6" i="11" s="1"/>
  <c r="EF6" i="11" s="1"/>
  <c r="EG6" i="11" s="1"/>
  <c r="EC5" i="11"/>
  <c r="ED5" i="11" s="1"/>
  <c r="EE5" i="11" s="1"/>
  <c r="EF5" i="11" s="1"/>
  <c r="EG5" i="11" s="1"/>
  <c r="DX6" i="11"/>
  <c r="DY6" i="11" s="1"/>
  <c r="DZ6" i="11" s="1"/>
  <c r="EA6" i="11" s="1"/>
  <c r="EB6" i="11" s="1"/>
  <c r="DX5" i="11"/>
  <c r="DY5" i="11" s="1"/>
  <c r="DZ5" i="11" s="1"/>
  <c r="EA5" i="11" s="1"/>
  <c r="EB5" i="11" s="1"/>
  <c r="DN6" i="11"/>
  <c r="DO6" i="11" s="1"/>
  <c r="DP6" i="11" s="1"/>
  <c r="DQ6" i="11" s="1"/>
  <c r="DR6" i="11" s="1"/>
  <c r="DS6" i="11" s="1"/>
  <c r="DT6" i="11" s="1"/>
  <c r="DU6" i="11" s="1"/>
  <c r="DV6" i="11" s="1"/>
  <c r="DW6" i="11" s="1"/>
  <c r="DN5" i="11"/>
  <c r="DO5" i="11" s="1"/>
  <c r="DP5" i="11" s="1"/>
  <c r="DQ5" i="11" s="1"/>
  <c r="DR5" i="11" s="1"/>
  <c r="DS5" i="11" s="1"/>
  <c r="DT5" i="11" s="1"/>
  <c r="DU5" i="11" s="1"/>
  <c r="DV5" i="11" s="1"/>
  <c r="DW5" i="11" s="1"/>
  <c r="DI6" i="11"/>
  <c r="DJ6" i="11" s="1"/>
  <c r="DK6" i="11" s="1"/>
  <c r="DL6" i="11" s="1"/>
  <c r="DM6" i="11" s="1"/>
  <c r="DI5" i="11"/>
  <c r="DJ5" i="11" s="1"/>
  <c r="DK5" i="11" s="1"/>
  <c r="DL5" i="11" s="1"/>
  <c r="DM5" i="11" s="1"/>
  <c r="DD6" i="11"/>
  <c r="DE6" i="11" s="1"/>
  <c r="DF6" i="11" s="1"/>
  <c r="DG6" i="11" s="1"/>
  <c r="DH6" i="11" s="1"/>
  <c r="DD5" i="11"/>
  <c r="DE5" i="11" s="1"/>
  <c r="DF5" i="11" s="1"/>
  <c r="DG5" i="11" s="1"/>
  <c r="DH5" i="11" s="1"/>
  <c r="E25" i="11"/>
  <c r="E24" i="11"/>
  <c r="F23" i="11"/>
  <c r="E23" i="11"/>
  <c r="E21" i="11"/>
  <c r="F21" i="11" s="1"/>
  <c r="E22" i="11" l="1"/>
  <c r="F22" i="11" s="1"/>
  <c r="CJ6" i="11" l="1"/>
  <c r="CK6" i="11"/>
  <c r="CL6" i="11"/>
  <c r="CM6" i="11"/>
  <c r="CN6" i="11"/>
  <c r="CO6" i="11" s="1"/>
  <c r="CP6" i="11" s="1"/>
  <c r="CQ6" i="11" s="1"/>
  <c r="CR6" i="11" s="1"/>
  <c r="CS6" i="11" s="1"/>
  <c r="CT6" i="11" s="1"/>
  <c r="CU6" i="11" s="1"/>
  <c r="CV6" i="11" s="1"/>
  <c r="CW6" i="11" s="1"/>
  <c r="CX6" i="11" s="1"/>
  <c r="CY6" i="11" s="1"/>
  <c r="CZ6" i="11" s="1"/>
  <c r="DA6" i="11" s="1"/>
  <c r="DB6" i="11" s="1"/>
  <c r="DC6" i="11" s="1"/>
  <c r="CJ5" i="11"/>
  <c r="CK5" i="11" s="1"/>
  <c r="CL5" i="11" s="1"/>
  <c r="CM5" i="11" s="1"/>
  <c r="CN5" i="11" s="1"/>
  <c r="CO5" i="11" s="1"/>
  <c r="CP5" i="11" s="1"/>
  <c r="CQ5" i="11" s="1"/>
  <c r="CR5" i="11" s="1"/>
  <c r="CS5" i="11" s="1"/>
  <c r="CT5" i="11" s="1"/>
  <c r="CU5" i="11" s="1"/>
  <c r="CV5" i="11" s="1"/>
  <c r="CW5" i="11" s="1"/>
  <c r="CX5" i="11" s="1"/>
  <c r="CY5" i="11" s="1"/>
  <c r="CZ5" i="11" s="1"/>
  <c r="DA5" i="11" s="1"/>
  <c r="DB5" i="11" s="1"/>
  <c r="DC5" i="11" s="1"/>
  <c r="E26" i="11"/>
  <c r="F26" i="11" s="1"/>
  <c r="E17" i="11"/>
  <c r="E18" i="11" s="1"/>
  <c r="E19" i="11" s="1"/>
  <c r="E16" i="11"/>
  <c r="E15" i="11"/>
  <c r="E11" i="11"/>
  <c r="E12" i="11"/>
  <c r="E13" i="11" s="1"/>
  <c r="E10" i="11"/>
  <c r="H9" i="11"/>
  <c r="H14" i="11"/>
  <c r="H20" i="11"/>
  <c r="F10" i="11"/>
  <c r="H10" i="11" s="1"/>
  <c r="F9" i="11"/>
  <c r="F11" i="11"/>
  <c r="J5" i="1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CD5" i="11" s="1"/>
  <c r="CE5" i="11" s="1"/>
  <c r="CF5" i="11" s="1"/>
  <c r="CG5" i="11" s="1"/>
  <c r="CH5" i="11" s="1"/>
  <c r="CI5" i="11" s="1"/>
  <c r="I5" i="11"/>
  <c r="I6" i="1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AI6" i="11" s="1"/>
  <c r="AJ6" i="11" s="1"/>
  <c r="AK6" i="11" s="1"/>
  <c r="AL6" i="11" s="1"/>
  <c r="AM6" i="11" s="1"/>
  <c r="AN6" i="11" s="1"/>
  <c r="AO6" i="11" s="1"/>
  <c r="AP6" i="11" s="1"/>
  <c r="AQ6" i="11" s="1"/>
  <c r="AR6" i="11" s="1"/>
  <c r="AS6" i="11" s="1"/>
  <c r="AT6" i="11" s="1"/>
  <c r="AU6" i="11" s="1"/>
  <c r="AV6" i="11" s="1"/>
  <c r="AW6" i="11" s="1"/>
  <c r="AX6" i="11" s="1"/>
  <c r="AY6" i="11" s="1"/>
  <c r="AZ6" i="11" s="1"/>
  <c r="BA6" i="11" s="1"/>
  <c r="BB6" i="11" s="1"/>
  <c r="BC6" i="11" s="1"/>
  <c r="BD6" i="11" s="1"/>
  <c r="BE6" i="11" s="1"/>
  <c r="BF6" i="11" s="1"/>
  <c r="BG6" i="11" s="1"/>
  <c r="BH6" i="11" s="1"/>
  <c r="BI6" i="11" s="1"/>
  <c r="BJ6" i="11" s="1"/>
  <c r="BK6" i="11" s="1"/>
  <c r="BL6" i="11" s="1"/>
  <c r="BM6" i="11" s="1"/>
  <c r="BN6" i="11" s="1"/>
  <c r="BO6" i="11" s="1"/>
  <c r="BP6" i="11" s="1"/>
  <c r="BQ6" i="11" s="1"/>
  <c r="BR6" i="11" s="1"/>
  <c r="BS6" i="11" s="1"/>
  <c r="BT6" i="11" s="1"/>
  <c r="BU6" i="11" s="1"/>
  <c r="BV6" i="11" s="1"/>
  <c r="BW6" i="11" s="1"/>
  <c r="BX6" i="11" s="1"/>
  <c r="BY6" i="11" s="1"/>
  <c r="BZ6" i="11" s="1"/>
  <c r="CA6" i="11" s="1"/>
  <c r="CB6" i="11" s="1"/>
  <c r="CC6" i="11" s="1"/>
  <c r="CD6" i="11" s="1"/>
  <c r="CE6" i="11" s="1"/>
  <c r="CF6" i="11" s="1"/>
  <c r="CG6" i="11" s="1"/>
  <c r="CH6" i="11" s="1"/>
  <c r="CI6" i="11" s="1"/>
  <c r="H26" i="11" l="1"/>
  <c r="H11" i="11"/>
  <c r="H7" i="11"/>
  <c r="F12" i="11" l="1"/>
  <c r="H12" i="11"/>
  <c r="H8" i="11"/>
  <c r="F13" i="11" l="1"/>
  <c r="H13" i="11" s="1"/>
  <c r="F15" i="11" l="1"/>
  <c r="H15" i="11" s="1"/>
  <c r="F16" i="11" l="1"/>
  <c r="H16" i="11"/>
  <c r="F17" i="11" l="1"/>
  <c r="H17" i="11" s="1"/>
  <c r="F18" i="11" l="1"/>
  <c r="H18" i="11" s="1"/>
  <c r="F19" i="11" l="1"/>
  <c r="H19" i="11" s="1"/>
  <c r="H21" i="11" l="1"/>
  <c r="H22" i="11" l="1"/>
  <c r="H23" i="11" l="1"/>
  <c r="H24" i="11" l="1"/>
  <c r="H25" i="11" l="1"/>
</calcChain>
</file>

<file path=xl/sharedStrings.xml><?xml version="1.0" encoding="utf-8"?>
<sst xmlns="http://schemas.openxmlformats.org/spreadsheetml/2006/main" count="70" uniqueCount="48">
  <si>
    <t>PROGRESS</t>
  </si>
  <si>
    <t>START</t>
  </si>
  <si>
    <t>END</t>
  </si>
  <si>
    <t>TASK</t>
  </si>
  <si>
    <t xml:space="preserve">Do not delete this row. This row is hidden to preserve a formula that is used to highlight the current day within the project schedule. </t>
  </si>
  <si>
    <t>Project start:</t>
  </si>
  <si>
    <t>ASSIGNED TO</t>
  </si>
  <si>
    <t>Retragreen / TNB</t>
  </si>
  <si>
    <t>Week 1</t>
  </si>
  <si>
    <t>Week 2</t>
  </si>
  <si>
    <t>Week 3</t>
  </si>
  <si>
    <t>Week 4</t>
  </si>
  <si>
    <t>Week 5</t>
  </si>
  <si>
    <t>Week 6</t>
  </si>
  <si>
    <t>Week 7</t>
  </si>
  <si>
    <t>Week 8</t>
  </si>
  <si>
    <t>Week 9</t>
  </si>
  <si>
    <t>Week 10</t>
  </si>
  <si>
    <t>Week 11</t>
  </si>
  <si>
    <t>Week 12</t>
  </si>
  <si>
    <t>Week 13</t>
  </si>
  <si>
    <t>Week 14</t>
  </si>
  <si>
    <t>Week 15</t>
  </si>
  <si>
    <t>Week 16</t>
  </si>
  <si>
    <t>Phase 1 Initiation</t>
  </si>
  <si>
    <t>2.2 Conduct Retragreen Building and BMS Information Collection (Site Visit)</t>
  </si>
  <si>
    <t>Phase 3 Execution</t>
  </si>
  <si>
    <t xml:space="preserve">3.4 Provide updates
(a) Data Optimisation  (Simulation)
(b) Daily Monitoring Results and Issues    </t>
  </si>
  <si>
    <t>KLIA District Cooling System</t>
  </si>
  <si>
    <t>1.1 Kick-off Meeting for Collaboration</t>
  </si>
  <si>
    <t>1.2 Define Scope and Responsibilities</t>
  </si>
  <si>
    <t>1.3 NDA and Commercial Terms and Agreement</t>
  </si>
  <si>
    <t>1.4 Develop Charter: POC Scope and Evaluation</t>
  </si>
  <si>
    <t>1.5 Set-up Team for Project Execution</t>
  </si>
  <si>
    <t>Phase 2 Planning and Design</t>
  </si>
  <si>
    <t>2.1 Create Schedule for Identified POC Project</t>
  </si>
  <si>
    <t>2.3 Conduct System Basic Data Collection for Project Connectivity Identification (Site Visit)</t>
  </si>
  <si>
    <t>2.4 Evaluation of Savings Potential and Achievable Deliverables</t>
  </si>
  <si>
    <t>2.5 Progress Review Meeting Prior to Execution</t>
  </si>
  <si>
    <t>3.1 Execute Tasks
(a) Installation of Gateway
(b) Connectivity for Data Acquistion</t>
  </si>
  <si>
    <t xml:space="preserve">3.2 Monitor Progress
(a) Confirmation of Data Read/ Write
(b) Preparation for Data Optimisation </t>
  </si>
  <si>
    <t>3.3 Manage Resources
(a) Data Optimisation Trial
(b) Monitor for Any Issues</t>
  </si>
  <si>
    <t>3.5 Testing and Validation
(a) Live Test and Feedback from Site</t>
  </si>
  <si>
    <t>3.6 Final Acceptance and Handover</t>
  </si>
  <si>
    <t>Week 17</t>
  </si>
  <si>
    <t>Week 18</t>
  </si>
  <si>
    <t>Week 19</t>
  </si>
  <si>
    <t>Week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</si>
</sst>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numFmts>
  <fonts count="30" x14ac:knownFonts="1">
    <font>
      <sz val="11"/>
      <color theme="1"/>
      <name val="Arial"/>
      <family val="2"/>
      <scheme val="minor"/>
    </font>
    <font>
      <sz val="10"/>
      <name val="Arial"/>
      <family val="2"/>
      <scheme val="minor"/>
    </font>
    <font>
      <u/>
      <sz val="11"/>
      <color indexed="12"/>
      <name val="Arial"/>
      <family val="2"/>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color theme="1"/>
      <name val="Arial"/>
      <family val="2"/>
      <scheme val="minor"/>
    </font>
    <font>
      <sz val="11"/>
      <color theme="6" tint="-0.499984740745262"/>
      <name val="Arial"/>
      <family val="2"/>
      <scheme val="minor"/>
    </font>
    <font>
      <b/>
      <sz val="11"/>
      <color theme="6" tint="-0.499984740745262"/>
      <name val="Arial"/>
      <family val="2"/>
      <scheme val="minor"/>
    </font>
    <font>
      <sz val="10"/>
      <color theme="0"/>
      <name val="Arial"/>
      <family val="2"/>
      <scheme val="minor"/>
    </font>
    <font>
      <sz val="11"/>
      <color theme="3" tint="0.499984740745262"/>
      <name val="Arial"/>
      <family val="2"/>
      <scheme val="minor"/>
    </font>
    <font>
      <b/>
      <sz val="40"/>
      <color theme="3" tint="0.499984740745262"/>
      <name val="Arial Black"/>
      <family val="2"/>
      <scheme val="major"/>
    </font>
    <font>
      <b/>
      <sz val="20"/>
      <color theme="3" tint="0.499984740745262"/>
      <name val="Arial"/>
      <family val="2"/>
    </font>
    <font>
      <sz val="10"/>
      <color theme="3" tint="0.499984740745262"/>
      <name val="Arial"/>
      <family val="2"/>
    </font>
    <font>
      <sz val="10"/>
      <color theme="3" tint="0.499984740745262"/>
      <name val="Arial"/>
      <family val="2"/>
      <scheme val="minor"/>
    </font>
    <font>
      <b/>
      <sz val="16"/>
      <color theme="3" tint="0.499984740745262"/>
      <name val="Arial"/>
      <family val="2"/>
      <scheme val="minor"/>
    </font>
    <font>
      <sz val="11"/>
      <color theme="3" tint="0.499984740745262"/>
      <name val="Arial"/>
      <family val="2"/>
    </font>
    <font>
      <b/>
      <sz val="9"/>
      <color theme="3" tint="0.499984740745262"/>
      <name val="Arial"/>
      <family val="2"/>
      <scheme val="minor"/>
    </font>
    <font>
      <sz val="9"/>
      <color theme="3" tint="0.499984740745262"/>
      <name val="Arial"/>
      <family val="2"/>
      <scheme val="minor"/>
    </font>
    <font>
      <sz val="8"/>
      <name val="Arial"/>
      <family val="2"/>
      <scheme val="minor"/>
    </font>
    <font>
      <b/>
      <sz val="11"/>
      <color theme="1"/>
      <name val="Arial"/>
      <family val="2"/>
      <scheme val="minor"/>
    </font>
    <font>
      <sz val="12"/>
      <color theme="0"/>
      <name val="Arial"/>
      <family val="2"/>
      <scheme val="minor"/>
    </font>
    <font>
      <sz val="12"/>
      <color theme="1"/>
      <name val="Arial"/>
      <family val="2"/>
      <scheme val="minor"/>
    </font>
    <font>
      <b/>
      <sz val="12"/>
      <color theme="1"/>
      <name val="Arial"/>
      <family val="2"/>
      <scheme val="minor"/>
    </font>
    <font>
      <b/>
      <sz val="12"/>
      <name val="Arial"/>
      <family val="2"/>
      <scheme val="minor"/>
    </font>
    <font>
      <b/>
      <sz val="12"/>
      <color theme="0"/>
      <name val="Arial"/>
      <family val="2"/>
      <scheme val="minor"/>
    </font>
    <font>
      <sz val="11"/>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399975585192419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top/>
      <bottom style="thin">
        <color theme="1"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8" fillId="0" borderId="0"/>
    <xf numFmtId="164"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2">
      <alignment horizontal="center" vertical="center"/>
    </xf>
    <xf numFmtId="165" fontId="3" fillId="0" borderId="1" applyFill="0">
      <alignment horizontal="center" vertical="center"/>
    </xf>
    <xf numFmtId="0" fontId="3" fillId="0" borderId="1" applyFill="0">
      <alignment horizontal="center" vertical="center"/>
    </xf>
    <xf numFmtId="0" fontId="3" fillId="0" borderId="1" applyFill="0">
      <alignment horizontal="left" vertical="center" indent="2"/>
    </xf>
  </cellStyleXfs>
  <cellXfs count="97">
    <xf numFmtId="0" fontId="0" fillId="0" borderId="0" xfId="0"/>
    <xf numFmtId="0" fontId="0" fillId="0" borderId="0" xfId="0" applyAlignment="1">
      <alignment horizontal="center"/>
    </xf>
    <xf numFmtId="0" fontId="0" fillId="0" borderId="0" xfId="0" applyAlignment="1">
      <alignment horizontal="right" vertical="center"/>
    </xf>
    <xf numFmtId="0" fontId="7" fillId="0" borderId="0" xfId="1" applyFont="1" applyAlignment="1" applyProtection="1"/>
    <xf numFmtId="0" fontId="8" fillId="0" borderId="0" xfId="3"/>
    <xf numFmtId="0" fontId="8" fillId="0" borderId="0" xfId="0" applyFont="1" applyAlignment="1">
      <alignment horizontal="center"/>
    </xf>
    <xf numFmtId="0" fontId="6" fillId="0" borderId="0" xfId="0" applyFont="1"/>
    <xf numFmtId="0" fontId="3" fillId="0" borderId="0" xfId="0" applyFont="1"/>
    <xf numFmtId="0" fontId="9" fillId="0" borderId="0" xfId="0" applyFont="1"/>
    <xf numFmtId="0" fontId="9" fillId="0" borderId="0" xfId="0" applyFont="1" applyAlignment="1">
      <alignment wrapText="1"/>
    </xf>
    <xf numFmtId="0" fontId="3" fillId="0" borderId="3" xfId="0" applyFont="1" applyBorder="1" applyAlignment="1">
      <alignment vertical="center"/>
    </xf>
    <xf numFmtId="0" fontId="9" fillId="6" borderId="0" xfId="11" applyFont="1" applyFill="1" applyBorder="1" applyAlignment="1">
      <alignment vertical="center"/>
    </xf>
    <xf numFmtId="9" fontId="1" fillId="6" borderId="0" xfId="2" applyFont="1" applyFill="1" applyBorder="1" applyAlignment="1">
      <alignment horizontal="center" vertical="center"/>
    </xf>
    <xf numFmtId="165" fontId="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3" fillId="0" borderId="9" xfId="0" applyFont="1" applyBorder="1" applyAlignment="1">
      <alignment vertical="center"/>
    </xf>
    <xf numFmtId="0" fontId="3" fillId="0" borderId="0" xfId="0" applyFont="1" applyAlignment="1">
      <alignment vertical="center"/>
    </xf>
    <xf numFmtId="0" fontId="10" fillId="0" borderId="0" xfId="0" applyFont="1"/>
    <xf numFmtId="0" fontId="10" fillId="0" borderId="0" xfId="3" applyFont="1"/>
    <xf numFmtId="0" fontId="11" fillId="0" borderId="0" xfId="0" applyFont="1" applyAlignment="1">
      <alignment horizontal="left" indent="1"/>
    </xf>
    <xf numFmtId="0" fontId="10" fillId="0" borderId="0" xfId="8" applyFont="1">
      <alignment horizontal="right" indent="1"/>
    </xf>
    <xf numFmtId="0" fontId="10" fillId="0" borderId="0" xfId="0" applyFont="1" applyAlignment="1">
      <alignment horizontal="center"/>
    </xf>
    <xf numFmtId="0" fontId="12" fillId="0" borderId="0" xfId="3" applyFont="1" applyAlignment="1">
      <alignment wrapText="1"/>
    </xf>
    <xf numFmtId="0" fontId="1" fillId="0" borderId="0" xfId="0" applyFont="1" applyAlignment="1">
      <alignment horizontal="center" vertical="center"/>
    </xf>
    <xf numFmtId="0" fontId="9" fillId="0" borderId="0" xfId="0" applyFont="1" applyAlignment="1">
      <alignment vertical="center"/>
    </xf>
    <xf numFmtId="0" fontId="9" fillId="0" borderId="4" xfId="0" applyFont="1" applyBorder="1" applyAlignment="1">
      <alignment vertical="center"/>
    </xf>
    <xf numFmtId="0" fontId="12" fillId="0" borderId="0" xfId="3" applyFont="1"/>
    <xf numFmtId="0" fontId="13" fillId="0" borderId="0" xfId="3" applyFont="1" applyAlignment="1">
      <alignment wrapText="1"/>
    </xf>
    <xf numFmtId="0" fontId="14" fillId="0" borderId="0" xfId="5" applyFont="1" applyAlignment="1">
      <alignment horizontal="left"/>
    </xf>
    <xf numFmtId="0" fontId="15" fillId="0" borderId="0" xfId="0" applyFont="1"/>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3" fillId="0" borderId="0" xfId="0" applyFont="1"/>
    <xf numFmtId="0" fontId="17" fillId="0" borderId="0" xfId="0" applyFont="1"/>
    <xf numFmtId="0" fontId="13" fillId="0" borderId="0" xfId="3" applyFont="1"/>
    <xf numFmtId="0" fontId="18" fillId="0" borderId="0" xfId="6" applyFont="1" applyAlignment="1">
      <alignment horizontal="left" vertical="center" indent="1"/>
    </xf>
    <xf numFmtId="0" fontId="18" fillId="0" borderId="0" xfId="7" applyFont="1" applyAlignment="1">
      <alignment horizontal="left" vertical="center" indent="1"/>
    </xf>
    <xf numFmtId="0" fontId="19" fillId="0" borderId="0" xfId="0" applyFont="1"/>
    <xf numFmtId="0" fontId="19" fillId="0" borderId="0" xfId="0" applyFont="1" applyAlignment="1">
      <alignment horizontal="center"/>
    </xf>
    <xf numFmtId="0" fontId="21" fillId="0" borderId="0" xfId="0" applyFont="1"/>
    <xf numFmtId="0" fontId="9" fillId="0" borderId="16" xfId="0" applyFont="1" applyBorder="1" applyAlignment="1">
      <alignment vertical="center"/>
    </xf>
    <xf numFmtId="0" fontId="8" fillId="0" borderId="0" xfId="3" applyAlignment="1">
      <alignment wrapText="1"/>
    </xf>
    <xf numFmtId="0" fontId="25" fillId="0" borderId="0" xfId="0" applyFont="1"/>
    <xf numFmtId="168" fontId="27" fillId="10" borderId="12" xfId="0" applyNumberFormat="1" applyFont="1" applyFill="1" applyBorder="1" applyAlignment="1">
      <alignment horizontal="center" vertical="center"/>
    </xf>
    <xf numFmtId="169" fontId="25" fillId="0" borderId="0" xfId="0" applyNumberFormat="1" applyFont="1"/>
    <xf numFmtId="169" fontId="26" fillId="2" borderId="10" xfId="0" applyNumberFormat="1" applyFont="1" applyFill="1" applyBorder="1" applyAlignment="1">
      <alignment horizontal="center" vertical="center" textRotation="90" shrinkToFit="1"/>
    </xf>
    <xf numFmtId="0" fontId="28" fillId="0" borderId="0" xfId="3" applyFont="1" applyAlignment="1">
      <alignment wrapText="1"/>
    </xf>
    <xf numFmtId="0" fontId="27" fillId="0" borderId="0" xfId="1" applyFont="1" applyAlignment="1" applyProtection="1">
      <alignment horizontal="left" vertical="top" indent="1"/>
    </xf>
    <xf numFmtId="0" fontId="26" fillId="0" borderId="0" xfId="0" applyFont="1"/>
    <xf numFmtId="0" fontId="26" fillId="0" borderId="0" xfId="0" applyFont="1" applyAlignment="1">
      <alignment horizontal="left" indent="1"/>
    </xf>
    <xf numFmtId="0" fontId="23" fillId="6" borderId="0" xfId="0" applyFont="1" applyFill="1" applyAlignment="1">
      <alignment horizontal="left" vertical="center" indent="1"/>
    </xf>
    <xf numFmtId="0" fontId="23" fillId="7" borderId="0" xfId="0" applyFont="1" applyFill="1" applyAlignment="1">
      <alignment horizontal="left" vertical="center" indent="1"/>
    </xf>
    <xf numFmtId="0" fontId="3" fillId="7" borderId="0" xfId="11" applyFill="1" applyBorder="1" applyAlignment="1">
      <alignment vertical="center"/>
    </xf>
    <xf numFmtId="9" fontId="29" fillId="7" borderId="0" xfId="2" applyFont="1" applyFill="1" applyBorder="1" applyAlignment="1">
      <alignment horizontal="center" vertical="center"/>
    </xf>
    <xf numFmtId="15" fontId="3" fillId="7" borderId="0" xfId="0" applyNumberFormat="1" applyFont="1" applyFill="1" applyAlignment="1">
      <alignment horizontal="center" vertical="center"/>
    </xf>
    <xf numFmtId="0" fontId="29" fillId="0" borderId="0" xfId="0" applyFont="1" applyAlignment="1">
      <alignment horizontal="center" vertical="center"/>
    </xf>
    <xf numFmtId="0" fontId="23" fillId="8" borderId="0" xfId="0" applyFont="1" applyFill="1" applyAlignment="1">
      <alignment horizontal="left" vertical="center" indent="1"/>
    </xf>
    <xf numFmtId="0" fontId="3" fillId="8" borderId="0" xfId="11" applyFill="1" applyBorder="1" applyAlignment="1">
      <alignment vertical="center"/>
    </xf>
    <xf numFmtId="9" fontId="29" fillId="8" borderId="0" xfId="2" applyFont="1" applyFill="1" applyBorder="1" applyAlignment="1">
      <alignment horizontal="center" vertical="center"/>
    </xf>
    <xf numFmtId="15" fontId="3" fillId="8" borderId="0" xfId="0" applyNumberFormat="1" applyFont="1" applyFill="1" applyAlignment="1">
      <alignment horizontal="center" vertical="center"/>
    </xf>
    <xf numFmtId="0" fontId="3" fillId="5" borderId="8" xfId="12" applyFill="1" applyBorder="1" applyAlignment="1">
      <alignment horizontal="left" vertical="center" wrapText="1" indent="2"/>
    </xf>
    <xf numFmtId="0" fontId="3" fillId="5" borderId="8" xfId="11" applyFill="1" applyBorder="1" applyAlignment="1">
      <alignment vertical="center"/>
    </xf>
    <xf numFmtId="9" fontId="29" fillId="5" borderId="8" xfId="2" applyFont="1" applyFill="1" applyBorder="1" applyAlignment="1">
      <alignment horizontal="center" vertical="center"/>
    </xf>
    <xf numFmtId="15" fontId="3" fillId="5" borderId="8" xfId="10" applyNumberFormat="1" applyFill="1" applyBorder="1">
      <alignment horizontal="center" vertical="center"/>
    </xf>
    <xf numFmtId="15" fontId="3" fillId="11" borderId="6" xfId="10" applyNumberFormat="1" applyFill="1" applyBorder="1">
      <alignment horizontal="center" vertical="center"/>
    </xf>
    <xf numFmtId="0" fontId="29" fillId="0" borderId="17" xfId="0" applyFont="1" applyBorder="1" applyAlignment="1">
      <alignment horizontal="center" vertical="center"/>
    </xf>
    <xf numFmtId="0" fontId="3" fillId="0" borderId="17" xfId="0" applyFont="1" applyBorder="1" applyAlignment="1">
      <alignment vertical="center"/>
    </xf>
    <xf numFmtId="0" fontId="3" fillId="4" borderId="5" xfId="12" applyFill="1" applyBorder="1" applyAlignment="1">
      <alignment horizontal="left" vertical="center" wrapText="1" indent="2"/>
    </xf>
    <xf numFmtId="0" fontId="3" fillId="4" borderId="5" xfId="11" applyFill="1" applyBorder="1" applyAlignment="1">
      <alignment vertical="center"/>
    </xf>
    <xf numFmtId="9" fontId="29" fillId="4" borderId="5" xfId="2" applyFont="1" applyFill="1" applyBorder="1" applyAlignment="1">
      <alignment horizontal="center" vertical="center"/>
    </xf>
    <xf numFmtId="15" fontId="3" fillId="4" borderId="5" xfId="10" applyNumberFormat="1" applyFill="1" applyBorder="1">
      <alignment horizontal="center" vertical="center"/>
    </xf>
    <xf numFmtId="0" fontId="3" fillId="0" borderId="17" xfId="0" applyFont="1" applyBorder="1" applyAlignment="1">
      <alignment horizontal="center" vertical="center"/>
    </xf>
    <xf numFmtId="0" fontId="3" fillId="0" borderId="17" xfId="0" applyFont="1" applyBorder="1" applyAlignment="1">
      <alignment horizontal="right" vertical="center"/>
    </xf>
    <xf numFmtId="0" fontId="3" fillId="3" borderId="7" xfId="12" applyFill="1" applyBorder="1" applyAlignment="1">
      <alignment horizontal="left" vertical="center" wrapText="1" indent="2"/>
    </xf>
    <xf numFmtId="0" fontId="3" fillId="3" borderId="6" xfId="11" applyFill="1" applyBorder="1" applyAlignment="1">
      <alignment vertical="center"/>
    </xf>
    <xf numFmtId="9" fontId="29" fillId="3" borderId="7" xfId="2" applyFont="1" applyFill="1" applyBorder="1" applyAlignment="1">
      <alignment horizontal="center" vertical="center"/>
    </xf>
    <xf numFmtId="15" fontId="3" fillId="3" borderId="7" xfId="10" applyNumberFormat="1" applyFill="1" applyBorder="1">
      <alignment horizontal="center" vertical="center"/>
    </xf>
    <xf numFmtId="0" fontId="3" fillId="3" borderId="6" xfId="12" applyFill="1" applyBorder="1" applyAlignment="1">
      <alignment horizontal="left" vertical="center" wrapText="1" indent="2"/>
    </xf>
    <xf numFmtId="9" fontId="29" fillId="3" borderId="6" xfId="2" applyFont="1" applyFill="1" applyBorder="1" applyAlignment="1">
      <alignment horizontal="center" vertical="center"/>
    </xf>
    <xf numFmtId="15" fontId="3" fillId="3" borderId="6" xfId="10" applyNumberFormat="1" applyFill="1" applyBorder="1">
      <alignment horizontal="center" vertical="center"/>
    </xf>
    <xf numFmtId="15" fontId="3" fillId="11" borderId="8" xfId="10" applyNumberFormat="1" applyFill="1" applyBorder="1">
      <alignment horizontal="center" vertical="center"/>
    </xf>
    <xf numFmtId="0" fontId="1" fillId="0" borderId="17" xfId="0" applyFont="1" applyBorder="1" applyAlignment="1">
      <alignment vertical="center"/>
    </xf>
    <xf numFmtId="0" fontId="29" fillId="0" borderId="17" xfId="0" applyFont="1" applyBorder="1" applyAlignment="1">
      <alignment vertical="center"/>
    </xf>
    <xf numFmtId="167" fontId="26" fillId="2" borderId="13" xfId="0" applyNumberFormat="1" applyFont="1" applyFill="1" applyBorder="1" applyAlignment="1">
      <alignment horizontal="center" vertical="center" wrapText="1"/>
    </xf>
    <xf numFmtId="167" fontId="26" fillId="2" borderId="14" xfId="0" applyNumberFormat="1" applyFont="1" applyFill="1" applyBorder="1" applyAlignment="1">
      <alignment horizontal="center" vertical="center" wrapText="1"/>
    </xf>
    <xf numFmtId="167" fontId="26" fillId="2" borderId="15"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8" applyFont="1" applyAlignment="1">
      <alignment horizontal="left"/>
    </xf>
    <xf numFmtId="166" fontId="21" fillId="0" borderId="0" xfId="9" applyFont="1" applyBorder="1" applyAlignment="1">
      <alignment horizontal="left"/>
    </xf>
    <xf numFmtId="0" fontId="24" fillId="0" borderId="0" xfId="3" applyFont="1" applyAlignment="1">
      <alignment wrapText="1"/>
    </xf>
    <xf numFmtId="0" fontId="26" fillId="9" borderId="11" xfId="0" applyFont="1" applyFill="1" applyBorder="1" applyAlignment="1">
      <alignment horizontal="left" vertical="center" indent="1"/>
    </xf>
    <xf numFmtId="0" fontId="25" fillId="2" borderId="12" xfId="0" applyFont="1" applyFill="1" applyBorder="1" applyAlignment="1">
      <alignment horizontal="left" indent="1"/>
    </xf>
    <xf numFmtId="0" fontId="26" fillId="9" borderId="11" xfId="0" applyFont="1" applyFill="1" applyBorder="1" applyAlignment="1">
      <alignment vertical="center"/>
    </xf>
    <xf numFmtId="0" fontId="25" fillId="2" borderId="12" xfId="0" applyFont="1" applyFill="1" applyBorder="1"/>
    <xf numFmtId="0" fontId="26" fillId="9" borderId="11"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2">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7" tint="0.59996337778862885"/>
        </patternFill>
      </fill>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1"/>
      <tableStyleElement type="headerRow" dxfId="50"/>
      <tableStyleElement type="totalRow" dxfId="49"/>
      <tableStyleElement type="firstColumn" dxfId="48"/>
      <tableStyleElement type="lastColumn" dxfId="47"/>
      <tableStyleElement type="firstRowStripe" dxfId="46"/>
      <tableStyleElement type="secondRowStripe" dxfId="45"/>
      <tableStyleElement type="firstColumnStripe" dxfId="44"/>
      <tableStyleElement type="secondColumnStripe" dxfId="4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L35"/>
  <sheetViews>
    <sheetView showGridLines="0" tabSelected="1" showRuler="0" topLeftCell="B11" zoomScale="70" zoomScaleNormal="70" zoomScalePageLayoutView="70" workbookViewId="0">
      <selection activeCell="F26" sqref="F26"/>
    </sheetView>
  </sheetViews>
  <sheetFormatPr defaultColWidth="8.69921875" defaultRowHeight="30" customHeight="1" x14ac:dyDescent="0.25"/>
  <cols>
    <col min="1" max="1" width="2.3984375" style="4" customWidth="1"/>
    <col min="2" max="2" width="62" customWidth="1"/>
    <col min="3" max="3" width="16.69921875" customWidth="1"/>
    <col min="4" max="4" width="10.69921875" customWidth="1"/>
    <col min="5" max="5" width="10.69921875" style="1" customWidth="1"/>
    <col min="6" max="6" width="10.69921875" customWidth="1"/>
    <col min="7" max="7" width="2.09765625" customWidth="1"/>
    <col min="8" max="8" width="5.5" customWidth="1"/>
    <col min="9" max="86" width="3.19921875" customWidth="1"/>
    <col min="87" max="127" width="3.69921875" customWidth="1"/>
    <col min="128" max="142" width="3.796875" customWidth="1"/>
  </cols>
  <sheetData>
    <row r="1" spans="1:142" s="33" customFormat="1" ht="90" customHeight="1" x14ac:dyDescent="1.45">
      <c r="A1" s="27"/>
      <c r="B1" s="28" t="s">
        <v>28</v>
      </c>
      <c r="C1" s="29"/>
      <c r="D1" s="30"/>
      <c r="E1" s="31"/>
      <c r="F1" s="32"/>
      <c r="H1" s="34"/>
      <c r="I1" s="89" t="s">
        <v>5</v>
      </c>
      <c r="J1" s="88"/>
      <c r="K1" s="88"/>
      <c r="L1" s="88"/>
      <c r="M1" s="88"/>
      <c r="N1" s="40"/>
      <c r="O1" s="90">
        <v>45748</v>
      </c>
      <c r="P1" s="90"/>
      <c r="Q1" s="90"/>
      <c r="R1" s="90"/>
      <c r="S1" s="90"/>
      <c r="T1" s="90"/>
      <c r="U1" s="90"/>
      <c r="V1" s="90"/>
      <c r="W1" s="90"/>
      <c r="X1" s="90"/>
      <c r="Y1" s="90"/>
    </row>
    <row r="2" spans="1:142" s="33" customFormat="1" ht="30" customHeight="1" x14ac:dyDescent="0.25">
      <c r="A2" s="35"/>
      <c r="B2" s="36"/>
      <c r="C2" s="37"/>
      <c r="D2" s="38"/>
      <c r="E2" s="39"/>
      <c r="F2" s="38"/>
      <c r="I2" s="89"/>
      <c r="J2" s="88"/>
      <c r="K2" s="88"/>
      <c r="L2" s="88"/>
      <c r="M2" s="88"/>
      <c r="N2" s="40"/>
      <c r="O2" s="87"/>
      <c r="P2" s="88"/>
      <c r="Q2" s="88"/>
      <c r="R2" s="88"/>
      <c r="S2" s="88"/>
      <c r="T2" s="88"/>
      <c r="U2" s="88"/>
      <c r="V2" s="88"/>
      <c r="W2" s="40"/>
      <c r="X2" s="40"/>
      <c r="Y2" s="40"/>
    </row>
    <row r="3" spans="1:142" s="17" customFormat="1" ht="30" customHeight="1" x14ac:dyDescent="0.25">
      <c r="A3" s="18"/>
      <c r="B3" s="19"/>
      <c r="D3" s="20"/>
      <c r="E3" s="21"/>
    </row>
    <row r="4" spans="1:142" s="49" customFormat="1" ht="30" customHeight="1" x14ac:dyDescent="0.3">
      <c r="A4" s="47"/>
      <c r="B4" s="48"/>
      <c r="E4" s="50"/>
      <c r="I4" s="84" t="s">
        <v>8</v>
      </c>
      <c r="J4" s="85"/>
      <c r="K4" s="85"/>
      <c r="L4" s="86"/>
      <c r="M4" s="84" t="s">
        <v>9</v>
      </c>
      <c r="N4" s="85"/>
      <c r="O4" s="85"/>
      <c r="P4" s="85"/>
      <c r="Q4" s="86"/>
      <c r="R4" s="84" t="s">
        <v>10</v>
      </c>
      <c r="S4" s="85"/>
      <c r="T4" s="85"/>
      <c r="U4" s="85"/>
      <c r="V4" s="86"/>
      <c r="W4" s="84" t="s">
        <v>11</v>
      </c>
      <c r="X4" s="85"/>
      <c r="Y4" s="85"/>
      <c r="Z4" s="85"/>
      <c r="AA4" s="86"/>
      <c r="AB4" s="84" t="s">
        <v>12</v>
      </c>
      <c r="AC4" s="85"/>
      <c r="AD4" s="85"/>
      <c r="AE4" s="85"/>
      <c r="AF4" s="86"/>
      <c r="AG4" s="84" t="s">
        <v>13</v>
      </c>
      <c r="AH4" s="85"/>
      <c r="AI4" s="85"/>
      <c r="AJ4" s="85"/>
      <c r="AK4" s="86"/>
      <c r="AL4" s="84" t="s">
        <v>14</v>
      </c>
      <c r="AM4" s="85"/>
      <c r="AN4" s="85"/>
      <c r="AO4" s="85"/>
      <c r="AP4" s="86"/>
      <c r="AQ4" s="84" t="s">
        <v>15</v>
      </c>
      <c r="AR4" s="85"/>
      <c r="AS4" s="85"/>
      <c r="AT4" s="85"/>
      <c r="AU4" s="86"/>
      <c r="AV4" s="84" t="s">
        <v>16</v>
      </c>
      <c r="AW4" s="85"/>
      <c r="AX4" s="85"/>
      <c r="AY4" s="85"/>
      <c r="AZ4" s="86"/>
      <c r="BA4" s="84" t="s">
        <v>17</v>
      </c>
      <c r="BB4" s="85"/>
      <c r="BC4" s="85"/>
      <c r="BD4" s="85"/>
      <c r="BE4" s="86"/>
      <c r="BF4" s="84" t="s">
        <v>18</v>
      </c>
      <c r="BG4" s="85"/>
      <c r="BH4" s="85"/>
      <c r="BI4" s="85"/>
      <c r="BJ4" s="86"/>
      <c r="BK4" s="84" t="s">
        <v>19</v>
      </c>
      <c r="BL4" s="85"/>
      <c r="BM4" s="85"/>
      <c r="BN4" s="85"/>
      <c r="BO4" s="86"/>
      <c r="BP4" s="84" t="s">
        <v>20</v>
      </c>
      <c r="BQ4" s="85"/>
      <c r="BR4" s="85"/>
      <c r="BS4" s="85"/>
      <c r="BT4" s="86"/>
      <c r="BU4" s="84" t="s">
        <v>21</v>
      </c>
      <c r="BV4" s="85"/>
      <c r="BW4" s="85"/>
      <c r="BX4" s="85"/>
      <c r="BY4" s="86"/>
      <c r="BZ4" s="84" t="s">
        <v>22</v>
      </c>
      <c r="CA4" s="85"/>
      <c r="CB4" s="85"/>
      <c r="CC4" s="85"/>
      <c r="CD4" s="86"/>
      <c r="CE4" s="84" t="s">
        <v>23</v>
      </c>
      <c r="CF4" s="85"/>
      <c r="CG4" s="85"/>
      <c r="CH4" s="85"/>
      <c r="CI4" s="86"/>
      <c r="CJ4" s="84" t="s">
        <v>44</v>
      </c>
      <c r="CK4" s="85"/>
      <c r="CL4" s="85"/>
      <c r="CM4" s="85"/>
      <c r="CN4" s="86"/>
      <c r="CO4" s="84" t="s">
        <v>45</v>
      </c>
      <c r="CP4" s="85"/>
      <c r="CQ4" s="85"/>
      <c r="CR4" s="85"/>
      <c r="CS4" s="86"/>
      <c r="CT4" s="84" t="s">
        <v>46</v>
      </c>
      <c r="CU4" s="85"/>
      <c r="CV4" s="85"/>
      <c r="CW4" s="85"/>
      <c r="CX4" s="86"/>
      <c r="CY4" s="84" t="s">
        <v>47</v>
      </c>
      <c r="CZ4" s="85"/>
      <c r="DA4" s="85"/>
      <c r="DB4" s="85"/>
      <c r="DC4" s="86"/>
      <c r="DD4" s="84" t="s">
        <v>47</v>
      </c>
      <c r="DE4" s="85"/>
      <c r="DF4" s="85"/>
      <c r="DG4" s="85"/>
      <c r="DH4" s="86"/>
      <c r="DI4" s="84" t="s">
        <v>47</v>
      </c>
      <c r="DJ4" s="85"/>
      <c r="DK4" s="85"/>
      <c r="DL4" s="85"/>
      <c r="DM4" s="86"/>
      <c r="DN4" s="84" t="s">
        <v>47</v>
      </c>
      <c r="DO4" s="85"/>
      <c r="DP4" s="85"/>
      <c r="DQ4" s="85"/>
      <c r="DR4" s="86"/>
      <c r="DS4" s="84" t="s">
        <v>47</v>
      </c>
      <c r="DT4" s="85"/>
      <c r="DU4" s="85"/>
      <c r="DV4" s="85"/>
      <c r="DW4" s="86"/>
      <c r="DX4" s="84" t="s">
        <v>47</v>
      </c>
      <c r="DY4" s="85"/>
      <c r="DZ4" s="85"/>
      <c r="EA4" s="85"/>
      <c r="EB4" s="86"/>
      <c r="EC4" s="84" t="s">
        <v>47</v>
      </c>
      <c r="ED4" s="85"/>
      <c r="EE4" s="85"/>
      <c r="EF4" s="85"/>
      <c r="EG4" s="86"/>
      <c r="EH4" s="84" t="s">
        <v>47</v>
      </c>
      <c r="EI4" s="85"/>
      <c r="EJ4" s="85"/>
      <c r="EK4" s="85"/>
      <c r="EL4" s="86"/>
    </row>
    <row r="5" spans="1:142" s="43" customFormat="1" ht="15" customHeight="1" x14ac:dyDescent="0.25">
      <c r="A5" s="91"/>
      <c r="B5" s="92" t="s">
        <v>3</v>
      </c>
      <c r="C5" s="94" t="s">
        <v>6</v>
      </c>
      <c r="D5" s="96" t="s">
        <v>0</v>
      </c>
      <c r="E5" s="96" t="s">
        <v>1</v>
      </c>
      <c r="F5" s="96" t="s">
        <v>2</v>
      </c>
      <c r="I5" s="44">
        <f>IF(WEEKDAY(O1,2)&lt;=5,O1,O1+(8-WEEKDAY(O1,2)))</f>
        <v>45748</v>
      </c>
      <c r="J5" s="44">
        <f>WORKDAY(O1,1)</f>
        <v>45749</v>
      </c>
      <c r="K5" s="44">
        <f>WORKDAY(J5,1)</f>
        <v>45750</v>
      </c>
      <c r="L5" s="44">
        <f t="shared" ref="L5:BW5" si="0">WORKDAY(K5,1)</f>
        <v>45751</v>
      </c>
      <c r="M5" s="44">
        <f t="shared" si="0"/>
        <v>45754</v>
      </c>
      <c r="N5" s="44">
        <f t="shared" si="0"/>
        <v>45755</v>
      </c>
      <c r="O5" s="44">
        <f t="shared" si="0"/>
        <v>45756</v>
      </c>
      <c r="P5" s="44">
        <f t="shared" si="0"/>
        <v>45757</v>
      </c>
      <c r="Q5" s="44">
        <f t="shared" si="0"/>
        <v>45758</v>
      </c>
      <c r="R5" s="44">
        <f t="shared" si="0"/>
        <v>45761</v>
      </c>
      <c r="S5" s="44">
        <f t="shared" si="0"/>
        <v>45762</v>
      </c>
      <c r="T5" s="44">
        <f t="shared" si="0"/>
        <v>45763</v>
      </c>
      <c r="U5" s="44">
        <f t="shared" si="0"/>
        <v>45764</v>
      </c>
      <c r="V5" s="44">
        <f t="shared" si="0"/>
        <v>45765</v>
      </c>
      <c r="W5" s="44">
        <f t="shared" si="0"/>
        <v>45768</v>
      </c>
      <c r="X5" s="44">
        <f t="shared" si="0"/>
        <v>45769</v>
      </c>
      <c r="Y5" s="44">
        <f t="shared" si="0"/>
        <v>45770</v>
      </c>
      <c r="Z5" s="44">
        <f t="shared" si="0"/>
        <v>45771</v>
      </c>
      <c r="AA5" s="44">
        <f t="shared" si="0"/>
        <v>45772</v>
      </c>
      <c r="AB5" s="44">
        <f t="shared" si="0"/>
        <v>45775</v>
      </c>
      <c r="AC5" s="44">
        <f t="shared" si="0"/>
        <v>45776</v>
      </c>
      <c r="AD5" s="44">
        <f t="shared" si="0"/>
        <v>45777</v>
      </c>
      <c r="AE5" s="44">
        <f t="shared" si="0"/>
        <v>45778</v>
      </c>
      <c r="AF5" s="44">
        <f t="shared" si="0"/>
        <v>45779</v>
      </c>
      <c r="AG5" s="44">
        <f t="shared" si="0"/>
        <v>45782</v>
      </c>
      <c r="AH5" s="44">
        <f t="shared" si="0"/>
        <v>45783</v>
      </c>
      <c r="AI5" s="44">
        <f t="shared" si="0"/>
        <v>45784</v>
      </c>
      <c r="AJ5" s="44">
        <f t="shared" si="0"/>
        <v>45785</v>
      </c>
      <c r="AK5" s="44">
        <f t="shared" si="0"/>
        <v>45786</v>
      </c>
      <c r="AL5" s="44">
        <f t="shared" si="0"/>
        <v>45789</v>
      </c>
      <c r="AM5" s="44">
        <f t="shared" si="0"/>
        <v>45790</v>
      </c>
      <c r="AN5" s="44">
        <f t="shared" si="0"/>
        <v>45791</v>
      </c>
      <c r="AO5" s="44">
        <f t="shared" si="0"/>
        <v>45792</v>
      </c>
      <c r="AP5" s="44">
        <f t="shared" si="0"/>
        <v>45793</v>
      </c>
      <c r="AQ5" s="44">
        <f t="shared" si="0"/>
        <v>45796</v>
      </c>
      <c r="AR5" s="44">
        <f t="shared" si="0"/>
        <v>45797</v>
      </c>
      <c r="AS5" s="44">
        <f t="shared" si="0"/>
        <v>45798</v>
      </c>
      <c r="AT5" s="44">
        <f t="shared" si="0"/>
        <v>45799</v>
      </c>
      <c r="AU5" s="44">
        <f t="shared" si="0"/>
        <v>45800</v>
      </c>
      <c r="AV5" s="44">
        <f t="shared" si="0"/>
        <v>45803</v>
      </c>
      <c r="AW5" s="44">
        <f t="shared" si="0"/>
        <v>45804</v>
      </c>
      <c r="AX5" s="44">
        <f t="shared" si="0"/>
        <v>45805</v>
      </c>
      <c r="AY5" s="44">
        <f t="shared" si="0"/>
        <v>45806</v>
      </c>
      <c r="AZ5" s="44">
        <f t="shared" si="0"/>
        <v>45807</v>
      </c>
      <c r="BA5" s="44">
        <f t="shared" si="0"/>
        <v>45810</v>
      </c>
      <c r="BB5" s="44">
        <f t="shared" si="0"/>
        <v>45811</v>
      </c>
      <c r="BC5" s="44">
        <f t="shared" si="0"/>
        <v>45812</v>
      </c>
      <c r="BD5" s="44">
        <f t="shared" si="0"/>
        <v>45813</v>
      </c>
      <c r="BE5" s="44">
        <f t="shared" si="0"/>
        <v>45814</v>
      </c>
      <c r="BF5" s="44">
        <f t="shared" si="0"/>
        <v>45817</v>
      </c>
      <c r="BG5" s="44">
        <f t="shared" si="0"/>
        <v>45818</v>
      </c>
      <c r="BH5" s="44">
        <f t="shared" si="0"/>
        <v>45819</v>
      </c>
      <c r="BI5" s="44">
        <f t="shared" si="0"/>
        <v>45820</v>
      </c>
      <c r="BJ5" s="44">
        <f t="shared" si="0"/>
        <v>45821</v>
      </c>
      <c r="BK5" s="44">
        <f t="shared" si="0"/>
        <v>45824</v>
      </c>
      <c r="BL5" s="44">
        <f t="shared" si="0"/>
        <v>45825</v>
      </c>
      <c r="BM5" s="44">
        <f t="shared" si="0"/>
        <v>45826</v>
      </c>
      <c r="BN5" s="44">
        <f t="shared" si="0"/>
        <v>45827</v>
      </c>
      <c r="BO5" s="44">
        <f t="shared" si="0"/>
        <v>45828</v>
      </c>
      <c r="BP5" s="44">
        <f t="shared" si="0"/>
        <v>45831</v>
      </c>
      <c r="BQ5" s="44">
        <f t="shared" si="0"/>
        <v>45832</v>
      </c>
      <c r="BR5" s="44">
        <f t="shared" si="0"/>
        <v>45833</v>
      </c>
      <c r="BS5" s="44">
        <f t="shared" si="0"/>
        <v>45834</v>
      </c>
      <c r="BT5" s="44">
        <f t="shared" si="0"/>
        <v>45835</v>
      </c>
      <c r="BU5" s="44">
        <f t="shared" si="0"/>
        <v>45838</v>
      </c>
      <c r="BV5" s="44">
        <f t="shared" si="0"/>
        <v>45839</v>
      </c>
      <c r="BW5" s="44">
        <f t="shared" si="0"/>
        <v>45840</v>
      </c>
      <c r="BX5" s="44">
        <f t="shared" ref="BX5:CI5" si="1">WORKDAY(BW5,1)</f>
        <v>45841</v>
      </c>
      <c r="BY5" s="44">
        <f t="shared" si="1"/>
        <v>45842</v>
      </c>
      <c r="BZ5" s="44">
        <f t="shared" si="1"/>
        <v>45845</v>
      </c>
      <c r="CA5" s="44">
        <f t="shared" si="1"/>
        <v>45846</v>
      </c>
      <c r="CB5" s="44">
        <f t="shared" si="1"/>
        <v>45847</v>
      </c>
      <c r="CC5" s="44">
        <f t="shared" si="1"/>
        <v>45848</v>
      </c>
      <c r="CD5" s="44">
        <f t="shared" si="1"/>
        <v>45849</v>
      </c>
      <c r="CE5" s="44">
        <f t="shared" si="1"/>
        <v>45852</v>
      </c>
      <c r="CF5" s="44">
        <f t="shared" si="1"/>
        <v>45853</v>
      </c>
      <c r="CG5" s="44">
        <f t="shared" si="1"/>
        <v>45854</v>
      </c>
      <c r="CH5" s="44">
        <f t="shared" si="1"/>
        <v>45855</v>
      </c>
      <c r="CI5" s="44">
        <f t="shared" si="1"/>
        <v>45856</v>
      </c>
      <c r="CJ5" s="44">
        <f t="shared" ref="CJ5:CJ6" si="2">WORKDAY(CI5,1)</f>
        <v>45859</v>
      </c>
      <c r="CK5" s="44">
        <f t="shared" ref="CK5:CK6" si="3">WORKDAY(CJ5,1)</f>
        <v>45860</v>
      </c>
      <c r="CL5" s="44">
        <f t="shared" ref="CL5:CL6" si="4">WORKDAY(CK5,1)</f>
        <v>45861</v>
      </c>
      <c r="CM5" s="44">
        <f t="shared" ref="CM5:CM6" si="5">WORKDAY(CL5,1)</f>
        <v>45862</v>
      </c>
      <c r="CN5" s="44">
        <f t="shared" ref="CN5:CN6" si="6">WORKDAY(CM5,1)</f>
        <v>45863</v>
      </c>
      <c r="CO5" s="44">
        <f t="shared" ref="CO5:CO6" si="7">WORKDAY(CN5,1)</f>
        <v>45866</v>
      </c>
      <c r="CP5" s="44">
        <f t="shared" ref="CP5:CP6" si="8">WORKDAY(CO5,1)</f>
        <v>45867</v>
      </c>
      <c r="CQ5" s="44">
        <f t="shared" ref="CQ5:CQ6" si="9">WORKDAY(CP5,1)</f>
        <v>45868</v>
      </c>
      <c r="CR5" s="44">
        <f t="shared" ref="CR5:CR6" si="10">WORKDAY(CQ5,1)</f>
        <v>45869</v>
      </c>
      <c r="CS5" s="44">
        <f t="shared" ref="CS5:CS6" si="11">WORKDAY(CR5,1)</f>
        <v>45870</v>
      </c>
      <c r="CT5" s="44">
        <f t="shared" ref="CT5:CT6" si="12">WORKDAY(CS5,1)</f>
        <v>45873</v>
      </c>
      <c r="CU5" s="44">
        <f t="shared" ref="CU5:CU6" si="13">WORKDAY(CT5,1)</f>
        <v>45874</v>
      </c>
      <c r="CV5" s="44">
        <f t="shared" ref="CV5:CV6" si="14">WORKDAY(CU5,1)</f>
        <v>45875</v>
      </c>
      <c r="CW5" s="44">
        <f t="shared" ref="CW5:CW6" si="15">WORKDAY(CV5,1)</f>
        <v>45876</v>
      </c>
      <c r="CX5" s="44">
        <f t="shared" ref="CX5:CX6" si="16">WORKDAY(CW5,1)</f>
        <v>45877</v>
      </c>
      <c r="CY5" s="44">
        <f t="shared" ref="CY5:CY6" si="17">WORKDAY(CX5,1)</f>
        <v>45880</v>
      </c>
      <c r="CZ5" s="44">
        <f t="shared" ref="CZ5:CZ6" si="18">WORKDAY(CY5,1)</f>
        <v>45881</v>
      </c>
      <c r="DA5" s="44">
        <f t="shared" ref="DA5:DA6" si="19">WORKDAY(CZ5,1)</f>
        <v>45882</v>
      </c>
      <c r="DB5" s="44">
        <f t="shared" ref="DB5:DB6" si="20">WORKDAY(DA5,1)</f>
        <v>45883</v>
      </c>
      <c r="DC5" s="44">
        <f t="shared" ref="DC5:DC6" si="21">WORKDAY(DB5,1)</f>
        <v>45884</v>
      </c>
      <c r="DD5" s="44">
        <f t="shared" ref="DD5:DD6" si="22">WORKDAY(DC5,1)</f>
        <v>45887</v>
      </c>
      <c r="DE5" s="44">
        <f t="shared" ref="DE5:DE6" si="23">WORKDAY(DD5,1)</f>
        <v>45888</v>
      </c>
      <c r="DF5" s="44">
        <f t="shared" ref="DF5:DF6" si="24">WORKDAY(DE5,1)</f>
        <v>45889</v>
      </c>
      <c r="DG5" s="44">
        <f t="shared" ref="DG5:DG6" si="25">WORKDAY(DF5,1)</f>
        <v>45890</v>
      </c>
      <c r="DH5" s="44">
        <f t="shared" ref="DH5:DH6" si="26">WORKDAY(DG5,1)</f>
        <v>45891</v>
      </c>
      <c r="DI5" s="44">
        <f t="shared" ref="DI5:DI6" si="27">WORKDAY(DH5,1)</f>
        <v>45894</v>
      </c>
      <c r="DJ5" s="44">
        <f t="shared" ref="DJ5:DJ6" si="28">WORKDAY(DI5,1)</f>
        <v>45895</v>
      </c>
      <c r="DK5" s="44">
        <f t="shared" ref="DK5:DK6" si="29">WORKDAY(DJ5,1)</f>
        <v>45896</v>
      </c>
      <c r="DL5" s="44">
        <f t="shared" ref="DL5:DL6" si="30">WORKDAY(DK5,1)</f>
        <v>45897</v>
      </c>
      <c r="DM5" s="44">
        <f t="shared" ref="DM5:DM6" si="31">WORKDAY(DL5,1)</f>
        <v>45898</v>
      </c>
      <c r="DN5" s="44">
        <f t="shared" ref="DN5:DN6" si="32">WORKDAY(DM5,1)</f>
        <v>45901</v>
      </c>
      <c r="DO5" s="44">
        <f t="shared" ref="DO5:DO6" si="33">WORKDAY(DN5,1)</f>
        <v>45902</v>
      </c>
      <c r="DP5" s="44">
        <f t="shared" ref="DP5:DP6" si="34">WORKDAY(DO5,1)</f>
        <v>45903</v>
      </c>
      <c r="DQ5" s="44">
        <f t="shared" ref="DQ5:DQ6" si="35">WORKDAY(DP5,1)</f>
        <v>45904</v>
      </c>
      <c r="DR5" s="44">
        <f t="shared" ref="DR5:DR6" si="36">WORKDAY(DQ5,1)</f>
        <v>45905</v>
      </c>
      <c r="DS5" s="44">
        <f t="shared" ref="DS5:DS6" si="37">WORKDAY(DR5,1)</f>
        <v>45908</v>
      </c>
      <c r="DT5" s="44">
        <f t="shared" ref="DT5:DT6" si="38">WORKDAY(DS5,1)</f>
        <v>45909</v>
      </c>
      <c r="DU5" s="44">
        <f t="shared" ref="DU5:DU6" si="39">WORKDAY(DT5,1)</f>
        <v>45910</v>
      </c>
      <c r="DV5" s="44">
        <f t="shared" ref="DV5:DV6" si="40">WORKDAY(DU5,1)</f>
        <v>45911</v>
      </c>
      <c r="DW5" s="44">
        <f t="shared" ref="DW5:DW6" si="41">WORKDAY(DV5,1)</f>
        <v>45912</v>
      </c>
      <c r="DX5" s="44">
        <f t="shared" ref="DX5:DX6" si="42">WORKDAY(DW5,1)</f>
        <v>45915</v>
      </c>
      <c r="DY5" s="44">
        <f t="shared" ref="DY5:DY6" si="43">WORKDAY(DX5,1)</f>
        <v>45916</v>
      </c>
      <c r="DZ5" s="44">
        <f t="shared" ref="DZ5:DZ6" si="44">WORKDAY(DY5,1)</f>
        <v>45917</v>
      </c>
      <c r="EA5" s="44">
        <f t="shared" ref="EA5:EA6" si="45">WORKDAY(DZ5,1)</f>
        <v>45918</v>
      </c>
      <c r="EB5" s="44">
        <f t="shared" ref="EB5:EB6" si="46">WORKDAY(EA5,1)</f>
        <v>45919</v>
      </c>
      <c r="EC5" s="44">
        <f t="shared" ref="EC5:EC6" si="47">WORKDAY(EB5,1)</f>
        <v>45922</v>
      </c>
      <c r="ED5" s="44">
        <f t="shared" ref="ED5:ED6" si="48">WORKDAY(EC5,1)</f>
        <v>45923</v>
      </c>
      <c r="EE5" s="44">
        <f t="shared" ref="EE5:EE6" si="49">WORKDAY(ED5,1)</f>
        <v>45924</v>
      </c>
      <c r="EF5" s="44">
        <f t="shared" ref="EF5:EF6" si="50">WORKDAY(EE5,1)</f>
        <v>45925</v>
      </c>
      <c r="EG5" s="44">
        <f t="shared" ref="EG5:EG6" si="51">WORKDAY(EF5,1)</f>
        <v>45926</v>
      </c>
      <c r="EH5" s="44">
        <f t="shared" ref="EH5:EH6" si="52">WORKDAY(EG5,1)</f>
        <v>45929</v>
      </c>
      <c r="EI5" s="44">
        <f t="shared" ref="EI5:EI6" si="53">WORKDAY(EH5,1)</f>
        <v>45930</v>
      </c>
      <c r="EJ5" s="44">
        <f t="shared" ref="EJ5:EJ6" si="54">WORKDAY(EI5,1)</f>
        <v>45931</v>
      </c>
      <c r="EK5" s="44">
        <f t="shared" ref="EK5:EK6" si="55">WORKDAY(EJ5,1)</f>
        <v>45932</v>
      </c>
      <c r="EL5" s="44">
        <f t="shared" ref="EL5:EL6" si="56">WORKDAY(EK5,1)</f>
        <v>45933</v>
      </c>
    </row>
    <row r="6" spans="1:142" s="45" customFormat="1" ht="60.6" customHeight="1" x14ac:dyDescent="0.25">
      <c r="A6" s="91"/>
      <c r="B6" s="93"/>
      <c r="C6" s="95"/>
      <c r="D6" s="95"/>
      <c r="E6" s="95"/>
      <c r="F6" s="95"/>
      <c r="I6" s="46">
        <f>WORKDAY(O1-1,1)</f>
        <v>45748</v>
      </c>
      <c r="J6" s="46">
        <f>WORKDAY(I6,1)</f>
        <v>45749</v>
      </c>
      <c r="K6" s="46">
        <f t="shared" ref="K6:BV6" si="57">WORKDAY(J6,1)</f>
        <v>45750</v>
      </c>
      <c r="L6" s="46">
        <f t="shared" si="57"/>
        <v>45751</v>
      </c>
      <c r="M6" s="46">
        <f t="shared" si="57"/>
        <v>45754</v>
      </c>
      <c r="N6" s="46">
        <f t="shared" si="57"/>
        <v>45755</v>
      </c>
      <c r="O6" s="46">
        <f t="shared" si="57"/>
        <v>45756</v>
      </c>
      <c r="P6" s="46">
        <f t="shared" si="57"/>
        <v>45757</v>
      </c>
      <c r="Q6" s="46">
        <f t="shared" si="57"/>
        <v>45758</v>
      </c>
      <c r="R6" s="46">
        <f t="shared" si="57"/>
        <v>45761</v>
      </c>
      <c r="S6" s="46">
        <f t="shared" si="57"/>
        <v>45762</v>
      </c>
      <c r="T6" s="46">
        <f t="shared" si="57"/>
        <v>45763</v>
      </c>
      <c r="U6" s="46">
        <f t="shared" si="57"/>
        <v>45764</v>
      </c>
      <c r="V6" s="46">
        <f t="shared" si="57"/>
        <v>45765</v>
      </c>
      <c r="W6" s="46">
        <f t="shared" si="57"/>
        <v>45768</v>
      </c>
      <c r="X6" s="46">
        <f t="shared" si="57"/>
        <v>45769</v>
      </c>
      <c r="Y6" s="46">
        <f t="shared" si="57"/>
        <v>45770</v>
      </c>
      <c r="Z6" s="46">
        <f t="shared" si="57"/>
        <v>45771</v>
      </c>
      <c r="AA6" s="46">
        <f t="shared" si="57"/>
        <v>45772</v>
      </c>
      <c r="AB6" s="46">
        <f t="shared" si="57"/>
        <v>45775</v>
      </c>
      <c r="AC6" s="46">
        <f t="shared" si="57"/>
        <v>45776</v>
      </c>
      <c r="AD6" s="46">
        <f t="shared" si="57"/>
        <v>45777</v>
      </c>
      <c r="AE6" s="46">
        <f t="shared" si="57"/>
        <v>45778</v>
      </c>
      <c r="AF6" s="46">
        <f t="shared" si="57"/>
        <v>45779</v>
      </c>
      <c r="AG6" s="46">
        <f t="shared" si="57"/>
        <v>45782</v>
      </c>
      <c r="AH6" s="46">
        <f t="shared" si="57"/>
        <v>45783</v>
      </c>
      <c r="AI6" s="46">
        <f t="shared" si="57"/>
        <v>45784</v>
      </c>
      <c r="AJ6" s="46">
        <f t="shared" si="57"/>
        <v>45785</v>
      </c>
      <c r="AK6" s="46">
        <f t="shared" si="57"/>
        <v>45786</v>
      </c>
      <c r="AL6" s="46">
        <f t="shared" si="57"/>
        <v>45789</v>
      </c>
      <c r="AM6" s="46">
        <f t="shared" si="57"/>
        <v>45790</v>
      </c>
      <c r="AN6" s="46">
        <f t="shared" si="57"/>
        <v>45791</v>
      </c>
      <c r="AO6" s="46">
        <f t="shared" si="57"/>
        <v>45792</v>
      </c>
      <c r="AP6" s="46">
        <f t="shared" si="57"/>
        <v>45793</v>
      </c>
      <c r="AQ6" s="46">
        <f t="shared" si="57"/>
        <v>45796</v>
      </c>
      <c r="AR6" s="46">
        <f t="shared" si="57"/>
        <v>45797</v>
      </c>
      <c r="AS6" s="46">
        <f t="shared" si="57"/>
        <v>45798</v>
      </c>
      <c r="AT6" s="46">
        <f t="shared" si="57"/>
        <v>45799</v>
      </c>
      <c r="AU6" s="46">
        <f t="shared" si="57"/>
        <v>45800</v>
      </c>
      <c r="AV6" s="46">
        <f t="shared" si="57"/>
        <v>45803</v>
      </c>
      <c r="AW6" s="46">
        <f t="shared" si="57"/>
        <v>45804</v>
      </c>
      <c r="AX6" s="46">
        <f t="shared" si="57"/>
        <v>45805</v>
      </c>
      <c r="AY6" s="46">
        <f t="shared" si="57"/>
        <v>45806</v>
      </c>
      <c r="AZ6" s="46">
        <f t="shared" si="57"/>
        <v>45807</v>
      </c>
      <c r="BA6" s="46">
        <f t="shared" si="57"/>
        <v>45810</v>
      </c>
      <c r="BB6" s="46">
        <f t="shared" si="57"/>
        <v>45811</v>
      </c>
      <c r="BC6" s="46">
        <f t="shared" si="57"/>
        <v>45812</v>
      </c>
      <c r="BD6" s="46">
        <f t="shared" si="57"/>
        <v>45813</v>
      </c>
      <c r="BE6" s="46">
        <f t="shared" si="57"/>
        <v>45814</v>
      </c>
      <c r="BF6" s="46">
        <f t="shared" si="57"/>
        <v>45817</v>
      </c>
      <c r="BG6" s="46">
        <f t="shared" si="57"/>
        <v>45818</v>
      </c>
      <c r="BH6" s="46">
        <f t="shared" si="57"/>
        <v>45819</v>
      </c>
      <c r="BI6" s="46">
        <f t="shared" si="57"/>
        <v>45820</v>
      </c>
      <c r="BJ6" s="46">
        <f t="shared" si="57"/>
        <v>45821</v>
      </c>
      <c r="BK6" s="46">
        <f t="shared" si="57"/>
        <v>45824</v>
      </c>
      <c r="BL6" s="46">
        <f t="shared" si="57"/>
        <v>45825</v>
      </c>
      <c r="BM6" s="46">
        <f t="shared" si="57"/>
        <v>45826</v>
      </c>
      <c r="BN6" s="46">
        <f t="shared" si="57"/>
        <v>45827</v>
      </c>
      <c r="BO6" s="46">
        <f t="shared" si="57"/>
        <v>45828</v>
      </c>
      <c r="BP6" s="46">
        <f t="shared" si="57"/>
        <v>45831</v>
      </c>
      <c r="BQ6" s="46">
        <f t="shared" si="57"/>
        <v>45832</v>
      </c>
      <c r="BR6" s="46">
        <f t="shared" si="57"/>
        <v>45833</v>
      </c>
      <c r="BS6" s="46">
        <f t="shared" si="57"/>
        <v>45834</v>
      </c>
      <c r="BT6" s="46">
        <f t="shared" si="57"/>
        <v>45835</v>
      </c>
      <c r="BU6" s="46">
        <f t="shared" si="57"/>
        <v>45838</v>
      </c>
      <c r="BV6" s="46">
        <f t="shared" si="57"/>
        <v>45839</v>
      </c>
      <c r="BW6" s="46">
        <f t="shared" ref="BW6:CI6" si="58">WORKDAY(BV6,1)</f>
        <v>45840</v>
      </c>
      <c r="BX6" s="46">
        <f t="shared" si="58"/>
        <v>45841</v>
      </c>
      <c r="BY6" s="46">
        <f t="shared" si="58"/>
        <v>45842</v>
      </c>
      <c r="BZ6" s="46">
        <f t="shared" si="58"/>
        <v>45845</v>
      </c>
      <c r="CA6" s="46">
        <f t="shared" si="58"/>
        <v>45846</v>
      </c>
      <c r="CB6" s="46">
        <f t="shared" si="58"/>
        <v>45847</v>
      </c>
      <c r="CC6" s="46">
        <f t="shared" si="58"/>
        <v>45848</v>
      </c>
      <c r="CD6" s="46">
        <f t="shared" si="58"/>
        <v>45849</v>
      </c>
      <c r="CE6" s="46">
        <f t="shared" si="58"/>
        <v>45852</v>
      </c>
      <c r="CF6" s="46">
        <f t="shared" si="58"/>
        <v>45853</v>
      </c>
      <c r="CG6" s="46">
        <f t="shared" si="58"/>
        <v>45854</v>
      </c>
      <c r="CH6" s="46">
        <f t="shared" si="58"/>
        <v>45855</v>
      </c>
      <c r="CI6" s="46">
        <f t="shared" si="58"/>
        <v>45856</v>
      </c>
      <c r="CJ6" s="46">
        <f t="shared" si="2"/>
        <v>45859</v>
      </c>
      <c r="CK6" s="46">
        <f t="shared" si="3"/>
        <v>45860</v>
      </c>
      <c r="CL6" s="46">
        <f t="shared" si="4"/>
        <v>45861</v>
      </c>
      <c r="CM6" s="46">
        <f t="shared" si="5"/>
        <v>45862</v>
      </c>
      <c r="CN6" s="46">
        <f t="shared" si="6"/>
        <v>45863</v>
      </c>
      <c r="CO6" s="46">
        <f t="shared" si="7"/>
        <v>45866</v>
      </c>
      <c r="CP6" s="46">
        <f t="shared" si="8"/>
        <v>45867</v>
      </c>
      <c r="CQ6" s="46">
        <f t="shared" si="9"/>
        <v>45868</v>
      </c>
      <c r="CR6" s="46">
        <f t="shared" si="10"/>
        <v>45869</v>
      </c>
      <c r="CS6" s="46">
        <f t="shared" si="11"/>
        <v>45870</v>
      </c>
      <c r="CT6" s="46">
        <f t="shared" si="12"/>
        <v>45873</v>
      </c>
      <c r="CU6" s="46">
        <f t="shared" si="13"/>
        <v>45874</v>
      </c>
      <c r="CV6" s="46">
        <f t="shared" si="14"/>
        <v>45875</v>
      </c>
      <c r="CW6" s="46">
        <f t="shared" si="15"/>
        <v>45876</v>
      </c>
      <c r="CX6" s="46">
        <f t="shared" si="16"/>
        <v>45877</v>
      </c>
      <c r="CY6" s="46">
        <f t="shared" si="17"/>
        <v>45880</v>
      </c>
      <c r="CZ6" s="46">
        <f t="shared" si="18"/>
        <v>45881</v>
      </c>
      <c r="DA6" s="46">
        <f t="shared" si="19"/>
        <v>45882</v>
      </c>
      <c r="DB6" s="46">
        <f t="shared" si="20"/>
        <v>45883</v>
      </c>
      <c r="DC6" s="46">
        <f t="shared" si="21"/>
        <v>45884</v>
      </c>
      <c r="DD6" s="46">
        <f t="shared" si="22"/>
        <v>45887</v>
      </c>
      <c r="DE6" s="46">
        <f t="shared" si="23"/>
        <v>45888</v>
      </c>
      <c r="DF6" s="46">
        <f t="shared" si="24"/>
        <v>45889</v>
      </c>
      <c r="DG6" s="46">
        <f t="shared" si="25"/>
        <v>45890</v>
      </c>
      <c r="DH6" s="46">
        <f t="shared" si="26"/>
        <v>45891</v>
      </c>
      <c r="DI6" s="46">
        <f t="shared" si="27"/>
        <v>45894</v>
      </c>
      <c r="DJ6" s="46">
        <f t="shared" si="28"/>
        <v>45895</v>
      </c>
      <c r="DK6" s="46">
        <f t="shared" si="29"/>
        <v>45896</v>
      </c>
      <c r="DL6" s="46">
        <f t="shared" si="30"/>
        <v>45897</v>
      </c>
      <c r="DM6" s="46">
        <f t="shared" si="31"/>
        <v>45898</v>
      </c>
      <c r="DN6" s="46">
        <f t="shared" si="32"/>
        <v>45901</v>
      </c>
      <c r="DO6" s="46">
        <f t="shared" si="33"/>
        <v>45902</v>
      </c>
      <c r="DP6" s="46">
        <f t="shared" si="34"/>
        <v>45903</v>
      </c>
      <c r="DQ6" s="46">
        <f t="shared" si="35"/>
        <v>45904</v>
      </c>
      <c r="DR6" s="46">
        <f t="shared" si="36"/>
        <v>45905</v>
      </c>
      <c r="DS6" s="46">
        <f t="shared" si="37"/>
        <v>45908</v>
      </c>
      <c r="DT6" s="46">
        <f t="shared" si="38"/>
        <v>45909</v>
      </c>
      <c r="DU6" s="46">
        <f t="shared" si="39"/>
        <v>45910</v>
      </c>
      <c r="DV6" s="46">
        <f t="shared" si="40"/>
        <v>45911</v>
      </c>
      <c r="DW6" s="46">
        <f t="shared" si="41"/>
        <v>45912</v>
      </c>
      <c r="DX6" s="46">
        <f t="shared" si="42"/>
        <v>45915</v>
      </c>
      <c r="DY6" s="46">
        <f t="shared" si="43"/>
        <v>45916</v>
      </c>
      <c r="DZ6" s="46">
        <f t="shared" si="44"/>
        <v>45917</v>
      </c>
      <c r="EA6" s="46">
        <f t="shared" si="45"/>
        <v>45918</v>
      </c>
      <c r="EB6" s="46">
        <f t="shared" si="46"/>
        <v>45919</v>
      </c>
      <c r="EC6" s="46">
        <f t="shared" si="47"/>
        <v>45922</v>
      </c>
      <c r="ED6" s="46">
        <f t="shared" si="48"/>
        <v>45923</v>
      </c>
      <c r="EE6" s="46">
        <f t="shared" si="49"/>
        <v>45924</v>
      </c>
      <c r="EF6" s="46">
        <f t="shared" si="50"/>
        <v>45925</v>
      </c>
      <c r="EG6" s="46">
        <f t="shared" si="51"/>
        <v>45926</v>
      </c>
      <c r="EH6" s="46">
        <f t="shared" si="52"/>
        <v>45929</v>
      </c>
      <c r="EI6" s="46">
        <f t="shared" si="53"/>
        <v>45930</v>
      </c>
      <c r="EJ6" s="46">
        <f t="shared" si="54"/>
        <v>45931</v>
      </c>
      <c r="EK6" s="46">
        <f t="shared" si="55"/>
        <v>45932</v>
      </c>
      <c r="EL6" s="46">
        <f t="shared" si="56"/>
        <v>45933</v>
      </c>
    </row>
    <row r="7" spans="1:142" s="7" customFormat="1" ht="30" hidden="1" customHeight="1" thickBot="1" x14ac:dyDescent="0.3">
      <c r="A7" s="4" t="s">
        <v>4</v>
      </c>
      <c r="B7" s="8"/>
      <c r="C7" s="9"/>
      <c r="D7" s="8"/>
      <c r="E7" s="8"/>
      <c r="F7" s="8"/>
      <c r="H7" s="7" t="str">
        <f>IF(OR(ISBLANK(task_start),ISBLANK(task_end)),"",task_end-task_start+1)</f>
        <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row>
    <row r="8" spans="1:142" s="24" customFormat="1" ht="30" customHeight="1" x14ac:dyDescent="0.25">
      <c r="A8" s="22"/>
      <c r="B8" s="51" t="s">
        <v>24</v>
      </c>
      <c r="C8" s="11"/>
      <c r="D8" s="12"/>
      <c r="E8" s="13"/>
      <c r="F8" s="14"/>
      <c r="G8" s="23"/>
      <c r="H8" s="82" t="str">
        <f t="shared" ref="H8" si="59">IF(OR(ISBLANK(task_start),ISBLANK(task_end)),"",task_end-task_start+1)</f>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row>
    <row r="9" spans="1:142" s="16" customFormat="1" ht="30" customHeight="1" x14ac:dyDescent="0.25">
      <c r="A9" s="42">
        <v>1</v>
      </c>
      <c r="B9" s="78" t="s">
        <v>29</v>
      </c>
      <c r="C9" s="75" t="s">
        <v>7</v>
      </c>
      <c r="D9" s="79">
        <v>0</v>
      </c>
      <c r="E9" s="80">
        <v>45748</v>
      </c>
      <c r="F9" s="65">
        <f>E9+7</f>
        <v>45755</v>
      </c>
      <c r="G9" s="56"/>
      <c r="H9" s="66">
        <f t="shared" ref="H9:H26" si="60">IF(OR(ISBLANK(task_start),ISBLANK(task_end)),"",task_end-task_start)</f>
        <v>7</v>
      </c>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row>
    <row r="10" spans="1:142" s="16" customFormat="1" ht="30" customHeight="1" x14ac:dyDescent="0.25">
      <c r="A10" s="42"/>
      <c r="B10" s="74" t="s">
        <v>30</v>
      </c>
      <c r="C10" s="75" t="s">
        <v>7</v>
      </c>
      <c r="D10" s="76">
        <v>0</v>
      </c>
      <c r="E10" s="77">
        <f>E9+8</f>
        <v>45756</v>
      </c>
      <c r="F10" s="65">
        <f t="shared" ref="F10:F19" si="61">E10+7</f>
        <v>45763</v>
      </c>
      <c r="G10" s="56"/>
      <c r="H10" s="66">
        <f t="shared" si="60"/>
        <v>7</v>
      </c>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row>
    <row r="11" spans="1:142" s="16" customFormat="1" ht="30" customHeight="1" x14ac:dyDescent="0.25">
      <c r="A11" s="4"/>
      <c r="B11" s="74" t="s">
        <v>31</v>
      </c>
      <c r="C11" s="75" t="s">
        <v>7</v>
      </c>
      <c r="D11" s="76">
        <v>0</v>
      </c>
      <c r="E11" s="77">
        <f t="shared" ref="E11:E13" si="62">E10+8</f>
        <v>45764</v>
      </c>
      <c r="F11" s="65">
        <f t="shared" si="61"/>
        <v>45771</v>
      </c>
      <c r="G11" s="56"/>
      <c r="H11" s="66">
        <f t="shared" si="60"/>
        <v>7</v>
      </c>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row>
    <row r="12" spans="1:142" s="16" customFormat="1" ht="30" customHeight="1" x14ac:dyDescent="0.25">
      <c r="A12" s="4"/>
      <c r="B12" s="74" t="s">
        <v>32</v>
      </c>
      <c r="C12" s="75" t="s">
        <v>7</v>
      </c>
      <c r="D12" s="76">
        <v>0</v>
      </c>
      <c r="E12" s="77">
        <f t="shared" si="62"/>
        <v>45772</v>
      </c>
      <c r="F12" s="65">
        <f t="shared" si="61"/>
        <v>45779</v>
      </c>
      <c r="G12" s="56"/>
      <c r="H12" s="66">
        <f t="shared" si="60"/>
        <v>7</v>
      </c>
      <c r="I12" s="67"/>
      <c r="J12" s="67"/>
      <c r="K12" s="67"/>
      <c r="L12" s="67"/>
      <c r="M12" s="67"/>
      <c r="N12" s="67"/>
      <c r="O12" s="67"/>
      <c r="P12" s="67"/>
      <c r="Q12" s="67"/>
      <c r="R12" s="67"/>
      <c r="S12" s="67"/>
      <c r="T12" s="67"/>
      <c r="U12" s="73"/>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row>
    <row r="13" spans="1:142" s="16" customFormat="1" ht="30" customHeight="1" x14ac:dyDescent="0.25">
      <c r="A13" s="4"/>
      <c r="B13" s="74" t="s">
        <v>33</v>
      </c>
      <c r="C13" s="75" t="s">
        <v>7</v>
      </c>
      <c r="D13" s="76">
        <v>0</v>
      </c>
      <c r="E13" s="77">
        <f t="shared" si="62"/>
        <v>45780</v>
      </c>
      <c r="F13" s="65">
        <f t="shared" si="61"/>
        <v>45787</v>
      </c>
      <c r="G13" s="56"/>
      <c r="H13" s="66">
        <f t="shared" si="60"/>
        <v>7</v>
      </c>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row>
    <row r="14" spans="1:142" s="16" customFormat="1" ht="30" customHeight="1" x14ac:dyDescent="0.25">
      <c r="A14" s="42"/>
      <c r="B14" s="52" t="s">
        <v>34</v>
      </c>
      <c r="C14" s="53"/>
      <c r="D14" s="54"/>
      <c r="E14" s="55"/>
      <c r="F14" s="55"/>
      <c r="G14" s="56"/>
      <c r="H14" s="83" t="str">
        <f t="shared" si="60"/>
        <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row>
    <row r="15" spans="1:142" s="16" customFormat="1" ht="30" customHeight="1" x14ac:dyDescent="0.25">
      <c r="A15" s="42"/>
      <c r="B15" s="68" t="s">
        <v>35</v>
      </c>
      <c r="C15" s="69" t="s">
        <v>7</v>
      </c>
      <c r="D15" s="70">
        <v>0</v>
      </c>
      <c r="E15" s="71">
        <f>E13+8</f>
        <v>45788</v>
      </c>
      <c r="F15" s="65">
        <f t="shared" si="61"/>
        <v>45795</v>
      </c>
      <c r="G15" s="56"/>
      <c r="H15" s="66">
        <f t="shared" si="60"/>
        <v>7</v>
      </c>
      <c r="I15" s="67"/>
      <c r="J15" s="67"/>
      <c r="K15" s="67"/>
      <c r="L15" s="72"/>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row>
    <row r="16" spans="1:142" s="16" customFormat="1" ht="30" customHeight="1" x14ac:dyDescent="0.25">
      <c r="A16" s="4"/>
      <c r="B16" s="68" t="s">
        <v>25</v>
      </c>
      <c r="C16" s="69" t="s">
        <v>7</v>
      </c>
      <c r="D16" s="70">
        <v>0</v>
      </c>
      <c r="E16" s="71">
        <f>E15+8</f>
        <v>45796</v>
      </c>
      <c r="F16" s="65">
        <f t="shared" si="61"/>
        <v>45803</v>
      </c>
      <c r="G16" s="56"/>
      <c r="H16" s="66">
        <f t="shared" si="60"/>
        <v>7</v>
      </c>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row>
    <row r="17" spans="1:142" s="16" customFormat="1" ht="30" customHeight="1" x14ac:dyDescent="0.25">
      <c r="A17" s="4"/>
      <c r="B17" s="68" t="s">
        <v>36</v>
      </c>
      <c r="C17" s="69" t="s">
        <v>7</v>
      </c>
      <c r="D17" s="70">
        <v>0</v>
      </c>
      <c r="E17" s="71">
        <f t="shared" ref="E17:E19" si="63">E16+8</f>
        <v>45804</v>
      </c>
      <c r="F17" s="65">
        <f t="shared" si="61"/>
        <v>45811</v>
      </c>
      <c r="G17" s="56"/>
      <c r="H17" s="66">
        <f t="shared" si="60"/>
        <v>7</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row>
    <row r="18" spans="1:142" s="16" customFormat="1" ht="30" customHeight="1" x14ac:dyDescent="0.25">
      <c r="A18" s="4"/>
      <c r="B18" s="68" t="s">
        <v>37</v>
      </c>
      <c r="C18" s="69" t="s">
        <v>7</v>
      </c>
      <c r="D18" s="70">
        <v>0</v>
      </c>
      <c r="E18" s="71">
        <f t="shared" si="63"/>
        <v>45812</v>
      </c>
      <c r="F18" s="65">
        <f t="shared" si="61"/>
        <v>45819</v>
      </c>
      <c r="G18" s="56"/>
      <c r="H18" s="66">
        <f t="shared" si="60"/>
        <v>7</v>
      </c>
      <c r="I18" s="67"/>
      <c r="J18" s="67"/>
      <c r="K18" s="67"/>
      <c r="L18" s="67"/>
      <c r="M18" s="67"/>
      <c r="N18" s="67"/>
      <c r="O18" s="67"/>
      <c r="P18" s="67"/>
      <c r="Q18" s="67"/>
      <c r="R18" s="67"/>
      <c r="S18" s="67"/>
      <c r="T18" s="67"/>
      <c r="U18" s="73"/>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row>
    <row r="19" spans="1:142" s="16" customFormat="1" ht="30" customHeight="1" x14ac:dyDescent="0.25">
      <c r="A19" s="4"/>
      <c r="B19" s="68" t="s">
        <v>38</v>
      </c>
      <c r="C19" s="69" t="s">
        <v>7</v>
      </c>
      <c r="D19" s="70">
        <v>0</v>
      </c>
      <c r="E19" s="71">
        <f t="shared" si="63"/>
        <v>45820</v>
      </c>
      <c r="F19" s="65">
        <f t="shared" si="61"/>
        <v>45827</v>
      </c>
      <c r="G19" s="56"/>
      <c r="H19" s="66">
        <f t="shared" si="60"/>
        <v>7</v>
      </c>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row>
    <row r="20" spans="1:142" s="16" customFormat="1" ht="30" customHeight="1" x14ac:dyDescent="0.25">
      <c r="A20" s="4"/>
      <c r="B20" s="57" t="s">
        <v>26</v>
      </c>
      <c r="C20" s="58"/>
      <c r="D20" s="59"/>
      <c r="E20" s="60"/>
      <c r="F20" s="60"/>
      <c r="G20" s="56"/>
      <c r="H20" s="83" t="str">
        <f t="shared" si="60"/>
        <v/>
      </c>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row>
    <row r="21" spans="1:142" s="16" customFormat="1" ht="44.55" customHeight="1" x14ac:dyDescent="0.25">
      <c r="A21" s="4"/>
      <c r="B21" s="61" t="s">
        <v>39</v>
      </c>
      <c r="C21" s="62" t="s">
        <v>7</v>
      </c>
      <c r="D21" s="63">
        <v>0</v>
      </c>
      <c r="E21" s="64">
        <f>E19+8</f>
        <v>45828</v>
      </c>
      <c r="F21" s="65">
        <f>E21+14</f>
        <v>45842</v>
      </c>
      <c r="G21" s="56"/>
      <c r="H21" s="66">
        <f t="shared" si="60"/>
        <v>14</v>
      </c>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row>
    <row r="22" spans="1:142" s="16" customFormat="1" ht="41.4" x14ac:dyDescent="0.25">
      <c r="A22" s="4"/>
      <c r="B22" s="61" t="s">
        <v>40</v>
      </c>
      <c r="C22" s="62" t="s">
        <v>7</v>
      </c>
      <c r="D22" s="63">
        <v>0</v>
      </c>
      <c r="E22" s="64">
        <f>E21+15</f>
        <v>45843</v>
      </c>
      <c r="F22" s="65">
        <f t="shared" ref="F22" si="64">E22+14</f>
        <v>45857</v>
      </c>
      <c r="G22" s="56"/>
      <c r="H22" s="66">
        <f t="shared" si="60"/>
        <v>14</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row>
    <row r="23" spans="1:142" s="16" customFormat="1" ht="41.4" x14ac:dyDescent="0.25">
      <c r="A23" s="4"/>
      <c r="B23" s="61" t="s">
        <v>41</v>
      </c>
      <c r="C23" s="62" t="s">
        <v>7</v>
      </c>
      <c r="D23" s="63">
        <v>0</v>
      </c>
      <c r="E23" s="64">
        <f>F22+1</f>
        <v>45858</v>
      </c>
      <c r="F23" s="65">
        <f>E23+14</f>
        <v>45872</v>
      </c>
      <c r="G23" s="56"/>
      <c r="H23" s="66">
        <f t="shared" si="60"/>
        <v>14</v>
      </c>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row>
    <row r="24" spans="1:142" s="16" customFormat="1" ht="45" customHeight="1" x14ac:dyDescent="0.25">
      <c r="A24" s="4"/>
      <c r="B24" s="61" t="s">
        <v>27</v>
      </c>
      <c r="C24" s="62" t="s">
        <v>7</v>
      </c>
      <c r="D24" s="63">
        <v>0</v>
      </c>
      <c r="E24" s="64">
        <f>F23+1</f>
        <v>45873</v>
      </c>
      <c r="F24" s="81">
        <v>45887</v>
      </c>
      <c r="G24" s="56"/>
      <c r="H24" s="66">
        <f t="shared" si="60"/>
        <v>14</v>
      </c>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row>
    <row r="25" spans="1:142" s="16" customFormat="1" ht="41.55" customHeight="1" x14ac:dyDescent="0.25">
      <c r="A25" s="4"/>
      <c r="B25" s="61" t="s">
        <v>42</v>
      </c>
      <c r="C25" s="62" t="s">
        <v>7</v>
      </c>
      <c r="D25" s="63">
        <v>0</v>
      </c>
      <c r="E25" s="64">
        <f>F24+1</f>
        <v>45888</v>
      </c>
      <c r="F25" s="65">
        <v>45916</v>
      </c>
      <c r="G25" s="56"/>
      <c r="H25" s="66">
        <f t="shared" si="60"/>
        <v>28</v>
      </c>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row>
    <row r="26" spans="1:142" s="16" customFormat="1" ht="41.55" customHeight="1" x14ac:dyDescent="0.25">
      <c r="A26" s="4"/>
      <c r="B26" s="61" t="s">
        <v>43</v>
      </c>
      <c r="C26" s="62" t="s">
        <v>7</v>
      </c>
      <c r="D26" s="63">
        <v>0</v>
      </c>
      <c r="E26" s="64">
        <f>F25+2</f>
        <v>45918</v>
      </c>
      <c r="F26" s="65">
        <f>E26+2</f>
        <v>45920</v>
      </c>
      <c r="G26" s="56"/>
      <c r="H26" s="66">
        <f t="shared" si="60"/>
        <v>2</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row>
    <row r="27" spans="1:142" s="24" customFormat="1" ht="30" customHeight="1" x14ac:dyDescent="0.25">
      <c r="A27" s="26"/>
      <c r="B27" s="25"/>
      <c r="C27" s="25"/>
      <c r="D27" s="25"/>
      <c r="E27" s="25"/>
      <c r="F27" s="25"/>
      <c r="G27" s="25"/>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row>
    <row r="28" spans="1:142" s="24" customFormat="1" ht="30" customHeight="1" x14ac:dyDescent="0.25">
      <c r="A28" s="26"/>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row>
    <row r="29" spans="1:142" s="24" customFormat="1" ht="30" customHeight="1" x14ac:dyDescent="0.25">
      <c r="A29" s="26"/>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row>
    <row r="30" spans="1:142" s="24" customFormat="1" ht="30" customHeight="1" x14ac:dyDescent="0.25">
      <c r="A30" s="26"/>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row>
    <row r="31" spans="1:142" s="24" customFormat="1" ht="30" customHeight="1" x14ac:dyDescent="0.25">
      <c r="A31" s="26"/>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row>
    <row r="32" spans="1:142" s="16" customFormat="1" ht="30" customHeight="1" x14ac:dyDescent="0.25">
      <c r="A32" s="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3:7" ht="30" customHeight="1" x14ac:dyDescent="0.25">
      <c r="G33" s="2"/>
    </row>
    <row r="34" spans="3:7" ht="30" customHeight="1" x14ac:dyDescent="0.25">
      <c r="C34" s="6"/>
      <c r="F34" s="5"/>
    </row>
    <row r="35" spans="3:7" ht="30" customHeight="1" x14ac:dyDescent="0.25">
      <c r="C35" s="3"/>
    </row>
  </sheetData>
  <mergeCells count="37">
    <mergeCell ref="EC4:EG4"/>
    <mergeCell ref="EH4:EL4"/>
    <mergeCell ref="DD4:DH4"/>
    <mergeCell ref="DI4:DM4"/>
    <mergeCell ref="DN4:DR4"/>
    <mergeCell ref="DS4:DW4"/>
    <mergeCell ref="DX4:EB4"/>
    <mergeCell ref="F5:F6"/>
    <mergeCell ref="CE4:CI4"/>
    <mergeCell ref="AG4:AK4"/>
    <mergeCell ref="AL4:AP4"/>
    <mergeCell ref="AQ4:AU4"/>
    <mergeCell ref="BU4:BY4"/>
    <mergeCell ref="BZ4:CD4"/>
    <mergeCell ref="AV4:AZ4"/>
    <mergeCell ref="BA4:BE4"/>
    <mergeCell ref="BF4:BJ4"/>
    <mergeCell ref="BK4:BO4"/>
    <mergeCell ref="BP4:BT4"/>
    <mergeCell ref="A5:A6"/>
    <mergeCell ref="B5:B6"/>
    <mergeCell ref="C5:C6"/>
    <mergeCell ref="D5:D6"/>
    <mergeCell ref="E5:E6"/>
    <mergeCell ref="O2:V2"/>
    <mergeCell ref="I1:M1"/>
    <mergeCell ref="I2:M2"/>
    <mergeCell ref="O1:Y1"/>
    <mergeCell ref="I4:L4"/>
    <mergeCell ref="M4:Q4"/>
    <mergeCell ref="R4:V4"/>
    <mergeCell ref="W4:AA4"/>
    <mergeCell ref="CJ4:CN4"/>
    <mergeCell ref="CO4:CS4"/>
    <mergeCell ref="CT4:CX4"/>
    <mergeCell ref="CY4:DC4"/>
    <mergeCell ref="AB4:AF4"/>
  </mergeCells>
  <phoneticPr fontId="22" type="noConversion"/>
  <conditionalFormatting sqref="B27:E31 G27:J31 L27:O31 Q27:BW31 BY27:CA31">
    <cfRule type="expression" dxfId="42" priority="464" stopIfTrue="1">
      <formula>AND(task_end&gt;=I$5,task_start&lt;J$5)</formula>
    </cfRule>
    <cfRule type="expression" dxfId="41" priority="502">
      <formula>AND(TODAY()&gt;=I$5, TODAY()&lt;J$5)</formula>
    </cfRule>
  </conditionalFormatting>
  <conditionalFormatting sqref="B27:CB31">
    <cfRule type="expression" dxfId="40" priority="463">
      <formula>AND(task_start&lt;=I$5,ROUNDDOWN((task_end-task_start+1)*task_progress,0)+task_start-1&gt;=I$5)</formula>
    </cfRule>
  </conditionalFormatting>
  <conditionalFormatting sqref="D7:D26">
    <cfRule type="dataBar" priority="45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F27:F31 K27:K31 P27:P31 BX27:BX31">
    <cfRule type="expression" dxfId="39" priority="479" stopIfTrue="1">
      <formula>AND(task_end&gt;=M$5,task_start&lt;#REF!)</formula>
    </cfRule>
  </conditionalFormatting>
  <conditionalFormatting sqref="I4 I5:CH6 CJ5:CM6 CO5:CR6 CT5:CW6 CY5:DB6 I7:L7 N7:Q7 S7:V7 X7:CD7 CF7:CH7 O9:Q9 I9:L13 S9:V13 X9:CD13 CF9:CH13 N10:Q13 I15:L19 N15:Q19 S15:V19 X15:CD19 CF15:CH19 N21:Q24 I21:L26 S21:V26 X21:CD26 CF21:CH26 O25:Q25 N26:Q26">
    <cfRule type="expression" dxfId="38" priority="88">
      <formula>AND(TODAY()&gt;=I$5, TODAY()&lt;J$5)</formula>
    </cfRule>
  </conditionalFormatting>
  <conditionalFormatting sqref="I21:L24 N21:Q24 S21:V24 X21:DC26">
    <cfRule type="expression" dxfId="37" priority="430" stopIfTrue="1">
      <formula>AND(task_end&gt;=I$5,task_start&lt;J$5)</formula>
    </cfRule>
  </conditionalFormatting>
  <conditionalFormatting sqref="I25:L25 O25:CI25 I26:CI30 I9:L9 O9:CI9 I10:CI13">
    <cfRule type="expression" dxfId="36" priority="84">
      <formula>AND(task_start&lt;=I$9,ROUNDDOWN((task_end-task_start+1)*task_progress,0)+task_start-1&gt;=I$9)</formula>
    </cfRule>
  </conditionalFormatting>
  <conditionalFormatting sqref="I9:EL13 I15:EL19 I21:EL26">
    <cfRule type="expression" dxfId="35" priority="1">
      <formula>AND(J$5&gt;=$E9, J$5&lt;=$F9)</formula>
    </cfRule>
  </conditionalFormatting>
  <conditionalFormatting sqref="I15:EL19">
    <cfRule type="expression" dxfId="34" priority="3">
      <formula>AND(task_start&lt;=I$9,ROUNDDOWN((task_end-task_start+1)*task_progress,0)+task_start-1&gt;=I$9)</formula>
    </cfRule>
  </conditionalFormatting>
  <conditionalFormatting sqref="I21:EL26">
    <cfRule type="expression" dxfId="33" priority="2">
      <formula>AND(task_start&lt;=I$9,ROUNDDOWN((task_end-task_start+1)*task_progress,0)+task_start-1&gt;=I$9)</formula>
    </cfRule>
  </conditionalFormatting>
  <conditionalFormatting sqref="M9 M26">
    <cfRule type="expression" dxfId="32" priority="488">
      <formula>AND(task_start&lt;=N$5,ROUNDDOWN((task_end-task_start+1)*task_progress,0)+task_start-1&gt;=N$5)</formula>
    </cfRule>
    <cfRule type="expression" dxfId="31" priority="486" stopIfTrue="1">
      <formula>AND(task_end&gt;=N$5,task_start&lt;O$5)</formula>
    </cfRule>
  </conditionalFormatting>
  <conditionalFormatting sqref="M15:M19 R15:R19 W15:W19 CE15:CE19">
    <cfRule type="expression" dxfId="30" priority="470">
      <formula>AND(task_end&gt;=M$5,task_start&lt;#REF!)</formula>
    </cfRule>
  </conditionalFormatting>
  <conditionalFormatting sqref="M21:M26 R21:R26 W21:W26 CE21:CE26 CI21:CI26 M15:M19 R15:R19 W15:W19 CE15:CE19 M9:M13 R9:R13 W9:W13 CE9:CE13 CN5:CN6 CS5:CS6 CX5:CX6 DC5:DC6 DH5:DH6 CI5:CI7 M7 R7 W7 CE7 CI9:CI13 CI15:CI19">
    <cfRule type="expression" dxfId="29" priority="482">
      <formula>AND(TODAY()&gt;=M$5, TODAY()&lt;#REF!)</formula>
    </cfRule>
  </conditionalFormatting>
  <conditionalFormatting sqref="M21:M26 R21:R26 W21:W26 CE21:DC26">
    <cfRule type="expression" dxfId="28" priority="473">
      <formula>AND(task_end&gt;=M$5,task_start&lt;#REF!)</formula>
    </cfRule>
  </conditionalFormatting>
  <conditionalFormatting sqref="M25 M9 M4 R4 W4 AB4 AG4 AL4 AQ4 AV4 BA4 BF4 BK4 BP4 BU4 BZ4 CE4 CJ4 CO4 CT4 CY4">
    <cfRule type="expression" dxfId="27" priority="484">
      <formula>AND(TODAY()&gt;=N$5, TODAY()&lt;O$5)</formula>
    </cfRule>
  </conditionalFormatting>
  <conditionalFormatting sqref="CB27:CB31 F27:F31 K27:K31 P27:P31 BX27:BX31">
    <cfRule type="expression" dxfId="26" priority="516">
      <formula>AND(TODAY()&gt;=M$5, TODAY()&lt;#REF!)</formula>
    </cfRule>
  </conditionalFormatting>
  <conditionalFormatting sqref="CB27:CB31">
    <cfRule type="expression" dxfId="25" priority="500" stopIfTrue="1">
      <formula>AND(task_end&gt;=CI$5,task_start&lt;#REF!)</formula>
    </cfRule>
  </conditionalFormatting>
  <conditionalFormatting sqref="CE25:CE26 M9:M13 R9:R13 W9:W13 CE9:CE13 M25:M26 R25:R26 W25:W26">
    <cfRule type="expression" dxfId="24" priority="467">
      <formula>AND(task_end&gt;=M$5,task_start&lt;#REF!)</formula>
    </cfRule>
  </conditionalFormatting>
  <conditionalFormatting sqref="CF15:CH30 I15:L19 N15:Q19 S15:V19 X15:CD19">
    <cfRule type="expression" dxfId="23" priority="432" stopIfTrue="1">
      <formula>AND(task_end&gt;=I$5,task_start&lt;J$5)</formula>
    </cfRule>
  </conditionalFormatting>
  <conditionalFormatting sqref="CF25:CH26 X25:CD26 O9:Q9 I9:L13 S9:V13 X9:CD13 CF9:CH13 N10:Q13 O25:Q25 I25:L26 S25:V26 N26:Q26">
    <cfRule type="expression" dxfId="22" priority="434" stopIfTrue="1">
      <formula>AND(task_end&gt;=I$5,task_start&lt;J$5)</formula>
    </cfRule>
  </conditionalFormatting>
  <conditionalFormatting sqref="CI9:CI13 CI25:CI26">
    <cfRule type="expression" dxfId="21" priority="494">
      <formula>AND(task_end&gt;=CI$5,task_start&lt;#REF!)</formula>
    </cfRule>
  </conditionalFormatting>
  <conditionalFormatting sqref="CI15:CI19">
    <cfRule type="expression" dxfId="20" priority="496">
      <formula>AND(task_end&gt;=CI$5,task_start&lt;#REF!)</formula>
    </cfRule>
  </conditionalFormatting>
  <conditionalFormatting sqref="CI21:CI26">
    <cfRule type="expression" dxfId="19" priority="498">
      <formula>AND(task_end&gt;=CI$5,task_start&lt;#REF!)</formula>
    </cfRule>
  </conditionalFormatting>
  <conditionalFormatting sqref="DD4">
    <cfRule type="expression" dxfId="18" priority="47">
      <formula>AND(TODAY()&gt;=DE$5, TODAY()&lt;DF$5)</formula>
    </cfRule>
  </conditionalFormatting>
  <conditionalFormatting sqref="DD5:DG6">
    <cfRule type="expression" dxfId="17" priority="44">
      <formula>AND(TODAY()&gt;=DD$5, TODAY()&lt;DE$5)</formula>
    </cfRule>
  </conditionalFormatting>
  <conditionalFormatting sqref="DD21:EL26">
    <cfRule type="expression" dxfId="16" priority="6">
      <formula>AND(task_end&gt;=DD$5,task_start&lt;#REF!)</formula>
    </cfRule>
    <cfRule type="expression" dxfId="15" priority="5" stopIfTrue="1">
      <formula>AND(task_end&gt;=DD$5,task_start&lt;DE$5)</formula>
    </cfRule>
  </conditionalFormatting>
  <conditionalFormatting sqref="DI4">
    <cfRule type="expression" dxfId="14" priority="39">
      <formula>AND(TODAY()&gt;=DJ$5, TODAY()&lt;DK$5)</formula>
    </cfRule>
  </conditionalFormatting>
  <conditionalFormatting sqref="DI5:DL6">
    <cfRule type="expression" dxfId="13" priority="36">
      <formula>AND(TODAY()&gt;=DI$5, TODAY()&lt;DJ$5)</formula>
    </cfRule>
  </conditionalFormatting>
  <conditionalFormatting sqref="DM5:DM6">
    <cfRule type="expression" dxfId="12" priority="40">
      <formula>AND(TODAY()&gt;=DM$5, TODAY()&lt;#REF!)</formula>
    </cfRule>
  </conditionalFormatting>
  <conditionalFormatting sqref="DN4 DS4">
    <cfRule type="expression" dxfId="11" priority="31">
      <formula>AND(TODAY()&gt;=DO$5, TODAY()&lt;DP$5)</formula>
    </cfRule>
  </conditionalFormatting>
  <conditionalFormatting sqref="DN5:DQ6 DS5:DV6">
    <cfRule type="expression" dxfId="10" priority="28">
      <formula>AND(TODAY()&gt;=DN$5, TODAY()&lt;DO$5)</formula>
    </cfRule>
  </conditionalFormatting>
  <conditionalFormatting sqref="DR5:DR6 DW5:DW6">
    <cfRule type="expression" dxfId="9" priority="32">
      <formula>AND(TODAY()&gt;=DR$5, TODAY()&lt;#REF!)</formula>
    </cfRule>
  </conditionalFormatting>
  <conditionalFormatting sqref="DX4">
    <cfRule type="expression" dxfId="8" priority="23">
      <formula>AND(TODAY()&gt;=DY$5, TODAY()&lt;DZ$5)</formula>
    </cfRule>
  </conditionalFormatting>
  <conditionalFormatting sqref="DX5:EA6">
    <cfRule type="expression" dxfId="7" priority="20">
      <formula>AND(TODAY()&gt;=DX$5, TODAY()&lt;DY$5)</formula>
    </cfRule>
  </conditionalFormatting>
  <conditionalFormatting sqref="EB5:EB6">
    <cfRule type="expression" dxfId="6" priority="24">
      <formula>AND(TODAY()&gt;=EB$5, TODAY()&lt;#REF!)</formula>
    </cfRule>
  </conditionalFormatting>
  <conditionalFormatting sqref="EC4">
    <cfRule type="expression" dxfId="5" priority="15">
      <formula>AND(TODAY()&gt;=ED$5, TODAY()&lt;EE$5)</formula>
    </cfRule>
  </conditionalFormatting>
  <conditionalFormatting sqref="EC5:EF6">
    <cfRule type="expression" dxfId="4" priority="12">
      <formula>AND(TODAY()&gt;=EC$5, TODAY()&lt;ED$5)</formula>
    </cfRule>
  </conditionalFormatting>
  <conditionalFormatting sqref="EG5:EG6">
    <cfRule type="expression" dxfId="3" priority="16">
      <formula>AND(TODAY()&gt;=EG$5, TODAY()&lt;#REF!)</formula>
    </cfRule>
  </conditionalFormatting>
  <conditionalFormatting sqref="EH4">
    <cfRule type="expression" dxfId="2" priority="7">
      <formula>AND(TODAY()&gt;=EI$5, TODAY()&lt;EJ$5)</formula>
    </cfRule>
  </conditionalFormatting>
  <conditionalFormatting sqref="EH5:EK6">
    <cfRule type="expression" dxfId="1" priority="4">
      <formula>AND(TODAY()&gt;=EH$5, TODAY()&lt;EI$5)</formula>
    </cfRule>
  </conditionalFormatting>
  <conditionalFormatting sqref="EL5:EL6">
    <cfRule type="expression" dxfId="0" priority="8">
      <formula>AND(TODAY()&gt;=EL$5, TODAY()&lt;#REF!)</formula>
    </cfRule>
  </conditionalFormatting>
  <dataValidations count="11">
    <dataValidation type="whole" operator="greaterThanOrEqual" allowBlank="1" showInputMessage="1" promptTitle="Display Week" prompt="Changing this number will scroll the Gantt Chart view." sqref="O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Chee LEONG Yeo</dc:creator>
  <dc:description/>
  <cp:lastModifiedBy>Zeila Joy Abad</cp:lastModifiedBy>
  <dcterms:created xsi:type="dcterms:W3CDTF">2022-03-11T22:41:12Z</dcterms:created>
  <dcterms:modified xsi:type="dcterms:W3CDTF">2025-03-26T05:24:38Z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