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ocuments/Courses/Professional Certification in Machine Learning and Artificial Intelligence/Module 8/"/>
    </mc:Choice>
  </mc:AlternateContent>
  <xr:revisionPtr revIDLastSave="0" documentId="13_ncr:1_{BA0DD738-904B-094F-9C07-CC878A4615A4}" xr6:coauthVersionLast="47" xr6:coauthVersionMax="47" xr10:uidLastSave="{00000000-0000-0000-0000-000000000000}"/>
  <bookViews>
    <workbookView xWindow="380" yWindow="0" windowWidth="28040" windowHeight="17440" xr2:uid="{1586CA41-2F5E-3E4E-A82A-681FA8991A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P13" i="1"/>
  <c r="O14" i="1"/>
  <c r="P14" i="1"/>
  <c r="O15" i="1"/>
  <c r="P15" i="1"/>
  <c r="O16" i="1"/>
  <c r="P16" i="1"/>
  <c r="O17" i="1"/>
  <c r="P17" i="1"/>
  <c r="P12" i="1"/>
  <c r="O1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2" i="1"/>
  <c r="C19" i="1"/>
  <c r="C18" i="1"/>
  <c r="B19" i="1"/>
  <c r="B18" i="1"/>
  <c r="E16" i="1" l="1"/>
  <c r="E4" i="1"/>
  <c r="F4" i="1"/>
  <c r="E8" i="1"/>
  <c r="E15" i="1"/>
  <c r="E11" i="1"/>
  <c r="F11" i="1"/>
  <c r="E3" i="1"/>
  <c r="E7" i="1"/>
  <c r="E10" i="1"/>
  <c r="E9" i="1"/>
  <c r="E17" i="1"/>
  <c r="F3" i="1"/>
  <c r="F10" i="1"/>
  <c r="F17" i="1"/>
  <c r="F9" i="1"/>
  <c r="F16" i="1"/>
  <c r="F8" i="1"/>
  <c r="F15" i="1"/>
  <c r="F7" i="1"/>
  <c r="F14" i="1"/>
  <c r="F6" i="1"/>
  <c r="E14" i="1"/>
  <c r="E6" i="1"/>
  <c r="F13" i="1"/>
  <c r="F5" i="1"/>
  <c r="E13" i="1"/>
  <c r="E5" i="1"/>
  <c r="F12" i="1"/>
  <c r="E12" i="1"/>
  <c r="C35" i="1" l="1"/>
  <c r="C23" i="1"/>
  <c r="H35" i="1"/>
  <c r="F35" i="1"/>
  <c r="G35" i="1"/>
  <c r="D30" i="1"/>
  <c r="L30" i="1"/>
  <c r="M30" i="1"/>
  <c r="G30" i="1"/>
  <c r="H30" i="1"/>
  <c r="P30" i="1"/>
  <c r="I30" i="1"/>
  <c r="J30" i="1"/>
  <c r="E30" i="1"/>
  <c r="F30" i="1"/>
  <c r="N30" i="1"/>
  <c r="J23" i="1"/>
  <c r="O30" i="1"/>
  <c r="C30" i="1"/>
  <c r="K30" i="1"/>
  <c r="J35" i="1"/>
  <c r="B30" i="1"/>
  <c r="E25" i="1"/>
  <c r="M25" i="1"/>
  <c r="F25" i="1"/>
  <c r="B25" i="1"/>
  <c r="E23" i="1"/>
  <c r="N25" i="1"/>
  <c r="H25" i="1"/>
  <c r="I25" i="1"/>
  <c r="J25" i="1"/>
  <c r="C25" i="1"/>
  <c r="G25" i="1"/>
  <c r="O25" i="1"/>
  <c r="P25" i="1"/>
  <c r="K25" i="1"/>
  <c r="D25" i="1"/>
  <c r="L25" i="1"/>
  <c r="O22" i="1"/>
  <c r="G22" i="1"/>
  <c r="N22" i="1"/>
  <c r="D22" i="1"/>
  <c r="F22" i="1"/>
  <c r="L22" i="1"/>
  <c r="M22" i="1"/>
  <c r="E22" i="1"/>
  <c r="C22" i="1"/>
  <c r="K22" i="1"/>
  <c r="B22" i="1"/>
  <c r="J22" i="1"/>
  <c r="P22" i="1"/>
  <c r="H22" i="1"/>
  <c r="B23" i="1"/>
  <c r="I22" i="1"/>
  <c r="H23" i="1"/>
  <c r="I33" i="1"/>
  <c r="F33" i="1"/>
  <c r="J33" i="1"/>
  <c r="B33" i="1"/>
  <c r="M23" i="1"/>
  <c r="G33" i="1"/>
  <c r="D33" i="1"/>
  <c r="E33" i="1"/>
  <c r="C33" i="1"/>
  <c r="H33" i="1"/>
  <c r="G31" i="1"/>
  <c r="K23" i="1"/>
  <c r="C31" i="1"/>
  <c r="H31" i="1"/>
  <c r="J31" i="1"/>
  <c r="D31" i="1"/>
  <c r="E31" i="1"/>
  <c r="I31" i="1"/>
  <c r="F31" i="1"/>
  <c r="B31" i="1"/>
  <c r="B35" i="1"/>
  <c r="J34" i="1"/>
  <c r="E34" i="1"/>
  <c r="F34" i="1"/>
  <c r="H34" i="1"/>
  <c r="D34" i="1"/>
  <c r="B34" i="1"/>
  <c r="G34" i="1"/>
  <c r="N23" i="1"/>
  <c r="C34" i="1"/>
  <c r="I34" i="1"/>
  <c r="J24" i="1"/>
  <c r="B24" i="1"/>
  <c r="K24" i="1"/>
  <c r="F24" i="1"/>
  <c r="G24" i="1"/>
  <c r="P24" i="1"/>
  <c r="E24" i="1"/>
  <c r="D23" i="1"/>
  <c r="C24" i="1"/>
  <c r="D24" i="1"/>
  <c r="L24" i="1"/>
  <c r="M24" i="1"/>
  <c r="N24" i="1"/>
  <c r="O24" i="1"/>
  <c r="H24" i="1"/>
  <c r="I24" i="1"/>
  <c r="D36" i="1"/>
  <c r="H36" i="1"/>
  <c r="I36" i="1"/>
  <c r="E36" i="1"/>
  <c r="C36" i="1"/>
  <c r="J36" i="1"/>
  <c r="F36" i="1"/>
  <c r="G36" i="1"/>
  <c r="B36" i="1"/>
  <c r="K27" i="1"/>
  <c r="C27" i="1"/>
  <c r="D27" i="1"/>
  <c r="N27" i="1"/>
  <c r="B27" i="1"/>
  <c r="P27" i="1"/>
  <c r="L27" i="1"/>
  <c r="G27" i="1"/>
  <c r="H27" i="1"/>
  <c r="E27" i="1"/>
  <c r="M27" i="1"/>
  <c r="F27" i="1"/>
  <c r="O27" i="1"/>
  <c r="I27" i="1"/>
  <c r="J27" i="1"/>
  <c r="H32" i="1"/>
  <c r="B32" i="1"/>
  <c r="I32" i="1"/>
  <c r="L23" i="1"/>
  <c r="C32" i="1"/>
  <c r="D32" i="1"/>
  <c r="E32" i="1"/>
  <c r="J32" i="1"/>
  <c r="F32" i="1"/>
  <c r="G32" i="1"/>
  <c r="F28" i="1"/>
  <c r="N28" i="1"/>
  <c r="G28" i="1"/>
  <c r="C28" i="1"/>
  <c r="J28" i="1"/>
  <c r="B28" i="1"/>
  <c r="L28" i="1"/>
  <c r="O28" i="1"/>
  <c r="D28" i="1"/>
  <c r="H28" i="1"/>
  <c r="P28" i="1"/>
  <c r="I28" i="1"/>
  <c r="K28" i="1"/>
  <c r="E28" i="1"/>
  <c r="M28" i="1"/>
  <c r="O23" i="1"/>
  <c r="I23" i="1"/>
  <c r="I29" i="1"/>
  <c r="J29" i="1"/>
  <c r="D29" i="1"/>
  <c r="E29" i="1"/>
  <c r="F29" i="1"/>
  <c r="G29" i="1"/>
  <c r="K29" i="1"/>
  <c r="C29" i="1"/>
  <c r="L29" i="1"/>
  <c r="M29" i="1"/>
  <c r="N29" i="1"/>
  <c r="B29" i="1"/>
  <c r="O29" i="1"/>
  <c r="I35" i="1"/>
  <c r="H29" i="1"/>
  <c r="P29" i="1"/>
  <c r="P23" i="1"/>
  <c r="E35" i="1"/>
  <c r="H26" i="1"/>
  <c r="P26" i="1"/>
  <c r="I26" i="1"/>
  <c r="D26" i="1"/>
  <c r="E26" i="1"/>
  <c r="N26" i="1"/>
  <c r="K26" i="1"/>
  <c r="F26" i="1"/>
  <c r="J26" i="1"/>
  <c r="B26" i="1"/>
  <c r="L26" i="1"/>
  <c r="M26" i="1"/>
  <c r="F23" i="1"/>
  <c r="G26" i="1"/>
  <c r="O26" i="1"/>
  <c r="C26" i="1"/>
  <c r="D35" i="1"/>
  <c r="G23" i="1"/>
  <c r="H4" i="1" l="1"/>
  <c r="I4" i="1"/>
  <c r="G4" i="1"/>
  <c r="G10" i="1"/>
  <c r="H10" i="1"/>
  <c r="I10" i="1"/>
  <c r="I8" i="1"/>
  <c r="G8" i="1"/>
  <c r="H8" i="1"/>
  <c r="G16" i="1"/>
  <c r="I16" i="1"/>
  <c r="H16" i="1"/>
  <c r="I12" i="1"/>
  <c r="G12" i="1"/>
  <c r="H12" i="1"/>
  <c r="G13" i="1"/>
  <c r="H13" i="1"/>
  <c r="I13" i="1"/>
  <c r="H7" i="1"/>
  <c r="I7" i="1"/>
  <c r="G7" i="1"/>
  <c r="G14" i="1"/>
  <c r="H14" i="1"/>
  <c r="I14" i="1"/>
  <c r="I15" i="1"/>
  <c r="G15" i="1"/>
  <c r="H15" i="1"/>
  <c r="G6" i="1"/>
  <c r="H6" i="1"/>
  <c r="I6" i="1"/>
  <c r="I3" i="1"/>
  <c r="G3" i="1"/>
  <c r="H3" i="1"/>
  <c r="H5" i="1"/>
  <c r="G5" i="1"/>
  <c r="I5" i="1"/>
  <c r="H17" i="1"/>
  <c r="G17" i="1"/>
  <c r="I17" i="1"/>
  <c r="G9" i="1"/>
  <c r="I9" i="1"/>
  <c r="H9" i="1"/>
  <c r="H11" i="1"/>
  <c r="I11" i="1"/>
  <c r="G11" i="1"/>
</calcChain>
</file>

<file path=xl/sharedStrings.xml><?xml version="1.0" encoding="utf-8"?>
<sst xmlns="http://schemas.openxmlformats.org/spreadsheetml/2006/main" count="87" uniqueCount="33">
  <si>
    <t>v</t>
  </si>
  <si>
    <t>s</t>
  </si>
  <si>
    <t>Sepal Length</t>
  </si>
  <si>
    <t>Sepal Width</t>
  </si>
  <si>
    <t>Class</t>
  </si>
  <si>
    <t>C</t>
  </si>
  <si>
    <t>Mean</t>
  </si>
  <si>
    <t>Standard Deviation</t>
  </si>
  <si>
    <t>Adjusted Sepal Length</t>
  </si>
  <si>
    <t>Adjusted Sepal Width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</si>
  <si>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</si>
  <si>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</si>
  <si>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</si>
  <si>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</si>
  <si>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</si>
  <si>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</si>
  <si>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</si>
  <si>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</si>
  <si>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</si>
  <si>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</si>
  <si>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</si>
  <si>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</si>
  <si>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</si>
  <si>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</si>
  <si>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NEAREST NEIGHBOUR DISTANCES</t>
  </si>
  <si>
    <t>V</t>
  </si>
  <si>
    <t>S</t>
  </si>
  <si>
    <t>MODE</t>
  </si>
  <si>
    <t>CLASS</t>
  </si>
  <si>
    <t>ADJUSTED EUCLIDEAN DISTANCE MATRIX</t>
  </si>
  <si>
    <t>NEIGHBOUR CLASSES</t>
  </si>
  <si>
    <t>PREDICTED CLASSES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</si>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</sst>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167" fontId="0" fillId="0" borderId="1" xfId="0" applyNumberFormat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2" fontId="0" fillId="0" borderId="2" xfId="0" applyNumberFormat="1" applyBorder="1"/>
    <xf numFmtId="2" fontId="0" fillId="2" borderId="1" xfId="0" applyNumberFormat="1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8A7A-0517-8840-9F2C-7A06CD75CC6F}">
  <sheetPr>
    <pageSetUpPr fitToPage="1"/>
  </sheetPr>
  <dimension ref="A1:P37"/>
  <sheetViews>
    <sheetView tabSelected="1" zoomScale="68" workbookViewId="0">
      <selection activeCell="G27" sqref="G27"/>
    </sheetView>
  </sheetViews>
  <sheetFormatPr baseColWidth="10" defaultRowHeight="16" x14ac:dyDescent="0.2"/>
  <cols>
    <col min="1" max="1" width="16.33203125" customWidth="1"/>
    <col min="2" max="2" width="19.5" bestFit="1" customWidth="1"/>
    <col min="3" max="3" width="19" bestFit="1" customWidth="1"/>
    <col min="5" max="5" width="19.5" bestFit="1" customWidth="1"/>
    <col min="6" max="6" width="19" bestFit="1" customWidth="1"/>
    <col min="8" max="8" width="12.6640625" customWidth="1"/>
    <col min="9" max="9" width="17.5" bestFit="1" customWidth="1"/>
  </cols>
  <sheetData>
    <row r="1" spans="1:16" x14ac:dyDescent="0.2">
      <c r="G1" s="1" t="s">
        <v>24</v>
      </c>
      <c r="H1" s="1"/>
      <c r="I1" s="1"/>
    </row>
    <row r="2" spans="1:16" x14ac:dyDescent="0.2">
      <c r="A2" s="3"/>
      <c r="B2" s="2" t="s">
        <v>2</v>
      </c>
      <c r="C2" s="2" t="s">
        <v>3</v>
      </c>
      <c r="D2" s="2" t="s">
        <v>4</v>
      </c>
      <c r="E2" s="2" t="s">
        <v>8</v>
      </c>
      <c r="F2" s="2" t="s">
        <v>9</v>
      </c>
      <c r="G2" s="2">
        <v>1</v>
      </c>
      <c r="H2" s="2">
        <v>2</v>
      </c>
      <c r="I2" s="2">
        <v>3</v>
      </c>
    </row>
    <row r="3" spans="1:16" x14ac:dyDescent="0.2">
      <c r="A3" s="4" t="s">
        <v>10</v>
      </c>
      <c r="B3" s="5">
        <v>6.3</v>
      </c>
      <c r="C3" s="5">
        <v>2.9</v>
      </c>
      <c r="D3" s="3" t="s">
        <v>0</v>
      </c>
      <c r="E3" s="6">
        <f>(B3-$B$18)/$B$19</f>
        <v>0.55166275050767277</v>
      </c>
      <c r="F3" s="6">
        <f>(C3-$C$18)/$C$19</f>
        <v>-0.58465297886101231</v>
      </c>
      <c r="G3" s="7">
        <f>SMALL($B22:$P22,G$2+1)</f>
        <v>0.21776161204250255</v>
      </c>
      <c r="H3" s="7">
        <f>SMALL($B22:$P22,H$2+1)</f>
        <v>0.32664241806375327</v>
      </c>
      <c r="I3" s="7">
        <f>SMALL($B22:$P22,I$2+1)</f>
        <v>1.008290701256257</v>
      </c>
    </row>
    <row r="4" spans="1:16" x14ac:dyDescent="0.2">
      <c r="A4" s="4" t="s">
        <v>11</v>
      </c>
      <c r="B4" s="5">
        <v>5.0999999999999996</v>
      </c>
      <c r="C4" s="5">
        <v>3.4</v>
      </c>
      <c r="D4" s="3" t="s">
        <v>1</v>
      </c>
      <c r="E4" s="6">
        <f>(B4-$B$18)/$B$19</f>
        <v>-0.75490692174734142</v>
      </c>
      <c r="F4" s="6">
        <f>(C4-$C$18)/$C$19</f>
        <v>0.82983003451240545</v>
      </c>
      <c r="G4" s="7">
        <f>SMALL($B23:$P23,G$2+1)</f>
        <v>0.30312624057431109</v>
      </c>
      <c r="H4" s="7">
        <f>SMALL($B23:$P23,H$2+1)</f>
        <v>0.3031262405743112</v>
      </c>
      <c r="I4" s="7">
        <f>SMALL($B23:$P23,I$2+1)</f>
        <v>0.32664241806375327</v>
      </c>
    </row>
    <row r="5" spans="1:16" x14ac:dyDescent="0.2">
      <c r="A5" s="4" t="s">
        <v>5</v>
      </c>
      <c r="B5" s="5">
        <v>5.7</v>
      </c>
      <c r="C5" s="5">
        <v>2.5</v>
      </c>
      <c r="D5" s="3" t="s">
        <v>0</v>
      </c>
      <c r="E5" s="6">
        <f>(B5-$B$18)/$B$19</f>
        <v>-0.10162208561983387</v>
      </c>
      <c r="F5" s="6">
        <f>(C5-$C$18)/$C$19</f>
        <v>-1.7162393895597463</v>
      </c>
      <c r="G5" s="7">
        <f>SMALL($B24:$P24,G$2+1)</f>
        <v>1.2125049622972439</v>
      </c>
      <c r="H5" s="7">
        <f>SMALL($B24:$P24,H$2+1)</f>
        <v>1.3066249966965224</v>
      </c>
      <c r="I5" s="7">
        <f>SMALL($B24:$P24,I$2+1)</f>
        <v>1.4238139835231591</v>
      </c>
    </row>
    <row r="6" spans="1:16" x14ac:dyDescent="0.2">
      <c r="A6" s="4" t="s">
        <v>12</v>
      </c>
      <c r="B6" s="5">
        <v>5</v>
      </c>
      <c r="C6" s="5">
        <v>3.5</v>
      </c>
      <c r="D6" s="3" t="s">
        <v>1</v>
      </c>
      <c r="E6" s="6">
        <f>(B6-$B$18)/$B$19</f>
        <v>-0.86378772776859225</v>
      </c>
      <c r="F6" s="6">
        <f>(C6-$C$18)/$C$19</f>
        <v>1.1127266371870892</v>
      </c>
      <c r="G6" s="7">
        <f>SMALL($B25:$P25,G$2+1)</f>
        <v>0.30312624057431109</v>
      </c>
      <c r="H6" s="7">
        <f>SMALL($B25:$P25,H$2+1)</f>
        <v>0.35700225137137054</v>
      </c>
      <c r="I6" s="7">
        <f>SMALL($B25:$P25,I$2+1)</f>
        <v>0.56579320534936761</v>
      </c>
    </row>
    <row r="7" spans="1:16" x14ac:dyDescent="0.2">
      <c r="A7" s="4" t="s">
        <v>13</v>
      </c>
      <c r="B7" s="5">
        <v>4.8</v>
      </c>
      <c r="C7" s="5">
        <v>3.4</v>
      </c>
      <c r="D7" s="3" t="s">
        <v>1</v>
      </c>
      <c r="E7" s="6">
        <f>(B7-$B$18)/$B$19</f>
        <v>-1.0815493398110947</v>
      </c>
      <c r="F7" s="6">
        <f>(C7-$C$18)/$C$19</f>
        <v>0.82983003451240545</v>
      </c>
      <c r="G7" s="7">
        <f>SMALL($B26:$P26,G$2+1)</f>
        <v>0.32664241806375327</v>
      </c>
      <c r="H7" s="7">
        <f>SMALL($B26:$P26,H$2+1)</f>
        <v>0.35700225137137054</v>
      </c>
      <c r="I7" s="7">
        <f>SMALL($B26:$P26,I$2+1)</f>
        <v>0.35700225137137059</v>
      </c>
    </row>
    <row r="8" spans="1:16" x14ac:dyDescent="0.2">
      <c r="A8" s="4" t="s">
        <v>14</v>
      </c>
      <c r="B8" s="5">
        <v>6.6</v>
      </c>
      <c r="C8" s="5">
        <v>2.9</v>
      </c>
      <c r="D8" s="3" t="s">
        <v>0</v>
      </c>
      <c r="E8" s="6">
        <f>(B8-$B$18)/$B$19</f>
        <v>0.87830516857142604</v>
      </c>
      <c r="F8" s="6">
        <f>(C8-$C$18)/$C$19</f>
        <v>-0.58465297886101231</v>
      </c>
      <c r="G8" s="7">
        <f>SMALL($B27:$P27,G$2+1)</f>
        <v>0.32664241806375327</v>
      </c>
      <c r="H8" s="7">
        <f>SMALL($B27:$P27,H$2+1)</f>
        <v>0.54440403010625582</v>
      </c>
      <c r="I8" s="7">
        <f>SMALL($B27:$P27,I$2+1)</f>
        <v>0.87618177904088523</v>
      </c>
    </row>
    <row r="9" spans="1:16" x14ac:dyDescent="0.2">
      <c r="A9" s="4" t="s">
        <v>15</v>
      </c>
      <c r="B9" s="5">
        <v>6.3</v>
      </c>
      <c r="C9" s="5">
        <v>3.3</v>
      </c>
      <c r="D9" s="3" t="s">
        <v>0</v>
      </c>
      <c r="E9" s="6">
        <f>(B9-$B$18)/$B$19</f>
        <v>0.55166275050767277</v>
      </c>
      <c r="F9" s="6">
        <f>(C9-$C$18)/$C$19</f>
        <v>0.54693343183772158</v>
      </c>
      <c r="G9" s="7">
        <f>SMALL($B28:$P28,G$2+1)</f>
        <v>0.28289660267468386</v>
      </c>
      <c r="H9" s="7">
        <f>SMALL($B28:$P28,H$2+1)</f>
        <v>0.43211775835229654</v>
      </c>
      <c r="I9" s="7">
        <f>SMALL($B28:$P28,I$2+1)</f>
        <v>0.6135195480184884</v>
      </c>
    </row>
    <row r="10" spans="1:16" x14ac:dyDescent="0.2">
      <c r="A10" s="4" t="s">
        <v>16</v>
      </c>
      <c r="B10" s="5">
        <v>6.3</v>
      </c>
      <c r="C10" s="5">
        <v>3.4</v>
      </c>
      <c r="D10" s="3" t="s">
        <v>0</v>
      </c>
      <c r="E10" s="6">
        <f>(B10-$B$18)/$B$19</f>
        <v>0.55166275050767277</v>
      </c>
      <c r="F10" s="6">
        <f>(C10-$C$18)/$C$19</f>
        <v>0.82983003451240545</v>
      </c>
      <c r="G10" s="7">
        <f>SMALL($B29:$P29,G$2+1)</f>
        <v>0.28289660267468386</v>
      </c>
      <c r="H10" s="7">
        <f>SMALL($B29:$P29,H$2+1)</f>
        <v>0.32664241806375333</v>
      </c>
      <c r="I10" s="7">
        <f>SMALL($B29:$P29,I$2+1)</f>
        <v>0.78517367455579112</v>
      </c>
      <c r="J10" s="1" t="s">
        <v>30</v>
      </c>
      <c r="K10" s="1"/>
      <c r="L10" s="1"/>
      <c r="M10" s="1"/>
      <c r="O10" s="1" t="s">
        <v>31</v>
      </c>
      <c r="P10" s="1"/>
    </row>
    <row r="11" spans="1:16" x14ac:dyDescent="0.2">
      <c r="A11" s="4" t="s">
        <v>17</v>
      </c>
      <c r="B11" s="5">
        <v>6</v>
      </c>
      <c r="C11" s="5">
        <v>3.4</v>
      </c>
      <c r="D11" s="3" t="s">
        <v>0</v>
      </c>
      <c r="E11" s="6">
        <f>(B11-$B$18)/$B$19</f>
        <v>0.22502033244391945</v>
      </c>
      <c r="F11" s="6">
        <f>(C11-$C$18)/$C$19</f>
        <v>0.82983003451240545</v>
      </c>
      <c r="G11" s="7">
        <f>SMALL($B30:$P30,G$2+1)</f>
        <v>0.32664241806375333</v>
      </c>
      <c r="H11" s="7">
        <f>SMALL($B30:$P30,H$2+1)</f>
        <v>0.43211775835229654</v>
      </c>
      <c r="I11" s="7">
        <f>SMALL($B30:$P30,I$2+1)</f>
        <v>0.97992725419126092</v>
      </c>
      <c r="J11" s="2">
        <v>1</v>
      </c>
      <c r="K11" s="2">
        <v>2</v>
      </c>
      <c r="L11" s="2">
        <v>3</v>
      </c>
      <c r="M11" s="8" t="s">
        <v>27</v>
      </c>
      <c r="O11" s="2" t="s">
        <v>32</v>
      </c>
      <c r="P11" s="2" t="s">
        <v>28</v>
      </c>
    </row>
    <row r="12" spans="1:16" x14ac:dyDescent="0.2">
      <c r="A12" s="4" t="s">
        <v>18</v>
      </c>
      <c r="B12" s="5">
        <v>4.7</v>
      </c>
      <c r="C12" s="5">
        <v>3.2</v>
      </c>
      <c r="D12" s="3"/>
      <c r="E12" s="6">
        <f>(B12-$B$18)/$B$19</f>
        <v>-1.1904301458323454</v>
      </c>
      <c r="F12" s="6">
        <f>(C12-$C$18)/$C$19</f>
        <v>0.26403682916303906</v>
      </c>
      <c r="G12" s="7">
        <f>SMALL($B31:$P31,G$2)</f>
        <v>0.57617443638133359</v>
      </c>
      <c r="H12" s="7">
        <f>SMALL($B31:$P31,H$2)</f>
        <v>0.71400450274273963</v>
      </c>
      <c r="I12" s="7">
        <f>SMALL($B31:$P31,I$2)</f>
        <v>0.90937872172293255</v>
      </c>
      <c r="J12" s="3" t="s">
        <v>1</v>
      </c>
      <c r="K12" s="3" t="s">
        <v>1</v>
      </c>
      <c r="L12" s="3" t="s">
        <v>1</v>
      </c>
      <c r="M12" s="3" t="s">
        <v>26</v>
      </c>
      <c r="O12" s="3" t="str">
        <f>A12</f>
        <v>J</v>
      </c>
      <c r="P12" s="3" t="str">
        <f>M12</f>
        <v>S</v>
      </c>
    </row>
    <row r="13" spans="1:16" x14ac:dyDescent="0.2">
      <c r="A13" s="4" t="s">
        <v>19</v>
      </c>
      <c r="B13" s="5">
        <v>5</v>
      </c>
      <c r="C13" s="5">
        <v>3.3</v>
      </c>
      <c r="D13" s="3"/>
      <c r="E13" s="6">
        <f>(B13-$B$18)/$B$19</f>
        <v>-0.86378772776859225</v>
      </c>
      <c r="F13" s="6">
        <f>(C13-$C$18)/$C$19</f>
        <v>0.54693343183772158</v>
      </c>
      <c r="G13" s="7">
        <f>SMALL($B32:$P32,G$2)</f>
        <v>0.3031262405743112</v>
      </c>
      <c r="H13" s="7">
        <f>SMALL($B32:$P32,H$2)</f>
        <v>0.35700225137137059</v>
      </c>
      <c r="I13" s="7">
        <f>SMALL($B32:$P32,I$2)</f>
        <v>0.56579320534936761</v>
      </c>
      <c r="J13" s="3" t="s">
        <v>1</v>
      </c>
      <c r="K13" s="3" t="s">
        <v>1</v>
      </c>
      <c r="L13" s="3" t="s">
        <v>1</v>
      </c>
      <c r="M13" s="3" t="s">
        <v>26</v>
      </c>
      <c r="O13" s="3" t="str">
        <f t="shared" ref="O13:O17" si="0">A13</f>
        <v>K</v>
      </c>
      <c r="P13" s="3" t="str">
        <f t="shared" ref="P13:P17" si="1">M13</f>
        <v>S</v>
      </c>
    </row>
    <row r="14" spans="1:16" x14ac:dyDescent="0.2">
      <c r="A14" s="4" t="s">
        <v>20</v>
      </c>
      <c r="B14" s="5">
        <v>6.1</v>
      </c>
      <c r="C14" s="5">
        <v>2.9</v>
      </c>
      <c r="D14" s="3"/>
      <c r="E14" s="6">
        <f>(B14-$B$18)/$B$19</f>
        <v>0.33390113846517022</v>
      </c>
      <c r="F14" s="6">
        <f>(C14-$C$18)/$C$19</f>
        <v>-0.58465297886101231</v>
      </c>
      <c r="G14" s="7">
        <f>SMALL($B33:$P33,G$2)</f>
        <v>0.21776161204250255</v>
      </c>
      <c r="H14" s="7">
        <f>SMALL($B33:$P33,H$2)</f>
        <v>0.54440403010625582</v>
      </c>
      <c r="I14" s="7">
        <f>SMALL($B33:$P33,I$2)</f>
        <v>1.1523488727626687</v>
      </c>
      <c r="J14" s="3" t="s">
        <v>0</v>
      </c>
      <c r="K14" s="3" t="s">
        <v>0</v>
      </c>
      <c r="L14" s="3" t="s">
        <v>0</v>
      </c>
      <c r="M14" s="3" t="s">
        <v>25</v>
      </c>
      <c r="O14" s="3" t="str">
        <f t="shared" si="0"/>
        <v>L</v>
      </c>
      <c r="P14" s="3" t="str">
        <f t="shared" si="1"/>
        <v>V</v>
      </c>
    </row>
    <row r="15" spans="1:16" x14ac:dyDescent="0.2">
      <c r="A15" s="4" t="s">
        <v>21</v>
      </c>
      <c r="B15" s="5">
        <v>6.8</v>
      </c>
      <c r="C15" s="5">
        <v>3.2</v>
      </c>
      <c r="D15" s="3"/>
      <c r="E15" s="6">
        <f>(B15-$B$18)/$B$19</f>
        <v>1.0960667806139286</v>
      </c>
      <c r="F15" s="6">
        <f>(C15-$C$18)/$C$19</f>
        <v>0.26403682916303906</v>
      </c>
      <c r="G15" s="7">
        <f>SMALL($B34:$P34,G$2)</f>
        <v>0.6135195480184884</v>
      </c>
      <c r="H15" s="7">
        <f>SMALL($B34:$P34,H$2)</f>
        <v>0.78517367455579112</v>
      </c>
      <c r="I15" s="7">
        <f>SMALL($B34:$P34,I$2)</f>
        <v>0.87618177904088523</v>
      </c>
      <c r="J15" s="3" t="s">
        <v>0</v>
      </c>
      <c r="K15" s="3" t="s">
        <v>0</v>
      </c>
      <c r="L15" s="3" t="s">
        <v>0</v>
      </c>
      <c r="M15" s="3" t="s">
        <v>25</v>
      </c>
      <c r="O15" s="3" t="str">
        <f t="shared" si="0"/>
        <v>M</v>
      </c>
      <c r="P15" s="3" t="str">
        <f t="shared" si="1"/>
        <v>V</v>
      </c>
    </row>
    <row r="16" spans="1:16" x14ac:dyDescent="0.2">
      <c r="A16" s="4" t="s">
        <v>22</v>
      </c>
      <c r="B16" s="5">
        <v>4.5</v>
      </c>
      <c r="C16" s="5">
        <v>2.2999999999999998</v>
      </c>
      <c r="D16" s="3"/>
      <c r="E16" s="6">
        <f>(B16-$B$18)/$B$19</f>
        <v>-1.408191757874848</v>
      </c>
      <c r="F16" s="6">
        <f>(C16-$C$18)/$C$19</f>
        <v>-2.282032594909114</v>
      </c>
      <c r="G16" s="7">
        <f>SMALL($B35:$P35,G$2)</f>
        <v>1.4238139835231591</v>
      </c>
      <c r="H16" s="7">
        <f>SMALL($B35:$P35,H$2)</f>
        <v>2.5927065501137787</v>
      </c>
      <c r="I16" s="7">
        <f>SMALL($B35:$P35,I$2)</f>
        <v>2.8476596980018276</v>
      </c>
      <c r="J16" s="3" t="s">
        <v>0</v>
      </c>
      <c r="K16" s="3" t="s">
        <v>0</v>
      </c>
      <c r="L16" s="3" t="s">
        <v>0</v>
      </c>
      <c r="M16" s="3" t="s">
        <v>25</v>
      </c>
      <c r="O16" s="3" t="str">
        <f t="shared" si="0"/>
        <v>N</v>
      </c>
      <c r="P16" s="3" t="str">
        <f t="shared" si="1"/>
        <v>V</v>
      </c>
    </row>
    <row r="17" spans="1:16" x14ac:dyDescent="0.2">
      <c r="A17" s="4" t="s">
        <v>23</v>
      </c>
      <c r="B17" s="5">
        <v>7.7</v>
      </c>
      <c r="C17" s="5">
        <v>3</v>
      </c>
      <c r="D17" s="3"/>
      <c r="E17" s="6">
        <f>(B17-$B$18)/$B$19</f>
        <v>2.0759940348051895</v>
      </c>
      <c r="F17" s="6">
        <f>(C17-$C$18)/$C$19</f>
        <v>-0.30175637618632856</v>
      </c>
      <c r="G17" s="7">
        <f>SMALL($B36:$P36,G$2)</f>
        <v>1.2306458093640085</v>
      </c>
      <c r="H17" s="7">
        <f>SMALL($B36:$P36,H$2)</f>
        <v>1.5503600717552664</v>
      </c>
      <c r="I17" s="7">
        <f>SMALL($B36:$P36,I$2)</f>
        <v>1.7446662301231188</v>
      </c>
      <c r="J17" s="3" t="s">
        <v>0</v>
      </c>
      <c r="K17" s="3" t="s">
        <v>0</v>
      </c>
      <c r="L17" s="3" t="s">
        <v>0</v>
      </c>
      <c r="M17" s="3" t="s">
        <v>25</v>
      </c>
      <c r="O17" s="3" t="str">
        <f t="shared" si="0"/>
        <v>O</v>
      </c>
      <c r="P17" s="3" t="str">
        <f t="shared" si="1"/>
        <v>V</v>
      </c>
    </row>
    <row r="18" spans="1:16" x14ac:dyDescent="0.2">
      <c r="A18" s="2" t="s">
        <v>6</v>
      </c>
      <c r="B18" s="7">
        <f>AVERAGE(B3:B17)</f>
        <v>5.793333333333333</v>
      </c>
      <c r="C18" s="7">
        <f>AVERAGE(C3:C17)</f>
        <v>3.1066666666666665</v>
      </c>
    </row>
    <row r="19" spans="1:16" x14ac:dyDescent="0.2">
      <c r="A19" s="9" t="s">
        <v>7</v>
      </c>
      <c r="B19" s="10">
        <f>STDEV(B3:B17)</f>
        <v>0.9184355227906944</v>
      </c>
      <c r="C19" s="10">
        <f>STDEV(C3:C17)</f>
        <v>0.35348604067541534</v>
      </c>
    </row>
    <row r="20" spans="1:16" x14ac:dyDescent="0.2">
      <c r="A20" s="1" t="s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3"/>
      <c r="B21" s="2" t="s">
        <v>10</v>
      </c>
      <c r="C21" s="2" t="s">
        <v>11</v>
      </c>
      <c r="D21" s="2" t="s">
        <v>5</v>
      </c>
      <c r="E21" s="2" t="s">
        <v>12</v>
      </c>
      <c r="F21" s="2" t="s">
        <v>13</v>
      </c>
      <c r="G21" s="2" t="s">
        <v>14</v>
      </c>
      <c r="H21" s="2" t="s">
        <v>15</v>
      </c>
      <c r="I21" s="2" t="s">
        <v>16</v>
      </c>
      <c r="J21" s="2" t="s">
        <v>17</v>
      </c>
      <c r="K21" s="2" t="s">
        <v>18</v>
      </c>
      <c r="L21" s="2" t="s">
        <v>19</v>
      </c>
      <c r="M21" s="2" t="s">
        <v>20</v>
      </c>
      <c r="N21" s="2" t="s">
        <v>21</v>
      </c>
      <c r="O21" s="2" t="s">
        <v>22</v>
      </c>
      <c r="P21" s="2" t="s">
        <v>23</v>
      </c>
    </row>
    <row r="22" spans="1:16" x14ac:dyDescent="0.2">
      <c r="A22" s="8" t="str">
        <f>A3</f>
        <v>A</v>
      </c>
      <c r="B22" s="7">
        <f>SQRT(($E3-$E$3)^2+($F3-$F$3)^2)</f>
        <v>0</v>
      </c>
      <c r="C22" s="7">
        <f>SQRT(($E3-$E$4)^2+($F3-$F$4)^2)</f>
        <v>1.9255873139326918</v>
      </c>
      <c r="D22" s="7">
        <f>SQRT(($E3-$E$5)^2+($F3-$F$5)^2)</f>
        <v>1.3066249966965224</v>
      </c>
      <c r="E22" s="7">
        <f>SQRT(($E3-$E$6)^2+($F3-$F$6)^2)</f>
        <v>2.2101125802610393</v>
      </c>
      <c r="F22" s="7">
        <f>SQRT(($E3-$E$7)^2+($F3-$F$7)^2)</f>
        <v>2.1605887917614823</v>
      </c>
      <c r="G22" s="7">
        <f>SQRT(($E3-$E$8)^2+($F3-$F$8)^2)</f>
        <v>0.32664241806375327</v>
      </c>
      <c r="H22" s="7">
        <f>SQRT(($E3-$E$9)^2+($F3-$F$9)^2)</f>
        <v>1.1315864106987339</v>
      </c>
      <c r="I22" s="7">
        <f>SQRT(($E3-$E$10)^2+($F3-$F$10)^2)</f>
        <v>1.4144830133734176</v>
      </c>
      <c r="J22" s="7">
        <f>SQRT(($E3-$E$11)^2+($F3-$F$11)^2)</f>
        <v>1.4517084639832061</v>
      </c>
      <c r="K22" s="7">
        <f>SQRT(($E3-$E$12)^2+($F3-$F$12)^2)</f>
        <v>1.9378240502486943</v>
      </c>
      <c r="L22" s="7">
        <f>SQRT(($E3-$E$13)^2+($F3-$F$13)^2)</f>
        <v>1.8121776572208785</v>
      </c>
      <c r="M22" s="7">
        <f>SQRT(($E3-$E$14)^2+($F3-$F$14)^2)</f>
        <v>0.21776161204250255</v>
      </c>
      <c r="N22" s="7">
        <f>SQRT(($E3-$E$15)^2+($F3-$F$15)^2)</f>
        <v>1.008290701256257</v>
      </c>
      <c r="O22" s="7">
        <f>SQRT(($E3-$E$16)^2+($F3-$F$16)^2)</f>
        <v>2.5927065501137787</v>
      </c>
      <c r="P22" s="7">
        <f>SQRT(($E3-$E$17)^2+($F3-$F$17)^2)</f>
        <v>1.5503600717552664</v>
      </c>
    </row>
    <row r="23" spans="1:16" x14ac:dyDescent="0.2">
      <c r="A23" s="8" t="str">
        <f t="shared" ref="A23:A36" si="2">A4</f>
        <v>B</v>
      </c>
      <c r="B23" s="7">
        <f>SQRT(($E4-$E$3)^2+($F4-$F$3)^2)</f>
        <v>1.9255873139326918</v>
      </c>
      <c r="C23" s="7">
        <f>SQRT(($E4-$E$4)^2+($F4-$F$4)^2)</f>
        <v>0</v>
      </c>
      <c r="D23" s="7">
        <f>SQRT(($E4-$E$5)^2+($F4-$F$5)^2)</f>
        <v>2.6285453371226533</v>
      </c>
      <c r="E23" s="7">
        <f>SQRT(($E4-$E$6)^2+($F4-$F$6)^2)</f>
        <v>0.30312624057431109</v>
      </c>
      <c r="F23" s="7">
        <f>SQRT(($E4-$E$7)^2+($F4-$F$7)^2)</f>
        <v>0.32664241806375327</v>
      </c>
      <c r="G23" s="7">
        <f>SQRT(($E4-$E$8)^2+($F4-$F$8)^2)</f>
        <v>2.1605887917614823</v>
      </c>
      <c r="H23" s="7">
        <f>SQRT(($E4-$E$9)^2+($F4-$F$9)^2)</f>
        <v>1.3368450906000489</v>
      </c>
      <c r="I23" s="7">
        <f>SQRT(($E4-$E$10)^2+($F4-$F$10)^2)</f>
        <v>1.3065696722550142</v>
      </c>
      <c r="J23" s="7">
        <f>SQRT(($E4-$E$11)^2+($F4-$F$11)^2)</f>
        <v>0.97992725419126092</v>
      </c>
      <c r="K23" s="7">
        <f>SQRT(($E4-$E$12)^2+($F4-$F$12)^2)</f>
        <v>0.71400450274273963</v>
      </c>
      <c r="L23" s="7">
        <f>SQRT(($E4-$E$13)^2+($F4-$F$13)^2)</f>
        <v>0.3031262405743112</v>
      </c>
      <c r="M23" s="7">
        <f>SQRT(($E4-$E$14)^2+($F4-$F$14)^2)</f>
        <v>1.7850112568568515</v>
      </c>
      <c r="N23" s="7">
        <f>SQRT(($E4-$E$15)^2+($F4-$F$15)^2)</f>
        <v>1.9355168813659305</v>
      </c>
      <c r="O23" s="7">
        <f>SQRT(($E4-$E$16)^2+($F4-$F$16)^2)</f>
        <v>3.1796965423612922</v>
      </c>
      <c r="P23" s="7">
        <f>SQRT(($E4-$E$17)^2+($F4-$F$17)^2)</f>
        <v>3.04868627947975</v>
      </c>
    </row>
    <row r="24" spans="1:16" x14ac:dyDescent="0.2">
      <c r="A24" s="8" t="str">
        <f t="shared" si="2"/>
        <v>C</v>
      </c>
      <c r="B24" s="7">
        <f>SQRT(($E5-$E$3)^2+($F5-$F$3)^2)</f>
        <v>1.3066249966965224</v>
      </c>
      <c r="C24" s="7">
        <f>SQRT(($E5-$E$4)^2+($F5-$F$4)^2)</f>
        <v>2.6285453371226533</v>
      </c>
      <c r="D24" s="7">
        <f>SQRT(($E5-$E$5)^2+($F5-$F$5)^2)</f>
        <v>0</v>
      </c>
      <c r="E24" s="7">
        <f>SQRT(($E5-$E$6)^2+($F5-$F$6)^2)</f>
        <v>2.9298370682616133</v>
      </c>
      <c r="F24" s="7">
        <f>SQRT(($E5-$E$7)^2+($F5-$F$7)^2)</f>
        <v>2.7281361651687992</v>
      </c>
      <c r="G24" s="7">
        <f>SQRT(($E5-$E$8)^2+($F5-$F$8)^2)</f>
        <v>1.4969118973356002</v>
      </c>
      <c r="H24" s="7">
        <f>SQRT(($E5-$E$9)^2+($F5-$F$9)^2)</f>
        <v>2.3555747274553442</v>
      </c>
      <c r="I24" s="7">
        <f>SQRT(($E5-$E$10)^2+($F5-$F$10)^2)</f>
        <v>2.6285453371226533</v>
      </c>
      <c r="J24" s="7">
        <f>SQRT(($E5-$E$11)^2+($F5-$F$11)^2)</f>
        <v>2.5669368479714563</v>
      </c>
      <c r="K24" s="7">
        <f>SQRT(($E5-$E$12)^2+($F5-$F$12)^2)</f>
        <v>2.259866565623454</v>
      </c>
      <c r="L24" s="7">
        <f>SQRT(($E5-$E$13)^2+($F5-$F$13)^2)</f>
        <v>2.3880635849123037</v>
      </c>
      <c r="M24" s="7">
        <f>SQRT(($E5-$E$14)^2+($F5-$F$14)^2)</f>
        <v>1.2125049622972439</v>
      </c>
      <c r="N24" s="7">
        <f>SQRT(($E5-$E$15)^2+($F5-$F$15)^2)</f>
        <v>2.3142930935253916</v>
      </c>
      <c r="O24" s="7">
        <f>SQRT(($E5-$E$16)^2+($F5-$F$16)^2)</f>
        <v>1.4238139835231591</v>
      </c>
      <c r="P24" s="7">
        <f>SQRT(($E5-$E$17)^2+($F5-$F$17)^2)</f>
        <v>2.596685226025071</v>
      </c>
    </row>
    <row r="25" spans="1:16" x14ac:dyDescent="0.2">
      <c r="A25" s="8" t="str">
        <f t="shared" si="2"/>
        <v>D</v>
      </c>
      <c r="B25" s="7">
        <f>SQRT(($E6-$E$3)^2+($F6-$F$3)^2)</f>
        <v>2.2101125802610393</v>
      </c>
      <c r="C25" s="7">
        <f>SQRT(($E6-$E$4)^2+($F6-$F$4)^2)</f>
        <v>0.30312624057431109</v>
      </c>
      <c r="D25" s="7">
        <f>SQRT(($E6-$E$5)^2+($F6-$F$5)^2)</f>
        <v>2.9298370682616133</v>
      </c>
      <c r="E25" s="7">
        <f>SQRT(($E6-$E$6)^2+($F6-$F$6)^2)</f>
        <v>0</v>
      </c>
      <c r="F25" s="7">
        <f>SQRT(($E6-$E$7)^2+($F6-$F$7)^2)</f>
        <v>0.35700225137137054</v>
      </c>
      <c r="G25" s="7">
        <f>SQRT(($E6-$E$8)^2+($F6-$F$8)^2)</f>
        <v>2.4322798400788415</v>
      </c>
      <c r="H25" s="7">
        <f>SQRT(($E6-$E$9)^2+($F6-$F$9)^2)</f>
        <v>1.5243431397398748</v>
      </c>
      <c r="I25" s="7">
        <f>SQRT(($E6-$E$10)^2+($F6-$F$10)^2)</f>
        <v>1.4434439872254781</v>
      </c>
      <c r="J25" s="7">
        <f>SQRT(($E6-$E$11)^2+($F6-$F$11)^2)</f>
        <v>1.1249593236151298</v>
      </c>
      <c r="K25" s="7">
        <f>SQRT(($E6-$E$12)^2+($F6-$F$12)^2)</f>
        <v>0.90937872172293255</v>
      </c>
      <c r="L25" s="7">
        <f>SQRT(($E6-$E$13)^2+($F6-$F$13)^2)</f>
        <v>0.56579320534936761</v>
      </c>
      <c r="M25" s="7">
        <f>SQRT(($E6-$E$14)^2+($F6-$F$14)^2)</f>
        <v>2.0773916773867938</v>
      </c>
      <c r="N25" s="7">
        <f>SQRT(($E6-$E$15)^2+($F6-$F$15)^2)</f>
        <v>2.1357209752847379</v>
      </c>
      <c r="O25" s="7">
        <f>SQRT(($E6-$E$16)^2+($F6-$F$16)^2)</f>
        <v>3.4381340857939695</v>
      </c>
      <c r="P25" s="7">
        <f>SQRT(($E6-$E$17)^2+($F6-$F$17)^2)</f>
        <v>3.2623732169516342</v>
      </c>
    </row>
    <row r="26" spans="1:16" x14ac:dyDescent="0.2">
      <c r="A26" s="8" t="str">
        <f t="shared" si="2"/>
        <v>E</v>
      </c>
      <c r="B26" s="7">
        <f>SQRT(($E7-$E$3)^2+($F7-$F$3)^2)</f>
        <v>2.1605887917614823</v>
      </c>
      <c r="C26" s="7">
        <f>SQRT(($E7-$E$4)^2+($F7-$F$4)^2)</f>
        <v>0.32664241806375327</v>
      </c>
      <c r="D26" s="7">
        <f>SQRT(($E7-$E$5)^2+($F7-$F$5)^2)</f>
        <v>2.7281361651687992</v>
      </c>
      <c r="E26" s="7">
        <f>SQRT(($E7-$E$6)^2+($F7-$F$6)^2)</f>
        <v>0.35700225137137054</v>
      </c>
      <c r="F26" s="7">
        <f>SQRT(($E7-$E$7)^2+($F7-$F$7)^2)</f>
        <v>0</v>
      </c>
      <c r="G26" s="7">
        <f>SQRT(($E7-$E$8)^2+($F7-$F$8)^2)</f>
        <v>2.4169799107872691</v>
      </c>
      <c r="H26" s="7">
        <f>SQRT(($E7-$E$9)^2+($F7-$F$9)^2)</f>
        <v>1.6575319664393431</v>
      </c>
      <c r="I26" s="7">
        <f>SQRT(($E7-$E$10)^2+($F7-$F$10)^2)</f>
        <v>1.6332120903187675</v>
      </c>
      <c r="J26" s="7">
        <f>SQRT(($E7-$E$11)^2+($F7-$F$11)^2)</f>
        <v>1.3065696722550142</v>
      </c>
      <c r="K26" s="7">
        <f>SQRT(($E7-$E$12)^2+($F7-$F$12)^2)</f>
        <v>0.57617443638133359</v>
      </c>
      <c r="L26" s="7">
        <f>SQRT(($E7-$E$13)^2+($F7-$F$13)^2)</f>
        <v>0.35700225137137059</v>
      </c>
      <c r="M26" s="7">
        <f>SQRT(($E7-$E$14)^2+($F7-$F$14)^2)</f>
        <v>2.0010652791886754</v>
      </c>
      <c r="N26" s="7">
        <f>SQRT(($E7-$E$15)^2+($F7-$F$15)^2)</f>
        <v>2.2499186472302592</v>
      </c>
      <c r="O26" s="7">
        <f>SQRT(($E7-$E$16)^2+($F7-$F$16)^2)</f>
        <v>3.1289589792243602</v>
      </c>
      <c r="P26" s="7">
        <f>SQRT(($E7-$E$17)^2+($F7-$F$17)^2)</f>
        <v>3.3541866327712353</v>
      </c>
    </row>
    <row r="27" spans="1:16" x14ac:dyDescent="0.2">
      <c r="A27" s="8" t="str">
        <f t="shared" si="2"/>
        <v>F</v>
      </c>
      <c r="B27" s="7">
        <f>SQRT(($E8-$E$3)^2+($F8-$F$3)^2)</f>
        <v>0.32664241806375327</v>
      </c>
      <c r="C27" s="7">
        <f>SQRT(($E8-$E$4)^2+($F8-$F$4)^2)</f>
        <v>2.1605887917614823</v>
      </c>
      <c r="D27" s="7">
        <f>SQRT(($E8-$E$5)^2+($F8-$F$5)^2)</f>
        <v>1.4969118973356002</v>
      </c>
      <c r="E27" s="7">
        <f>SQRT(($E8-$E$6)^2+($F8-$F$6)^2)</f>
        <v>2.4322798400788415</v>
      </c>
      <c r="F27" s="7">
        <f>SQRT(($E8-$E$7)^2+($F8-$F$7)^2)</f>
        <v>2.4169799107872691</v>
      </c>
      <c r="G27" s="7">
        <f>SQRT(($E8-$E$8)^2+($F8-$F$8)^2)</f>
        <v>0</v>
      </c>
      <c r="H27" s="7">
        <f>SQRT(($E8-$E$9)^2+($F8-$F$9)^2)</f>
        <v>1.1777873637276719</v>
      </c>
      <c r="I27" s="7">
        <f>SQRT(($E8-$E$10)^2+($F8-$F$10)^2)</f>
        <v>1.4517084639832061</v>
      </c>
      <c r="J27" s="7">
        <f>SQRT(($E8-$E$11)^2+($F8-$F$11)^2)</f>
        <v>1.5580575317478129</v>
      </c>
      <c r="K27" s="7">
        <f>SQRT(($E8-$E$12)^2+($F8-$F$12)^2)</f>
        <v>2.2360546038290687</v>
      </c>
      <c r="L27" s="7">
        <f>SQRT(($E8-$E$13)^2+($F8-$F$13)^2)</f>
        <v>2.077348180820056</v>
      </c>
      <c r="M27" s="7">
        <f>SQRT(($E8-$E$14)^2+($F8-$F$14)^2)</f>
        <v>0.54440403010625582</v>
      </c>
      <c r="N27" s="7">
        <f>SQRT(($E8-$E$15)^2+($F8-$F$15)^2)</f>
        <v>0.87618177904088523</v>
      </c>
      <c r="O27" s="7">
        <f>SQRT(($E8-$E$16)^2+($F8-$F$16)^2)</f>
        <v>2.8476596980018276</v>
      </c>
      <c r="P27" s="7">
        <f>SQRT(($E8-$E$17)^2+($F8-$F$17)^2)</f>
        <v>1.2306458093640085</v>
      </c>
    </row>
    <row r="28" spans="1:16" x14ac:dyDescent="0.2">
      <c r="A28" s="8" t="str">
        <f t="shared" si="2"/>
        <v>G</v>
      </c>
      <c r="B28" s="7">
        <f>SQRT(($E9-$E$3)^2+($F9-$F$3)^2)</f>
        <v>1.1315864106987339</v>
      </c>
      <c r="C28" s="7">
        <f>SQRT(($E9-$E$4)^2+($F9-$F$4)^2)</f>
        <v>1.3368450906000489</v>
      </c>
      <c r="D28" s="7">
        <f>SQRT(($E9-$E$5)^2+($F9-$F$5)^2)</f>
        <v>2.3555747274553442</v>
      </c>
      <c r="E28" s="7">
        <f>SQRT(($E9-$E$6)^2+($F9-$F$6)^2)</f>
        <v>1.5243431397398748</v>
      </c>
      <c r="F28" s="7">
        <f>SQRT(($E9-$E$7)^2+($F9-$F$7)^2)</f>
        <v>1.6575319664393431</v>
      </c>
      <c r="G28" s="7">
        <f>SQRT(($E9-$E$8)^2+($F9-$F$8)^2)</f>
        <v>1.1777873637276719</v>
      </c>
      <c r="H28" s="7">
        <f>SQRT(($E9-$E$9)^2+($F9-$F$9)^2)</f>
        <v>0</v>
      </c>
      <c r="I28" s="7">
        <f>SQRT(($E9-$E$10)^2+($F9-$F$10)^2)</f>
        <v>0.28289660267468386</v>
      </c>
      <c r="J28" s="7">
        <f>SQRT(($E9-$E$11)^2+($F9-$F$11)^2)</f>
        <v>0.43211775835229654</v>
      </c>
      <c r="K28" s="7">
        <f>SQRT(($E9-$E$12)^2+($F9-$F$12)^2)</f>
        <v>1.7649130707440608</v>
      </c>
      <c r="L28" s="7">
        <f>SQRT(($E9-$E$13)^2+($F9-$F$13)^2)</f>
        <v>1.4154504782762651</v>
      </c>
      <c r="M28" s="7">
        <f>SQRT(($E9-$E$14)^2+($F9-$F$14)^2)</f>
        <v>1.1523488727626687</v>
      </c>
      <c r="N28" s="7">
        <f>SQRT(($E9-$E$15)^2+($F9-$F$15)^2)</f>
        <v>0.6135195480184884</v>
      </c>
      <c r="O28" s="7">
        <f>SQRT(($E9-$E$16)^2+($F9-$F$16)^2)</f>
        <v>3.441522697079749</v>
      </c>
      <c r="P28" s="7">
        <f>SQRT(($E9-$E$17)^2+($F9-$F$17)^2)</f>
        <v>1.7446662301231188</v>
      </c>
    </row>
    <row r="29" spans="1:16" x14ac:dyDescent="0.2">
      <c r="A29" s="8" t="str">
        <f t="shared" si="2"/>
        <v>H</v>
      </c>
      <c r="B29" s="7">
        <f>SQRT(($E10-$E$3)^2+($F10-$F$3)^2)</f>
        <v>1.4144830133734176</v>
      </c>
      <c r="C29" s="7">
        <f>SQRT(($E10-$E$4)^2+($F10-$F$4)^2)</f>
        <v>1.3065696722550142</v>
      </c>
      <c r="D29" s="7">
        <f>SQRT(($E10-$E$5)^2+($F10-$F$5)^2)</f>
        <v>2.6285453371226533</v>
      </c>
      <c r="E29" s="7">
        <f>SQRT(($E10-$E$6)^2+($F10-$F$6)^2)</f>
        <v>1.4434439872254781</v>
      </c>
      <c r="F29" s="7">
        <f>SQRT(($E10-$E$7)^2+($F10-$F$7)^2)</f>
        <v>1.6332120903187675</v>
      </c>
      <c r="G29" s="7">
        <f>SQRT(($E10-$E$8)^2+($F10-$F$8)^2)</f>
        <v>1.4517084639832061</v>
      </c>
      <c r="H29" s="7">
        <f>SQRT(($E10-$E$9)^2+($F10-$F$9)^2)</f>
        <v>0.28289660267468386</v>
      </c>
      <c r="I29" s="7">
        <f>SQRT(($E10-$E$10)^2+($F10-$F$10)^2)</f>
        <v>0</v>
      </c>
      <c r="J29" s="7">
        <f>SQRT(($E10-$E$11)^2+($F10-$F$11)^2)</f>
        <v>0.32664241806375333</v>
      </c>
      <c r="K29" s="7">
        <f>SQRT(($E10-$E$12)^2+($F10-$F$12)^2)</f>
        <v>1.8316685318850305</v>
      </c>
      <c r="L29" s="7">
        <f>SQRT(($E10-$E$13)^2+($F10-$F$13)^2)</f>
        <v>1.4434439872254781</v>
      </c>
      <c r="M29" s="7">
        <f>SQRT(($E10-$E$14)^2+($F10-$F$14)^2)</f>
        <v>1.431147202352467</v>
      </c>
      <c r="N29" s="7">
        <f>SQRT(($E10-$E$15)^2+($F10-$F$15)^2)</f>
        <v>0.78517367455579112</v>
      </c>
      <c r="O29" s="7">
        <f>SQRT(($E10-$E$16)^2+($F10-$F$16)^2)</f>
        <v>3.6775968673058097</v>
      </c>
      <c r="P29" s="7">
        <f>SQRT(($E10-$E$17)^2+($F10-$F$17)^2)</f>
        <v>1.8984397986678854</v>
      </c>
    </row>
    <row r="30" spans="1:16" x14ac:dyDescent="0.2">
      <c r="A30" s="8" t="str">
        <f t="shared" si="2"/>
        <v>I</v>
      </c>
      <c r="B30" s="7">
        <f>SQRT(($E11-$E$3)^2+($F11-$F$3)^2)</f>
        <v>1.4517084639832061</v>
      </c>
      <c r="C30" s="7">
        <f>SQRT(($E11-$E$4)^2+($F11-$F$4)^2)</f>
        <v>0.97992725419126092</v>
      </c>
      <c r="D30" s="7">
        <f>SQRT(($E11-$E$5)^2+($F11-$F$5)^2)</f>
        <v>2.5669368479714563</v>
      </c>
      <c r="E30" s="7">
        <f>SQRT(($E11-$E$6)^2+($F11-$F$6)^2)</f>
        <v>1.1249593236151298</v>
      </c>
      <c r="F30" s="7">
        <f>SQRT(($E11-$E$7)^2+($F11-$F$7)^2)</f>
        <v>1.3065696722550142</v>
      </c>
      <c r="G30" s="7">
        <f>SQRT(($E11-$E$8)^2+($F11-$F$8)^2)</f>
        <v>1.5580575317478129</v>
      </c>
      <c r="H30" s="7">
        <f>SQRT(($E11-$E$9)^2+($F11-$F$9)^2)</f>
        <v>0.43211775835229654</v>
      </c>
      <c r="I30" s="7">
        <f>SQRT(($E11-$E$10)^2+($F11-$F$10)^2)</f>
        <v>0.32664241806375333</v>
      </c>
      <c r="J30" s="7">
        <f>SQRT(($E11-$E$11)^2+($F11-$F$11)^2)</f>
        <v>0</v>
      </c>
      <c r="K30" s="7">
        <f>SQRT(($E11-$E$12)^2+($F11-$F$12)^2)</f>
        <v>1.5243431397398741</v>
      </c>
      <c r="L30" s="7">
        <f>SQRT(($E11-$E$13)^2+($F11-$F$13)^2)</f>
        <v>1.1249593236151298</v>
      </c>
      <c r="M30" s="7">
        <f>SQRT(($E11-$E$14)^2+($F11-$F$14)^2)</f>
        <v>1.4186674117078257</v>
      </c>
      <c r="N30" s="7">
        <f>SQRT(($E11-$E$15)^2+($F11-$F$15)^2)</f>
        <v>1.0386740904100278</v>
      </c>
      <c r="O30" s="7">
        <f>SQRT(($E11-$E$16)^2+($F11-$F$16)^2)</f>
        <v>3.5144090195015165</v>
      </c>
      <c r="P30" s="7">
        <f>SQRT(($E11-$E$17)^2+($F11-$F$17)^2)</f>
        <v>2.1694680112209608</v>
      </c>
    </row>
    <row r="31" spans="1:16" x14ac:dyDescent="0.2">
      <c r="A31" s="8" t="str">
        <f t="shared" si="2"/>
        <v>J</v>
      </c>
      <c r="B31" s="7">
        <f>SQRT(($E12-$E$3)^2+($F12-$F$3)^2)</f>
        <v>1.9378240502486943</v>
      </c>
      <c r="C31" s="11">
        <f>SQRT(($E12-$E$4)^2+($F12-$F$4)^2)</f>
        <v>0.71400450274273963</v>
      </c>
      <c r="D31" s="7">
        <f>SQRT(($E12-$E$5)^2+($F12-$F$5)^2)</f>
        <v>2.259866565623454</v>
      </c>
      <c r="E31" s="11">
        <f>SQRT(($E12-$E$6)^2+($F12-$F$6)^2)</f>
        <v>0.90937872172293255</v>
      </c>
      <c r="F31" s="11">
        <f>SQRT(($E12-$E$7)^2+($F12-$F$7)^2)</f>
        <v>0.57617443638133359</v>
      </c>
      <c r="G31" s="7">
        <f>SQRT(($E12-$E$8)^2+($F12-$F$8)^2)</f>
        <v>2.2360546038290687</v>
      </c>
      <c r="H31" s="7">
        <f>SQRT(($E12-$E$9)^2+($F12-$F$9)^2)</f>
        <v>1.7649130707440608</v>
      </c>
      <c r="I31" s="7">
        <f>SQRT(($E12-$E$10)^2+($F12-$F$10)^2)</f>
        <v>1.8316685318850305</v>
      </c>
      <c r="J31" s="7">
        <f>SQRT(($E12-$E$11)^2+($F12-$F$11)^2)</f>
        <v>1.5243431397398741</v>
      </c>
      <c r="K31" s="7"/>
      <c r="L31" s="7"/>
      <c r="M31" s="7"/>
      <c r="N31" s="7"/>
      <c r="O31" s="7"/>
      <c r="P31" s="7"/>
    </row>
    <row r="32" spans="1:16" x14ac:dyDescent="0.2">
      <c r="A32" s="8" t="str">
        <f t="shared" si="2"/>
        <v>K</v>
      </c>
      <c r="B32" s="7">
        <f>SQRT(($E13-$E$3)^2+($F13-$F$3)^2)</f>
        <v>1.8121776572208785</v>
      </c>
      <c r="C32" s="11">
        <f>SQRT(($E13-$E$4)^2+($F13-$F$4)^2)</f>
        <v>0.3031262405743112</v>
      </c>
      <c r="D32" s="7">
        <f>SQRT(($E13-$E$5)^2+($F13-$F$5)^2)</f>
        <v>2.3880635849123037</v>
      </c>
      <c r="E32" s="11">
        <f>SQRT(($E13-$E$6)^2+($F13-$F$6)^2)</f>
        <v>0.56579320534936761</v>
      </c>
      <c r="F32" s="11">
        <f>SQRT(($E13-$E$7)^2+($F13-$F$7)^2)</f>
        <v>0.35700225137137059</v>
      </c>
      <c r="G32" s="7">
        <f>SQRT(($E13-$E$8)^2+($F13-$F$8)^2)</f>
        <v>2.077348180820056</v>
      </c>
      <c r="H32" s="7">
        <f>SQRT(($E13-$E$9)^2+($F13-$F$9)^2)</f>
        <v>1.4154504782762651</v>
      </c>
      <c r="I32" s="7">
        <f>SQRT(($E13-$E$10)^2+($F13-$F$10)^2)</f>
        <v>1.4434439872254781</v>
      </c>
      <c r="J32" s="7">
        <f>SQRT(($E13-$E$11)^2+($F13-$F$11)^2)</f>
        <v>1.1249593236151298</v>
      </c>
      <c r="K32" s="7"/>
      <c r="L32" s="7"/>
      <c r="M32" s="7"/>
      <c r="N32" s="7"/>
      <c r="O32" s="7"/>
      <c r="P32" s="7"/>
    </row>
    <row r="33" spans="1:16" x14ac:dyDescent="0.2">
      <c r="A33" s="8" t="str">
        <f t="shared" si="2"/>
        <v>L</v>
      </c>
      <c r="B33" s="11">
        <f>SQRT(($E14-$E$3)^2+($F14-$F$3)^2)</f>
        <v>0.21776161204250255</v>
      </c>
      <c r="C33" s="7">
        <f>SQRT(($E14-$E$4)^2+($F14-$F$4)^2)</f>
        <v>1.7850112568568515</v>
      </c>
      <c r="D33" s="7">
        <f>SQRT(($E14-$E$5)^2+($F14-$F$5)^2)</f>
        <v>1.2125049622972439</v>
      </c>
      <c r="E33" s="7">
        <f>SQRT(($E14-$E$6)^2+($F14-$F$6)^2)</f>
        <v>2.0773916773867938</v>
      </c>
      <c r="F33" s="7">
        <f>SQRT(($E14-$E$7)^2+($F14-$F$7)^2)</f>
        <v>2.0010652791886754</v>
      </c>
      <c r="G33" s="11">
        <f>SQRT(($E14-$E$8)^2+($F14-$F$8)^2)</f>
        <v>0.54440403010625582</v>
      </c>
      <c r="H33" s="11">
        <f>SQRT(($E14-$E$9)^2+($F14-$F$9)^2)</f>
        <v>1.1523488727626687</v>
      </c>
      <c r="I33" s="7">
        <f>SQRT(($E14-$E$10)^2+($F14-$F$10)^2)</f>
        <v>1.431147202352467</v>
      </c>
      <c r="J33" s="7">
        <f>SQRT(($E14-$E$11)^2+($F14-$F$11)^2)</f>
        <v>1.4186674117078257</v>
      </c>
      <c r="K33" s="7"/>
      <c r="L33" s="7"/>
      <c r="M33" s="7"/>
      <c r="N33" s="7"/>
      <c r="O33" s="7"/>
      <c r="P33" s="7"/>
    </row>
    <row r="34" spans="1:16" x14ac:dyDescent="0.2">
      <c r="A34" s="8" t="str">
        <f t="shared" si="2"/>
        <v>M</v>
      </c>
      <c r="B34" s="7">
        <f>SQRT(($E15-$E$3)^2+($F15-$F$3)^2)</f>
        <v>1.008290701256257</v>
      </c>
      <c r="C34" s="7">
        <f>SQRT(($E15-$E$4)^2+($F15-$F$4)^2)</f>
        <v>1.9355168813659305</v>
      </c>
      <c r="D34" s="7">
        <f>SQRT(($E15-$E$5)^2+($F15-$F$5)^2)</f>
        <v>2.3142930935253916</v>
      </c>
      <c r="E34" s="7">
        <f>SQRT(($E15-$E$6)^2+($F15-$F$6)^2)</f>
        <v>2.1357209752847379</v>
      </c>
      <c r="F34" s="7">
        <f>SQRT(($E15-$E$7)^2+($F15-$F$7)^2)</f>
        <v>2.2499186472302592</v>
      </c>
      <c r="G34" s="11">
        <f>SQRT(($E15-$E$8)^2+($F15-$F$8)^2)</f>
        <v>0.87618177904088523</v>
      </c>
      <c r="H34" s="11">
        <f>SQRT(($E15-$E$9)^2+($F15-$F$9)^2)</f>
        <v>0.6135195480184884</v>
      </c>
      <c r="I34" s="11">
        <f>SQRT(($E15-$E$10)^2+($F15-$F$10)^2)</f>
        <v>0.78517367455579112</v>
      </c>
      <c r="J34" s="7">
        <f>SQRT(($E15-$E$11)^2+($F15-$F$11)^2)</f>
        <v>1.0386740904100278</v>
      </c>
      <c r="K34" s="7"/>
      <c r="L34" s="7"/>
      <c r="M34" s="7"/>
      <c r="N34" s="7"/>
      <c r="O34" s="7"/>
      <c r="P34" s="7"/>
    </row>
    <row r="35" spans="1:16" x14ac:dyDescent="0.2">
      <c r="A35" s="8" t="str">
        <f t="shared" si="2"/>
        <v>N</v>
      </c>
      <c r="B35" s="11">
        <f>SQRT(($E16-$E$3)^2+($F16-$F$3)^2)</f>
        <v>2.5927065501137787</v>
      </c>
      <c r="C35" s="7">
        <f>SQRT(($E16-$E$4)^2+($F16-$F$4)^2)</f>
        <v>3.1796965423612922</v>
      </c>
      <c r="D35" s="11">
        <f>SQRT(($E16-$E$5)^2+($F16-$F$5)^2)</f>
        <v>1.4238139835231591</v>
      </c>
      <c r="E35" s="7">
        <f>SQRT(($E16-$E$6)^2+($F16-$F$6)^2)</f>
        <v>3.4381340857939695</v>
      </c>
      <c r="F35" s="12">
        <f>SQRT(($E16-$E$7)^2+($F16-$F$7)^2)</f>
        <v>3.1289589792243602</v>
      </c>
      <c r="G35" s="11">
        <f>SQRT(($E16-$E$8)^2+($F16-$F$8)^2)</f>
        <v>2.8476596980018276</v>
      </c>
      <c r="H35" s="7">
        <f>SQRT(($E16-$E$9)^2+($F16-$F$9)^2)</f>
        <v>3.441522697079749</v>
      </c>
      <c r="I35" s="7">
        <f>SQRT(($E16-$E$10)^2+($F16-$F$10)^2)</f>
        <v>3.6775968673058097</v>
      </c>
      <c r="J35" s="7">
        <f>SQRT(($E16-$E$11)^2+($F16-$F$11)^2)</f>
        <v>3.5144090195015165</v>
      </c>
      <c r="K35" s="7"/>
      <c r="L35" s="7"/>
      <c r="M35" s="7"/>
      <c r="N35" s="7"/>
      <c r="O35" s="7"/>
      <c r="P35" s="7"/>
    </row>
    <row r="36" spans="1:16" x14ac:dyDescent="0.2">
      <c r="A36" s="8" t="str">
        <f t="shared" si="2"/>
        <v>O</v>
      </c>
      <c r="B36" s="11">
        <f>SQRT(($E17-$E$3)^2+($F17-$F$3)^2)</f>
        <v>1.5503600717552664</v>
      </c>
      <c r="C36" s="7">
        <f>SQRT(($E17-$E$4)^2+($F17-$F$4)^2)</f>
        <v>3.04868627947975</v>
      </c>
      <c r="D36" s="7">
        <f>SQRT(($E17-$E$5)^2+($F17-$F$5)^2)</f>
        <v>2.596685226025071</v>
      </c>
      <c r="E36" s="7">
        <f>SQRT(($E17-$E$6)^2+($F17-$F$6)^2)</f>
        <v>3.2623732169516342</v>
      </c>
      <c r="F36" s="7">
        <f>SQRT(($E17-$E$7)^2+($F17-$F$7)^2)</f>
        <v>3.3541866327712353</v>
      </c>
      <c r="G36" s="11">
        <f>SQRT(($E17-$E$8)^2+($F17-$F$8)^2)</f>
        <v>1.2306458093640085</v>
      </c>
      <c r="H36" s="11">
        <f>SQRT(($E17-$E$9)^2+($F17-$F$9)^2)</f>
        <v>1.7446662301231188</v>
      </c>
      <c r="I36" s="12">
        <f>SQRT(($E17-$E$10)^2+($F17-$F$10)^2)</f>
        <v>1.8984397986678854</v>
      </c>
      <c r="J36" s="7">
        <f>SQRT(($E17-$E$11)^2+($F17-$F$11)^2)</f>
        <v>2.1694680112209608</v>
      </c>
      <c r="K36" s="7"/>
      <c r="L36" s="7"/>
      <c r="M36" s="7"/>
      <c r="N36" s="7"/>
      <c r="O36" s="7"/>
      <c r="P36" s="7"/>
    </row>
    <row r="37" spans="1:16" x14ac:dyDescent="0.2">
      <c r="A37" s="8" t="s">
        <v>28</v>
      </c>
      <c r="B37" s="4" t="s">
        <v>25</v>
      </c>
      <c r="C37" s="4" t="s">
        <v>26</v>
      </c>
      <c r="D37" s="4" t="s">
        <v>25</v>
      </c>
      <c r="E37" s="4" t="s">
        <v>26</v>
      </c>
      <c r="F37" s="4" t="s">
        <v>26</v>
      </c>
      <c r="G37" s="4" t="s">
        <v>25</v>
      </c>
      <c r="H37" s="4" t="s">
        <v>25</v>
      </c>
      <c r="I37" s="4" t="s">
        <v>25</v>
      </c>
      <c r="J37" s="4" t="s">
        <v>25</v>
      </c>
      <c r="K37" s="3"/>
      <c r="L37" s="3"/>
      <c r="M37" s="3"/>
      <c r="N37" s="3"/>
      <c r="O37" s="3"/>
      <c r="P37" s="3"/>
    </row>
  </sheetData>
  <mergeCells count="4">
    <mergeCell ref="J10:M10"/>
    <mergeCell ref="A20:P20"/>
    <mergeCell ref="G1:I1"/>
    <mergeCell ref="O10:P10"/>
  </mergeCells>
  <pageMargins left="0.7" right="0.7" top="0.75" bottom="0.75" header="0.3" footer="0.3"/>
  <pageSetup paperSize="9" scale="5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2023-08-28T21:47:32Z</dcterms:created>
  <dcterms:modified xsi:type="dcterms:W3CDTF">2023-08-28T22:33:12Z</dcterms:modified>
</cp:coreProperties>
</file>