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am Tran\Documents\CEE598 _TrafficSimulation\Assignments\Assignment 2\"/>
    </mc:Choice>
  </mc:AlternateContent>
  <xr:revisionPtr revIDLastSave="0" documentId="13_ncr:1_{7B49BBFE-D5A2-465E-B4EE-A3822727FE65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Hand Simulation" sheetId="1" r:id="rId1"/>
    <sheet name="Problem 2.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" l="1"/>
  <c r="J10" i="2"/>
  <c r="J4" i="2"/>
  <c r="J5" i="2"/>
  <c r="J6" i="2"/>
  <c r="J7" i="2"/>
  <c r="J8" i="2"/>
  <c r="J9" i="2"/>
  <c r="J3" i="2"/>
  <c r="N10" i="2"/>
  <c r="N11" i="2"/>
  <c r="F4" i="2"/>
  <c r="F5" i="2"/>
  <c r="F6" i="2"/>
  <c r="F7" i="2"/>
  <c r="F8" i="2"/>
  <c r="F9" i="2"/>
  <c r="F3" i="2"/>
  <c r="H3" i="2" s="1"/>
  <c r="H4" i="2" s="1"/>
  <c r="C4" i="2"/>
  <c r="C5" i="2" s="1"/>
  <c r="O3" i="2"/>
  <c r="G3" i="2"/>
  <c r="I3" i="2" s="1"/>
  <c r="G4" i="2" l="1"/>
  <c r="I4" i="2" s="1"/>
  <c r="K4" i="2" s="1"/>
  <c r="K3" i="2"/>
  <c r="G5" i="2"/>
  <c r="C6" i="2"/>
  <c r="L3" i="2"/>
  <c r="H5" i="2"/>
  <c r="M3" i="1"/>
  <c r="G4" i="1"/>
  <c r="F3" i="1"/>
  <c r="H3" i="1" s="1"/>
  <c r="G3" i="1"/>
  <c r="C4" i="1"/>
  <c r="F4" i="1" s="1"/>
  <c r="J3" i="1" l="1"/>
  <c r="M4" i="2"/>
  <c r="O4" i="2" s="1"/>
  <c r="G6" i="2"/>
  <c r="C7" i="2"/>
  <c r="I5" i="2"/>
  <c r="K5" i="2" s="1"/>
  <c r="M5" i="2"/>
  <c r="O5" i="2" s="1"/>
  <c r="H6" i="2"/>
  <c r="L4" i="2"/>
  <c r="I3" i="1"/>
  <c r="M4" i="1"/>
  <c r="C5" i="1"/>
  <c r="C6" i="1" s="1"/>
  <c r="F6" i="1" s="1"/>
  <c r="H4" i="1"/>
  <c r="I4" i="1" s="1"/>
  <c r="G5" i="1" l="1"/>
  <c r="G6" i="1" s="1"/>
  <c r="I6" i="2"/>
  <c r="M6" i="2"/>
  <c r="O6" i="2" s="1"/>
  <c r="G7" i="2"/>
  <c r="C8" i="2"/>
  <c r="L5" i="2"/>
  <c r="L6" i="2" s="1"/>
  <c r="K6" i="2"/>
  <c r="H7" i="2"/>
  <c r="F5" i="1"/>
  <c r="K5" i="1" s="1"/>
  <c r="M5" i="1" s="1"/>
  <c r="H6" i="1"/>
  <c r="C7" i="1"/>
  <c r="F7" i="1" s="1"/>
  <c r="J4" i="1" l="1"/>
  <c r="J5" i="1" s="1"/>
  <c r="H5" i="1"/>
  <c r="I5" i="1" s="1"/>
  <c r="H8" i="2"/>
  <c r="G8" i="2"/>
  <c r="L7" i="2" s="1"/>
  <c r="C9" i="2"/>
  <c r="G9" i="2" s="1"/>
  <c r="I7" i="2"/>
  <c r="K7" i="2" s="1"/>
  <c r="M7" i="2"/>
  <c r="O7" i="2" s="1"/>
  <c r="J6" i="1"/>
  <c r="G7" i="1"/>
  <c r="I6" i="1"/>
  <c r="K6" i="1"/>
  <c r="M6" i="1" s="1"/>
  <c r="H7" i="1"/>
  <c r="C8" i="1"/>
  <c r="F8" i="1" s="1"/>
  <c r="C9" i="1" l="1"/>
  <c r="L8" i="2"/>
  <c r="H9" i="2"/>
  <c r="I9" i="2"/>
  <c r="M9" i="2"/>
  <c r="O9" i="2" s="1"/>
  <c r="M8" i="2"/>
  <c r="O8" i="2" s="1"/>
  <c r="I8" i="2"/>
  <c r="K8" i="2" s="1"/>
  <c r="G8" i="1"/>
  <c r="I7" i="1"/>
  <c r="J7" i="1"/>
  <c r="F9" i="1"/>
  <c r="H9" i="1" s="1"/>
  <c r="H8" i="1"/>
  <c r="K7" i="1"/>
  <c r="M7" i="1" s="1"/>
  <c r="J8" i="1" l="1"/>
  <c r="O11" i="2"/>
  <c r="L9" i="2"/>
  <c r="K9" i="2"/>
  <c r="K11" i="2" s="1"/>
  <c r="O10" i="2"/>
  <c r="G9" i="1"/>
  <c r="I9" i="1" s="1"/>
  <c r="I8" i="1"/>
  <c r="K8" i="1"/>
  <c r="M8" i="1" s="1"/>
  <c r="L10" i="2" l="1"/>
  <c r="L11" i="2"/>
  <c r="K10" i="2"/>
  <c r="J9" i="1"/>
  <c r="K9" i="1"/>
  <c r="M9" i="1" s="1"/>
  <c r="M11" i="1" l="1"/>
  <c r="M10" i="1"/>
</calcChain>
</file>

<file path=xl/sharedStrings.xml><?xml version="1.0" encoding="utf-8"?>
<sst xmlns="http://schemas.openxmlformats.org/spreadsheetml/2006/main" count="32" uniqueCount="19">
  <si>
    <t>Interarrival Time</t>
  </si>
  <si>
    <t>Service Time</t>
  </si>
  <si>
    <t>Arrival Time</t>
  </si>
  <si>
    <t>Arrival Calendar</t>
  </si>
  <si>
    <t>Agent ID</t>
  </si>
  <si>
    <t>Departure Calendar</t>
  </si>
  <si>
    <t>Scheduled Departure</t>
  </si>
  <si>
    <t>Waiting Time</t>
  </si>
  <si>
    <t>Q(n)</t>
  </si>
  <si>
    <t>N(n)</t>
  </si>
  <si>
    <t>Avg</t>
  </si>
  <si>
    <t>Max</t>
  </si>
  <si>
    <t>B(t)</t>
  </si>
  <si>
    <t>Q(t)</t>
  </si>
  <si>
    <t>Original 
Service Time</t>
  </si>
  <si>
    <t>Service Time +
Setup Time</t>
  </si>
  <si>
    <t>-</t>
  </si>
  <si>
    <t>Average</t>
  </si>
  <si>
    <t>Time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</si>
</sst>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"/>
  <sheetViews>
    <sheetView tabSelected="1" workbookViewId="0">
      <selection activeCell="F17" sqref="F17"/>
    </sheetView>
  </sheetViews>
  <sheetFormatPr defaultRowHeight="15" x14ac:dyDescent="0.25"/>
  <cols>
    <col min="3" max="3" width="13.140625" customWidth="1"/>
    <col min="4" max="4" width="15.5703125" customWidth="1"/>
    <col min="5" max="5" width="20" customWidth="1"/>
    <col min="6" max="6" width="17.140625" customWidth="1"/>
    <col min="7" max="7" width="19" customWidth="1"/>
    <col min="8" max="8" width="21.42578125" customWidth="1"/>
    <col min="9" max="9" width="15" customWidth="1"/>
  </cols>
  <sheetData>
    <row r="2" spans="2:13" x14ac:dyDescent="0.25">
      <c r="B2" t="s">
        <v>4</v>
      </c>
      <c r="C2" t="s">
        <v>2</v>
      </c>
      <c r="D2" t="s">
        <v>0</v>
      </c>
      <c r="E2" t="s">
        <v>1</v>
      </c>
      <c r="F2" t="s">
        <v>3</v>
      </c>
      <c r="G2" t="s">
        <v>5</v>
      </c>
      <c r="H2" t="s">
        <v>6</v>
      </c>
      <c r="I2" t="s">
        <v>7</v>
      </c>
      <c r="J2" t="s">
        <v>13</v>
      </c>
      <c r="K2" t="s">
        <v>12</v>
      </c>
      <c r="L2" t="s">
        <v>8</v>
      </c>
      <c r="M2" t="s">
        <v>9</v>
      </c>
    </row>
    <row r="3" spans="2:13" x14ac:dyDescent="0.25">
      <c r="B3">
        <v>1</v>
      </c>
      <c r="C3">
        <v>0</v>
      </c>
      <c r="D3">
        <v>1.73</v>
      </c>
      <c r="E3">
        <v>2.9</v>
      </c>
      <c r="F3">
        <f>IF(C3&lt;20,C3,0)</f>
        <v>0</v>
      </c>
      <c r="G3">
        <f>C3+E3</f>
        <v>2.9</v>
      </c>
      <c r="H3">
        <f>F3+E3</f>
        <v>2.9</v>
      </c>
      <c r="I3">
        <f>IF(G3-H3&gt;=0,G3-H3,0)</f>
        <v>0</v>
      </c>
      <c r="J3">
        <f>G3-F4</f>
        <v>1.17</v>
      </c>
      <c r="K3">
        <v>1</v>
      </c>
      <c r="L3">
        <v>0</v>
      </c>
      <c r="M3">
        <f>L3+K3</f>
        <v>1</v>
      </c>
    </row>
    <row r="4" spans="2:13" x14ac:dyDescent="0.25">
      <c r="B4">
        <v>2</v>
      </c>
      <c r="C4">
        <f t="shared" ref="C4:C9" si="0">C3+D3</f>
        <v>1.73</v>
      </c>
      <c r="D4">
        <v>1.35</v>
      </c>
      <c r="E4">
        <v>1.76</v>
      </c>
      <c r="F4">
        <f t="shared" ref="F4:F9" si="1">IF(C4&lt;20,C4,20)</f>
        <v>1.73</v>
      </c>
      <c r="G4">
        <f>IF(MAX(G3,C4)+E4&lt;20,MAX(G3,C4)+E4,20)</f>
        <v>4.66</v>
      </c>
      <c r="H4">
        <f t="shared" ref="H4:H9" si="2">F4+E4</f>
        <v>3.49</v>
      </c>
      <c r="I4">
        <f t="shared" ref="I4:I9" si="3">IF(G4-H4&gt;=0,G4-H4,0)</f>
        <v>1.17</v>
      </c>
      <c r="J4">
        <f>IF(G4-F5&gt;0,J3+G4-F5,J3)</f>
        <v>2.75</v>
      </c>
      <c r="K4">
        <v>2</v>
      </c>
      <c r="L4">
        <v>1</v>
      </c>
      <c r="M4">
        <f t="shared" ref="M4:M9" si="4">L4+K4</f>
        <v>3</v>
      </c>
    </row>
    <row r="5" spans="2:13" x14ac:dyDescent="0.25">
      <c r="B5">
        <v>3</v>
      </c>
      <c r="C5">
        <f t="shared" si="0"/>
        <v>3.08</v>
      </c>
      <c r="D5">
        <v>0.71</v>
      </c>
      <c r="E5">
        <v>3.39</v>
      </c>
      <c r="F5">
        <f t="shared" si="1"/>
        <v>3.08</v>
      </c>
      <c r="G5">
        <f t="shared" ref="G5:G9" si="5">IF(MAX(G4,C5)+E5&lt;20,MAX(G4,C5)+E5,20)</f>
        <v>8.0500000000000007</v>
      </c>
      <c r="H5">
        <f t="shared" si="2"/>
        <v>6.4700000000000006</v>
      </c>
      <c r="I5">
        <f t="shared" si="3"/>
        <v>1.58</v>
      </c>
      <c r="J5">
        <f>IF(G5-F6&gt;0,J4+G5-F6,J4)</f>
        <v>7.0100000000000007</v>
      </c>
      <c r="K5">
        <f t="shared" ref="K5:K9" si="6">IF(F5&lt;G4,1,0)</f>
        <v>1</v>
      </c>
      <c r="L5">
        <v>1</v>
      </c>
      <c r="M5">
        <f t="shared" si="4"/>
        <v>2</v>
      </c>
    </row>
    <row r="6" spans="2:13" x14ac:dyDescent="0.25">
      <c r="B6">
        <v>4</v>
      </c>
      <c r="C6">
        <f t="shared" si="0"/>
        <v>3.79</v>
      </c>
      <c r="D6">
        <v>0.62</v>
      </c>
      <c r="E6">
        <v>4.5199999999999996</v>
      </c>
      <c r="F6">
        <f t="shared" si="1"/>
        <v>3.79</v>
      </c>
      <c r="G6">
        <f t="shared" si="5"/>
        <v>12.57</v>
      </c>
      <c r="H6">
        <f t="shared" si="2"/>
        <v>8.3099999999999987</v>
      </c>
      <c r="I6">
        <f t="shared" si="3"/>
        <v>4.2600000000000016</v>
      </c>
      <c r="J6">
        <f>IF(G6-F7&gt;0,J5+G6-F7,J5)</f>
        <v>15.170000000000002</v>
      </c>
      <c r="K6">
        <f t="shared" si="6"/>
        <v>1</v>
      </c>
      <c r="L6">
        <v>2</v>
      </c>
      <c r="M6">
        <f t="shared" si="4"/>
        <v>3</v>
      </c>
    </row>
    <row r="7" spans="2:13" x14ac:dyDescent="0.25">
      <c r="B7">
        <v>5</v>
      </c>
      <c r="C7">
        <f t="shared" si="0"/>
        <v>4.41</v>
      </c>
      <c r="D7">
        <v>14.28</v>
      </c>
      <c r="E7">
        <v>4.46</v>
      </c>
      <c r="F7">
        <f t="shared" si="1"/>
        <v>4.41</v>
      </c>
      <c r="G7">
        <f t="shared" si="5"/>
        <v>17.03</v>
      </c>
      <c r="H7">
        <f t="shared" si="2"/>
        <v>8.870000000000001</v>
      </c>
      <c r="I7">
        <f t="shared" si="3"/>
        <v>8.16</v>
      </c>
      <c r="J7">
        <f>IF(G7-F8&gt;0,J6+G7-F8,J6)</f>
        <v>15.170000000000002</v>
      </c>
      <c r="K7">
        <f t="shared" si="6"/>
        <v>1</v>
      </c>
      <c r="L7">
        <v>3</v>
      </c>
      <c r="M7">
        <f>L7+K7</f>
        <v>4</v>
      </c>
    </row>
    <row r="8" spans="2:13" x14ac:dyDescent="0.25">
      <c r="B8">
        <v>6</v>
      </c>
      <c r="C8">
        <f t="shared" si="0"/>
        <v>18.689999999999998</v>
      </c>
      <c r="D8">
        <v>0.7</v>
      </c>
      <c r="E8">
        <v>4.3600000000000003</v>
      </c>
      <c r="F8">
        <f t="shared" si="1"/>
        <v>18.689999999999998</v>
      </c>
      <c r="G8">
        <f t="shared" si="5"/>
        <v>20</v>
      </c>
      <c r="H8">
        <f t="shared" si="2"/>
        <v>23.049999999999997</v>
      </c>
      <c r="I8">
        <f t="shared" si="3"/>
        <v>0</v>
      </c>
      <c r="J8">
        <f>IF(G8-F9&gt;0,J7+G8-F9,J7)</f>
        <v>15.780000000000005</v>
      </c>
      <c r="K8">
        <f t="shared" si="6"/>
        <v>0</v>
      </c>
      <c r="L8">
        <v>0</v>
      </c>
      <c r="M8">
        <f t="shared" si="4"/>
        <v>0</v>
      </c>
    </row>
    <row r="9" spans="2:13" x14ac:dyDescent="0.25">
      <c r="B9">
        <v>7</v>
      </c>
      <c r="C9">
        <f t="shared" si="0"/>
        <v>19.389999999999997</v>
      </c>
      <c r="D9">
        <v>15.52</v>
      </c>
      <c r="E9">
        <v>2.0699999999999998</v>
      </c>
      <c r="F9">
        <f t="shared" si="1"/>
        <v>19.389999999999997</v>
      </c>
      <c r="G9">
        <f t="shared" si="5"/>
        <v>20</v>
      </c>
      <c r="H9">
        <f t="shared" si="2"/>
        <v>21.459999999999997</v>
      </c>
      <c r="I9">
        <f t="shared" si="3"/>
        <v>0</v>
      </c>
      <c r="J9">
        <f>IF(G9-H9&gt;0,J8+G9-F10,J8)</f>
        <v>15.780000000000005</v>
      </c>
      <c r="K9">
        <f t="shared" si="6"/>
        <v>1</v>
      </c>
      <c r="L9">
        <v>1</v>
      </c>
      <c r="M9">
        <f t="shared" si="4"/>
        <v>2</v>
      </c>
    </row>
    <row r="10" spans="2:13" x14ac:dyDescent="0.25">
      <c r="L10" t="s">
        <v>10</v>
      </c>
      <c r="M10">
        <f>AVERAGE(M3:M9)</f>
        <v>2.1428571428571428</v>
      </c>
    </row>
    <row r="11" spans="2:13" x14ac:dyDescent="0.25">
      <c r="L11" t="s">
        <v>11</v>
      </c>
      <c r="M11">
        <f>MAX(M3:M9)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D2E9-7553-4DD9-852B-A5D86EED4424}">
  <dimension ref="B2:O11"/>
  <sheetViews>
    <sheetView zoomScale="80" zoomScaleNormal="80" workbookViewId="0">
      <selection activeCell="E21" sqref="E21"/>
    </sheetView>
  </sheetViews>
  <sheetFormatPr defaultRowHeight="15" x14ac:dyDescent="0.25"/>
  <cols>
    <col min="3" max="3" width="13.140625" customWidth="1"/>
    <col min="4" max="5" width="15.5703125" customWidth="1"/>
    <col min="6" max="6" width="15.28515625" customWidth="1"/>
    <col min="7" max="7" width="17.140625" customWidth="1"/>
    <col min="8" max="8" width="19" customWidth="1"/>
    <col min="9" max="10" width="21.42578125" customWidth="1"/>
    <col min="11" max="11" width="15" customWidth="1"/>
    <col min="12" max="12" width="12.7109375" bestFit="1" customWidth="1"/>
  </cols>
  <sheetData>
    <row r="2" spans="2:15" ht="30" x14ac:dyDescent="0.25">
      <c r="B2" s="1" t="s">
        <v>4</v>
      </c>
      <c r="C2" s="1" t="s">
        <v>2</v>
      </c>
      <c r="D2" s="1" t="s">
        <v>0</v>
      </c>
      <c r="E2" s="2" t="s">
        <v>14</v>
      </c>
      <c r="F2" s="3" t="s">
        <v>15</v>
      </c>
      <c r="G2" s="4" t="s">
        <v>3</v>
      </c>
      <c r="H2" s="1" t="s">
        <v>5</v>
      </c>
      <c r="I2" s="1" t="s">
        <v>6</v>
      </c>
      <c r="J2" s="1" t="s">
        <v>18</v>
      </c>
      <c r="K2" s="1" t="s">
        <v>7</v>
      </c>
      <c r="L2" s="1" t="s">
        <v>13</v>
      </c>
      <c r="M2" s="1" t="s">
        <v>12</v>
      </c>
      <c r="N2" s="1" t="s">
        <v>8</v>
      </c>
      <c r="O2" s="1" t="s">
        <v>9</v>
      </c>
    </row>
    <row r="3" spans="2:15" x14ac:dyDescent="0.25">
      <c r="B3" s="1">
        <v>1</v>
      </c>
      <c r="C3" s="1">
        <v>0</v>
      </c>
      <c r="D3" s="1">
        <v>1.73</v>
      </c>
      <c r="E3" s="1">
        <v>2.9</v>
      </c>
      <c r="F3" s="5">
        <f>E3+3</f>
        <v>5.9</v>
      </c>
      <c r="G3" s="4">
        <f>IF(C3&lt;20,C3,0)</f>
        <v>0</v>
      </c>
      <c r="H3" s="1">
        <f>C3+F3</f>
        <v>5.9</v>
      </c>
      <c r="I3" s="1">
        <f t="shared" ref="I3:I9" si="0">G3+F3</f>
        <v>5.9</v>
      </c>
      <c r="J3" s="1">
        <f>H3-G3</f>
        <v>5.9</v>
      </c>
      <c r="K3" s="1">
        <f t="shared" ref="K3:K9" si="1">IF(H3-I3&gt;=0,H3-I3,0)</f>
        <v>0</v>
      </c>
      <c r="L3" s="1">
        <f>H3-G4</f>
        <v>4.17</v>
      </c>
      <c r="M3" s="1">
        <v>1</v>
      </c>
      <c r="N3" s="1">
        <v>4</v>
      </c>
      <c r="O3" s="1">
        <f>N3+M3</f>
        <v>5</v>
      </c>
    </row>
    <row r="4" spans="2:15" x14ac:dyDescent="0.25">
      <c r="B4" s="1">
        <v>2</v>
      </c>
      <c r="C4" s="1">
        <f t="shared" ref="C4:C9" si="2">C3+D3</f>
        <v>1.73</v>
      </c>
      <c r="D4" s="1">
        <v>1.35</v>
      </c>
      <c r="E4" s="1">
        <v>1.76</v>
      </c>
      <c r="F4" s="5">
        <f t="shared" ref="F4:F9" si="3">E4+3</f>
        <v>4.76</v>
      </c>
      <c r="G4" s="4">
        <f t="shared" ref="G4:G9" si="4">IF(C4&lt;20,C4,20)</f>
        <v>1.73</v>
      </c>
      <c r="H4" s="1">
        <f>IF(MAX(H3,C4)+F4&lt;20,MAX(H3,C4)+F4,20)</f>
        <v>10.66</v>
      </c>
      <c r="I4" s="1">
        <f t="shared" si="0"/>
        <v>6.49</v>
      </c>
      <c r="J4" s="1">
        <f t="shared" ref="J4:J9" si="5">H4-G4</f>
        <v>8.93</v>
      </c>
      <c r="K4" s="1">
        <f t="shared" si="1"/>
        <v>4.17</v>
      </c>
      <c r="L4" s="1">
        <f>IF(H4-G5&gt;0,L3+H4-G5,L3)</f>
        <v>11.75</v>
      </c>
      <c r="M4" s="1">
        <f t="shared" ref="M4:M9" si="6">IF(G4&lt;H3,1,0)</f>
        <v>1</v>
      </c>
      <c r="N4" s="1">
        <v>3</v>
      </c>
      <c r="O4" s="1">
        <f t="shared" ref="O4:O9" si="7">N4+M4</f>
        <v>4</v>
      </c>
    </row>
    <row r="5" spans="2:15" x14ac:dyDescent="0.25">
      <c r="B5" s="1">
        <v>3</v>
      </c>
      <c r="C5" s="1">
        <f t="shared" si="2"/>
        <v>3.08</v>
      </c>
      <c r="D5" s="1">
        <v>0.71</v>
      </c>
      <c r="E5" s="1">
        <v>3.39</v>
      </c>
      <c r="F5" s="5">
        <f t="shared" si="3"/>
        <v>6.3900000000000006</v>
      </c>
      <c r="G5" s="4">
        <f t="shared" si="4"/>
        <v>3.08</v>
      </c>
      <c r="H5" s="1">
        <f t="shared" ref="H5:H9" si="8">IF(MAX(H4,C5)+F5&lt;20,MAX(H4,C5)+F5,20)</f>
        <v>17.05</v>
      </c>
      <c r="I5" s="1">
        <f t="shared" si="0"/>
        <v>9.4700000000000006</v>
      </c>
      <c r="J5" s="1">
        <f t="shared" si="5"/>
        <v>13.97</v>
      </c>
      <c r="K5" s="1">
        <f t="shared" si="1"/>
        <v>7.58</v>
      </c>
      <c r="L5" s="1">
        <f>IF(H5-G6&gt;0,L4+H5-G6,L4)</f>
        <v>25.01</v>
      </c>
      <c r="M5" s="1">
        <f t="shared" si="6"/>
        <v>1</v>
      </c>
      <c r="N5" s="1">
        <v>2</v>
      </c>
      <c r="O5" s="1">
        <f t="shared" si="7"/>
        <v>3</v>
      </c>
    </row>
    <row r="6" spans="2:15" x14ac:dyDescent="0.25">
      <c r="B6" s="1">
        <v>4</v>
      </c>
      <c r="C6" s="1">
        <f t="shared" si="2"/>
        <v>3.79</v>
      </c>
      <c r="D6" s="1">
        <v>0.62</v>
      </c>
      <c r="E6" s="1">
        <v>4.5199999999999996</v>
      </c>
      <c r="F6" s="5">
        <f t="shared" si="3"/>
        <v>7.52</v>
      </c>
      <c r="G6" s="4">
        <f t="shared" si="4"/>
        <v>3.79</v>
      </c>
      <c r="H6" s="1">
        <f t="shared" si="8"/>
        <v>20</v>
      </c>
      <c r="I6" s="1">
        <f t="shared" si="0"/>
        <v>11.309999999999999</v>
      </c>
      <c r="J6" s="1">
        <f t="shared" si="5"/>
        <v>16.21</v>
      </c>
      <c r="K6" s="1">
        <f t="shared" si="1"/>
        <v>8.6900000000000013</v>
      </c>
      <c r="L6" s="1">
        <f>IF(H6-G7&gt;0,L5+H6-G7,L5)</f>
        <v>40.600000000000009</v>
      </c>
      <c r="M6" s="1">
        <f t="shared" si="6"/>
        <v>1</v>
      </c>
      <c r="N6" s="1">
        <v>3</v>
      </c>
      <c r="O6" s="1">
        <f t="shared" si="7"/>
        <v>4</v>
      </c>
    </row>
    <row r="7" spans="2:15" x14ac:dyDescent="0.25">
      <c r="B7" s="1">
        <v>5</v>
      </c>
      <c r="C7" s="1">
        <f t="shared" si="2"/>
        <v>4.41</v>
      </c>
      <c r="D7" s="1">
        <v>14.28</v>
      </c>
      <c r="E7" s="1">
        <v>4.46</v>
      </c>
      <c r="F7" s="5">
        <f t="shared" si="3"/>
        <v>7.46</v>
      </c>
      <c r="G7" s="4">
        <f t="shared" si="4"/>
        <v>4.41</v>
      </c>
      <c r="H7" s="1">
        <f t="shared" si="8"/>
        <v>20</v>
      </c>
      <c r="I7" s="1">
        <f t="shared" si="0"/>
        <v>11.870000000000001</v>
      </c>
      <c r="J7" s="1">
        <f t="shared" si="5"/>
        <v>15.59</v>
      </c>
      <c r="K7" s="1">
        <f t="shared" si="1"/>
        <v>8.129999999999999</v>
      </c>
      <c r="L7" s="1">
        <f>IF(H7-G8&gt;0,L6+H7-G8,L6)</f>
        <v>41.910000000000011</v>
      </c>
      <c r="M7" s="1">
        <f t="shared" si="6"/>
        <v>1</v>
      </c>
      <c r="N7" s="1">
        <v>3</v>
      </c>
      <c r="O7" s="1">
        <f>N7+M7</f>
        <v>4</v>
      </c>
    </row>
    <row r="8" spans="2:15" x14ac:dyDescent="0.25">
      <c r="B8" s="1">
        <v>6</v>
      </c>
      <c r="C8" s="1">
        <f t="shared" si="2"/>
        <v>18.689999999999998</v>
      </c>
      <c r="D8" s="1">
        <v>0.7</v>
      </c>
      <c r="E8" s="1">
        <v>4.3600000000000003</v>
      </c>
      <c r="F8" s="5">
        <f t="shared" si="3"/>
        <v>7.36</v>
      </c>
      <c r="G8" s="4">
        <f t="shared" si="4"/>
        <v>18.689999999999998</v>
      </c>
      <c r="H8" s="1">
        <f t="shared" si="8"/>
        <v>20</v>
      </c>
      <c r="I8" s="1">
        <f t="shared" si="0"/>
        <v>26.049999999999997</v>
      </c>
      <c r="J8" s="1">
        <f t="shared" si="5"/>
        <v>1.3100000000000023</v>
      </c>
      <c r="K8" s="1">
        <f t="shared" si="1"/>
        <v>0</v>
      </c>
      <c r="L8" s="1">
        <f>IF(H8-G9&gt;0,L7+H8-G9,L7)</f>
        <v>42.52000000000001</v>
      </c>
      <c r="M8" s="1">
        <f t="shared" si="6"/>
        <v>1</v>
      </c>
      <c r="N8" s="1">
        <v>3</v>
      </c>
      <c r="O8" s="1">
        <f t="shared" si="7"/>
        <v>4</v>
      </c>
    </row>
    <row r="9" spans="2:15" x14ac:dyDescent="0.25">
      <c r="B9" s="1">
        <v>7</v>
      </c>
      <c r="C9" s="1">
        <f t="shared" si="2"/>
        <v>19.389999999999997</v>
      </c>
      <c r="D9" s="1">
        <v>15.52</v>
      </c>
      <c r="E9" s="1">
        <v>2.0699999999999998</v>
      </c>
      <c r="F9" s="5">
        <f t="shared" si="3"/>
        <v>5.07</v>
      </c>
      <c r="G9" s="4">
        <f t="shared" si="4"/>
        <v>19.389999999999997</v>
      </c>
      <c r="H9" s="1">
        <f t="shared" si="8"/>
        <v>20</v>
      </c>
      <c r="I9" s="1">
        <f t="shared" si="0"/>
        <v>24.459999999999997</v>
      </c>
      <c r="J9" s="1">
        <f t="shared" si="5"/>
        <v>0.61000000000000298</v>
      </c>
      <c r="K9" s="1">
        <f t="shared" si="1"/>
        <v>0</v>
      </c>
      <c r="L9" s="1">
        <f>IF(H9-I9&gt;0,L8+H9-G10,L8)</f>
        <v>42.52000000000001</v>
      </c>
      <c r="M9" s="1">
        <f t="shared" si="6"/>
        <v>1</v>
      </c>
      <c r="N9" s="1">
        <v>3</v>
      </c>
      <c r="O9" s="1">
        <f t="shared" si="7"/>
        <v>4</v>
      </c>
    </row>
    <row r="10" spans="2:15" x14ac:dyDescent="0.25">
      <c r="B10" s="1"/>
      <c r="C10" s="1"/>
      <c r="D10" s="1"/>
      <c r="E10" s="1"/>
      <c r="F10" s="1"/>
      <c r="G10" s="4"/>
      <c r="H10" s="1"/>
      <c r="I10" s="6" t="s">
        <v>17</v>
      </c>
      <c r="J10" s="7">
        <f>AVERAGE(J3:J5)</f>
        <v>9.6</v>
      </c>
      <c r="K10" s="7">
        <f t="shared" ref="K10:N10" si="9">AVERAGE(K3:K9)</f>
        <v>4.0814285714285718</v>
      </c>
      <c r="L10" s="7">
        <f t="shared" si="9"/>
        <v>29.78285714285715</v>
      </c>
      <c r="M10" s="8" t="s">
        <v>16</v>
      </c>
      <c r="N10" s="8">
        <f t="shared" si="9"/>
        <v>3</v>
      </c>
      <c r="O10" s="9">
        <f>AVERAGE(O3:O9)</f>
        <v>4</v>
      </c>
    </row>
    <row r="11" spans="2:15" x14ac:dyDescent="0.25">
      <c r="B11" s="1"/>
      <c r="C11" s="1"/>
      <c r="D11" s="1"/>
      <c r="E11" s="1"/>
      <c r="F11" s="1"/>
      <c r="G11" s="4"/>
      <c r="H11" s="1"/>
      <c r="I11" s="10" t="s">
        <v>11</v>
      </c>
      <c r="J11" s="11">
        <f>MAX(J3:J5)</f>
        <v>13.97</v>
      </c>
      <c r="K11" s="11">
        <f t="shared" ref="K11:N11" si="10">MAX(K3:K9)</f>
        <v>8.6900000000000013</v>
      </c>
      <c r="L11" s="11">
        <f t="shared" si="10"/>
        <v>42.52000000000001</v>
      </c>
      <c r="M11" s="11" t="s">
        <v>16</v>
      </c>
      <c r="N11" s="11">
        <f t="shared" si="10"/>
        <v>4</v>
      </c>
      <c r="O11" s="12">
        <f>MAX(O3:O9)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 Simulation</vt:lpstr>
      <vt:lpstr>Problem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Tran</dc:creator>
  <cp:lastModifiedBy>Adam Tran</cp:lastModifiedBy>
  <dcterms:created xsi:type="dcterms:W3CDTF">2015-06-05T18:17:20Z</dcterms:created>
  <dcterms:modified xsi:type="dcterms:W3CDTF">2020-10-25T18:20:45Z</dcterms:modified>
</cp:coreProperties>
</file>