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yroll Sample" sheetId="1" r:id="rId4"/>
  </sheets>
  <definedNames/>
  <calcPr/>
</workbook>
</file>

<file path=xl/sharedStrings.xml><?xml version="1.0" encoding="utf-8"?>
<sst xmlns="http://schemas.openxmlformats.org/spreadsheetml/2006/main" count="48" uniqueCount="47">
  <si>
    <t>Employee Payroll</t>
  </si>
  <si>
    <t>Hours Worked</t>
  </si>
  <si>
    <t>Overtime hours</t>
  </si>
  <si>
    <t>Pay</t>
  </si>
  <si>
    <t>Overtime Bonus</t>
  </si>
  <si>
    <t>Total</t>
  </si>
  <si>
    <t>January Pay</t>
  </si>
  <si>
    <t>Last Name</t>
  </si>
  <si>
    <t>First Name</t>
  </si>
  <si>
    <t>Houly Wage</t>
  </si>
  <si>
    <t>kern</t>
  </si>
  <si>
    <t>Jon</t>
  </si>
  <si>
    <t>Howard</t>
  </si>
  <si>
    <t>Glenda</t>
  </si>
  <si>
    <t>O'Donald</t>
  </si>
  <si>
    <t>Ron</t>
  </si>
  <si>
    <t>Hernandez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</si>
  <si>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</si>
  <si>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</si>
  <si>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</si>
  <si>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</si>
  <si>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</si>
  <si>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</si>
  <si>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</si>
  <si>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</si>
  <si>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</si>
  <si>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Westerfield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</si>
  <si>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</si>
  <si>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</si>
  <si>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</si>
  <si>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</si>
  <si>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</si>
  <si>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</si>
  <si>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</si>
  <si>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</si>
  <si>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</si>
  <si>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</si>
  <si>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</si>
  <si>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</si>
  <si>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</si>
  <si>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</si>
  <si>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</si>
  <si>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</si>
  <si>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</si>
  <si>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Max</t>
  </si>
  <si>
    <t>Min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</si>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</sst>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 d"/>
    <numFmt numFmtId="165" formatCode="&quot;$&quot;#,##0.00"/>
    <numFmt numFmtId="166" formatCode="0.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06666"/>
        <bgColor rgb="FFE06666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2" fontId="1" numFmtId="164" xfId="0" applyFont="1" applyNumberFormat="1"/>
    <xf borderId="0" fillId="3" fontId="1" numFmtId="164" xfId="0" applyAlignment="1" applyFont="1" applyNumberFormat="1">
      <alignment readingOrder="0"/>
    </xf>
    <xf borderId="0" fillId="3" fontId="1" numFmtId="164" xfId="0" applyFont="1" applyNumberFormat="1"/>
    <xf borderId="0" fillId="4" fontId="1" numFmtId="164" xfId="0" applyAlignment="1" applyFont="1" applyNumberFormat="1">
      <alignment readingOrder="0"/>
    </xf>
    <xf borderId="0" fillId="4" fontId="1" numFmtId="164" xfId="0" applyFont="1" applyNumberFormat="1"/>
    <xf borderId="0" fillId="5" fontId="1" numFmtId="164" xfId="0" applyAlignment="1" applyFont="1" applyNumberFormat="1">
      <alignment readingOrder="0"/>
    </xf>
    <xf borderId="0" fillId="5" fontId="1" numFmtId="164" xfId="0" applyFont="1" applyNumberFormat="1"/>
    <xf borderId="0" fillId="6" fontId="1" numFmtId="164" xfId="0" applyAlignment="1" applyFont="1" applyNumberFormat="1">
      <alignment readingOrder="0"/>
    </xf>
    <xf borderId="0" fillId="6" fontId="1" numFmtId="164" xfId="0" applyFont="1" applyNumberFormat="1"/>
    <xf borderId="0" fillId="7" fontId="1" numFmtId="0" xfId="0" applyFont="1"/>
    <xf borderId="0" fillId="0" fontId="1" numFmtId="165" xfId="0" applyAlignment="1" applyFont="1" applyNumberFormat="1">
      <alignment readingOrder="0"/>
    </xf>
    <xf borderId="0" fillId="3" fontId="1" numFmtId="0" xfId="0" applyFont="1"/>
    <xf borderId="0" fillId="4" fontId="1" numFmtId="165" xfId="0" applyFont="1" applyNumberFormat="1"/>
    <xf borderId="0" fillId="5" fontId="1" numFmtId="165" xfId="0" applyFont="1" applyNumberFormat="1"/>
    <xf borderId="0" fillId="6" fontId="1" numFmtId="165" xfId="0" applyFont="1" applyNumberFormat="1"/>
    <xf borderId="0" fillId="7" fontId="1" numFmtId="165" xfId="0" applyFont="1" applyNumberFormat="1"/>
    <xf borderId="0" fillId="0" fontId="1" numFmtId="165" xfId="0" applyFont="1" applyNumberFormat="1"/>
    <xf borderId="0" fillId="0" fontId="1" numFmtId="166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  <col customWidth="1" min="5" max="9" width="12.38"/>
    <col customWidth="1" min="15" max="19" width="13.75"/>
  </cols>
  <sheetData>
    <row r="1">
      <c r="A1" s="1" t="s">
        <v>0</v>
      </c>
    </row>
    <row r="2">
      <c r="D2" s="2" t="s">
        <v>1</v>
      </c>
      <c r="E2" s="1"/>
      <c r="F2" s="1"/>
      <c r="G2" s="1"/>
      <c r="H2" s="1"/>
      <c r="I2" s="3" t="s">
        <v>2</v>
      </c>
      <c r="J2" s="1"/>
      <c r="K2" s="1"/>
      <c r="L2" s="1"/>
      <c r="M2" s="1"/>
      <c r="N2" s="4" t="s">
        <v>3</v>
      </c>
      <c r="O2" s="1"/>
      <c r="P2" s="1"/>
      <c r="Q2" s="1"/>
      <c r="R2" s="1"/>
      <c r="S2" s="5" t="s">
        <v>4</v>
      </c>
      <c r="T2" s="1"/>
      <c r="U2" s="1"/>
      <c r="V2" s="1"/>
      <c r="W2" s="1"/>
      <c r="X2" s="6" t="s">
        <v>5</v>
      </c>
      <c r="AD2" s="7" t="s">
        <v>6</v>
      </c>
    </row>
    <row r="3">
      <c r="A3" s="1" t="s">
        <v>7</v>
      </c>
      <c r="B3" s="1" t="s">
        <v>8</v>
      </c>
      <c r="C3" s="1" t="s">
        <v>9</v>
      </c>
      <c r="D3" s="8">
        <v>45292.0</v>
      </c>
      <c r="E3" s="9">
        <f t="shared" ref="E3:H3" si="1">D3+7</f>
        <v>45299</v>
      </c>
      <c r="F3" s="9">
        <f t="shared" si="1"/>
        <v>45306</v>
      </c>
      <c r="G3" s="9">
        <f t="shared" si="1"/>
        <v>45313</v>
      </c>
      <c r="H3" s="9">
        <f t="shared" si="1"/>
        <v>45320</v>
      </c>
      <c r="I3" s="10">
        <v>45292.0</v>
      </c>
      <c r="J3" s="11">
        <f t="shared" ref="J3:M3" si="2">I3+7</f>
        <v>45299</v>
      </c>
      <c r="K3" s="11">
        <f t="shared" si="2"/>
        <v>45306</v>
      </c>
      <c r="L3" s="11">
        <f t="shared" si="2"/>
        <v>45313</v>
      </c>
      <c r="M3" s="11">
        <f t="shared" si="2"/>
        <v>45320</v>
      </c>
      <c r="N3" s="12">
        <v>45292.0</v>
      </c>
      <c r="O3" s="13">
        <f t="shared" ref="O3:R3" si="3">N3+7</f>
        <v>45299</v>
      </c>
      <c r="P3" s="13">
        <f t="shared" si="3"/>
        <v>45306</v>
      </c>
      <c r="Q3" s="13">
        <f t="shared" si="3"/>
        <v>45313</v>
      </c>
      <c r="R3" s="13">
        <f t="shared" si="3"/>
        <v>45320</v>
      </c>
      <c r="S3" s="14">
        <v>45292.0</v>
      </c>
      <c r="T3" s="15">
        <f t="shared" ref="T3:W3" si="4">S3+7</f>
        <v>45299</v>
      </c>
      <c r="U3" s="15">
        <f t="shared" si="4"/>
        <v>45306</v>
      </c>
      <c r="V3" s="15">
        <f t="shared" si="4"/>
        <v>45313</v>
      </c>
      <c r="W3" s="15">
        <f t="shared" si="4"/>
        <v>45320</v>
      </c>
      <c r="X3" s="16">
        <v>45292.0</v>
      </c>
      <c r="Y3" s="17">
        <f t="shared" ref="Y3:AB3" si="5">X3+7</f>
        <v>45299</v>
      </c>
      <c r="Z3" s="17">
        <f t="shared" si="5"/>
        <v>45306</v>
      </c>
      <c r="AA3" s="17">
        <f t="shared" si="5"/>
        <v>45313</v>
      </c>
      <c r="AB3" s="17">
        <f t="shared" si="5"/>
        <v>45320</v>
      </c>
      <c r="AD3" s="18"/>
    </row>
    <row r="4">
      <c r="A4" s="1" t="s">
        <v>10</v>
      </c>
      <c r="B4" s="1" t="s">
        <v>11</v>
      </c>
      <c r="C4" s="19">
        <v>15.9</v>
      </c>
      <c r="D4" s="2">
        <v>41.0</v>
      </c>
      <c r="E4" s="2">
        <v>42.0</v>
      </c>
      <c r="F4" s="2">
        <v>39.0</v>
      </c>
      <c r="G4" s="2">
        <v>30.0</v>
      </c>
      <c r="H4" s="2">
        <v>46.0</v>
      </c>
      <c r="I4" s="20">
        <f t="shared" ref="I4:M4" si="6">IF(D4&gt;40,D4-40,0)</f>
        <v>1</v>
      </c>
      <c r="J4" s="20">
        <f t="shared" si="6"/>
        <v>2</v>
      </c>
      <c r="K4" s="20">
        <f t="shared" si="6"/>
        <v>0</v>
      </c>
      <c r="L4" s="20">
        <f t="shared" si="6"/>
        <v>0</v>
      </c>
      <c r="M4" s="20">
        <f t="shared" si="6"/>
        <v>6</v>
      </c>
      <c r="N4" s="21">
        <f t="shared" ref="N4:R4" si="7">$C4*D4</f>
        <v>651.9</v>
      </c>
      <c r="O4" s="21">
        <f t="shared" si="7"/>
        <v>667.8</v>
      </c>
      <c r="P4" s="21">
        <f t="shared" si="7"/>
        <v>620.1</v>
      </c>
      <c r="Q4" s="21">
        <f t="shared" si="7"/>
        <v>477</v>
      </c>
      <c r="R4" s="21">
        <f t="shared" si="7"/>
        <v>731.4</v>
      </c>
      <c r="S4" s="22">
        <f t="shared" ref="S4:W4" si="8">0.5*$C4*I4</f>
        <v>7.95</v>
      </c>
      <c r="T4" s="22">
        <f t="shared" si="8"/>
        <v>15.9</v>
      </c>
      <c r="U4" s="22">
        <f t="shared" si="8"/>
        <v>0</v>
      </c>
      <c r="V4" s="22">
        <f t="shared" si="8"/>
        <v>0</v>
      </c>
      <c r="W4" s="22">
        <f t="shared" si="8"/>
        <v>47.7</v>
      </c>
      <c r="X4" s="23">
        <f t="shared" ref="X4:AB4" si="9">N4+S4</f>
        <v>659.85</v>
      </c>
      <c r="Y4" s="23">
        <f t="shared" si="9"/>
        <v>683.7</v>
      </c>
      <c r="Z4" s="23">
        <f t="shared" si="9"/>
        <v>620.1</v>
      </c>
      <c r="AA4" s="23">
        <f t="shared" si="9"/>
        <v>477</v>
      </c>
      <c r="AB4" s="23">
        <f t="shared" si="9"/>
        <v>779.1</v>
      </c>
      <c r="AD4" s="24">
        <f t="shared" ref="AD4:AD20" si="14">SUM(X4:AB4)</f>
        <v>3219.75</v>
      </c>
    </row>
    <row r="5">
      <c r="A5" s="1" t="s">
        <v>12</v>
      </c>
      <c r="B5" s="1" t="s">
        <v>13</v>
      </c>
      <c r="C5" s="19">
        <v>10.0</v>
      </c>
      <c r="D5" s="2">
        <v>42.0</v>
      </c>
      <c r="E5" s="2">
        <v>41.0</v>
      </c>
      <c r="F5" s="2">
        <v>40.0</v>
      </c>
      <c r="G5" s="2">
        <v>38.0</v>
      </c>
      <c r="H5" s="2">
        <v>44.0</v>
      </c>
      <c r="I5" s="20">
        <f t="shared" ref="I5:M5" si="10">IF(D5&gt;40,D5-40,0)</f>
        <v>2</v>
      </c>
      <c r="J5" s="20">
        <f t="shared" si="10"/>
        <v>1</v>
      </c>
      <c r="K5" s="20">
        <f t="shared" si="10"/>
        <v>0</v>
      </c>
      <c r="L5" s="20">
        <f t="shared" si="10"/>
        <v>0</v>
      </c>
      <c r="M5" s="20">
        <f t="shared" si="10"/>
        <v>4</v>
      </c>
      <c r="N5" s="21">
        <f t="shared" ref="N5:R5" si="11">$C5*D5</f>
        <v>420</v>
      </c>
      <c r="O5" s="21">
        <f t="shared" si="11"/>
        <v>410</v>
      </c>
      <c r="P5" s="21">
        <f t="shared" si="11"/>
        <v>400</v>
      </c>
      <c r="Q5" s="21">
        <f t="shared" si="11"/>
        <v>380</v>
      </c>
      <c r="R5" s="21">
        <f t="shared" si="11"/>
        <v>440</v>
      </c>
      <c r="S5" s="22">
        <f t="shared" ref="S5:W5" si="12">0.5*$C5*I5</f>
        <v>10</v>
      </c>
      <c r="T5" s="22">
        <f t="shared" si="12"/>
        <v>5</v>
      </c>
      <c r="U5" s="22">
        <f t="shared" si="12"/>
        <v>0</v>
      </c>
      <c r="V5" s="22">
        <f t="shared" si="12"/>
        <v>0</v>
      </c>
      <c r="W5" s="22">
        <f t="shared" si="12"/>
        <v>20</v>
      </c>
      <c r="X5" s="23">
        <f t="shared" ref="X5:AB5" si="13">N5+S5</f>
        <v>430</v>
      </c>
      <c r="Y5" s="23">
        <f t="shared" si="13"/>
        <v>415</v>
      </c>
      <c r="Z5" s="23">
        <f t="shared" si="13"/>
        <v>400</v>
      </c>
      <c r="AA5" s="23">
        <f t="shared" si="13"/>
        <v>380</v>
      </c>
      <c r="AB5" s="23">
        <f t="shared" si="13"/>
        <v>460</v>
      </c>
      <c r="AD5" s="24">
        <f t="shared" si="14"/>
        <v>2085</v>
      </c>
    </row>
    <row r="6">
      <c r="A6" s="1" t="s">
        <v>14</v>
      </c>
      <c r="B6" s="1" t="s">
        <v>15</v>
      </c>
      <c r="C6" s="19">
        <v>22.1</v>
      </c>
      <c r="D6" s="2">
        <v>49.0</v>
      </c>
      <c r="E6" s="2">
        <v>40.0</v>
      </c>
      <c r="F6" s="2">
        <v>33.0</v>
      </c>
      <c r="G6" s="2">
        <v>20.0</v>
      </c>
      <c r="H6" s="2">
        <v>18.0</v>
      </c>
      <c r="I6" s="20">
        <f t="shared" ref="I6:M6" si="15">IF(D6&gt;40,D6-40,0)</f>
        <v>9</v>
      </c>
      <c r="J6" s="20">
        <f t="shared" si="15"/>
        <v>0</v>
      </c>
      <c r="K6" s="20">
        <f t="shared" si="15"/>
        <v>0</v>
      </c>
      <c r="L6" s="20">
        <f t="shared" si="15"/>
        <v>0</v>
      </c>
      <c r="M6" s="20">
        <f t="shared" si="15"/>
        <v>0</v>
      </c>
      <c r="N6" s="21">
        <f t="shared" ref="N6:R6" si="16">$C6*D6</f>
        <v>1082.9</v>
      </c>
      <c r="O6" s="21">
        <f t="shared" si="16"/>
        <v>884</v>
      </c>
      <c r="P6" s="21">
        <f t="shared" si="16"/>
        <v>729.3</v>
      </c>
      <c r="Q6" s="21">
        <f t="shared" si="16"/>
        <v>442</v>
      </c>
      <c r="R6" s="21">
        <f t="shared" si="16"/>
        <v>397.8</v>
      </c>
      <c r="S6" s="22">
        <f t="shared" ref="S6:W6" si="17">0.5*$C6*I6</f>
        <v>99.45</v>
      </c>
      <c r="T6" s="22">
        <f t="shared" si="17"/>
        <v>0</v>
      </c>
      <c r="U6" s="22">
        <f t="shared" si="17"/>
        <v>0</v>
      </c>
      <c r="V6" s="22">
        <f t="shared" si="17"/>
        <v>0</v>
      </c>
      <c r="W6" s="22">
        <f t="shared" si="17"/>
        <v>0</v>
      </c>
      <c r="X6" s="23">
        <f t="shared" ref="X6:AB6" si="18">N6+S6</f>
        <v>1182.35</v>
      </c>
      <c r="Y6" s="23">
        <f t="shared" si="18"/>
        <v>884</v>
      </c>
      <c r="Z6" s="23">
        <f t="shared" si="18"/>
        <v>729.3</v>
      </c>
      <c r="AA6" s="23">
        <f t="shared" si="18"/>
        <v>442</v>
      </c>
      <c r="AB6" s="23">
        <f t="shared" si="18"/>
        <v>397.8</v>
      </c>
      <c r="AD6" s="24">
        <f t="shared" si="14"/>
        <v>3635.45</v>
      </c>
    </row>
    <row r="7">
      <c r="A7" s="1" t="s">
        <v>16</v>
      </c>
      <c r="B7" s="1" t="s">
        <v>17</v>
      </c>
      <c r="C7" s="19">
        <v>19.1</v>
      </c>
      <c r="D7" s="2">
        <v>41.0</v>
      </c>
      <c r="E7" s="2">
        <v>50.0</v>
      </c>
      <c r="F7" s="2">
        <v>47.0</v>
      </c>
      <c r="G7" s="2">
        <v>30.0</v>
      </c>
      <c r="H7" s="2">
        <v>39.0</v>
      </c>
      <c r="I7" s="20">
        <f t="shared" ref="I7:M7" si="19">IF(D7&gt;40,D7-40,0)</f>
        <v>1</v>
      </c>
      <c r="J7" s="20">
        <f t="shared" si="19"/>
        <v>10</v>
      </c>
      <c r="K7" s="20">
        <f t="shared" si="19"/>
        <v>7</v>
      </c>
      <c r="L7" s="20">
        <f t="shared" si="19"/>
        <v>0</v>
      </c>
      <c r="M7" s="20">
        <f t="shared" si="19"/>
        <v>0</v>
      </c>
      <c r="N7" s="21">
        <f t="shared" ref="N7:R7" si="20">$C7*D7</f>
        <v>783.1</v>
      </c>
      <c r="O7" s="21">
        <f t="shared" si="20"/>
        <v>955</v>
      </c>
      <c r="P7" s="21">
        <f t="shared" si="20"/>
        <v>897.7</v>
      </c>
      <c r="Q7" s="21">
        <f t="shared" si="20"/>
        <v>573</v>
      </c>
      <c r="R7" s="21">
        <f t="shared" si="20"/>
        <v>744.9</v>
      </c>
      <c r="S7" s="22">
        <f t="shared" ref="S7:W7" si="21">0.5*$C7*I7</f>
        <v>9.55</v>
      </c>
      <c r="T7" s="22">
        <f t="shared" si="21"/>
        <v>95.5</v>
      </c>
      <c r="U7" s="22">
        <f t="shared" si="21"/>
        <v>66.85</v>
      </c>
      <c r="V7" s="22">
        <f t="shared" si="21"/>
        <v>0</v>
      </c>
      <c r="W7" s="22">
        <f t="shared" si="21"/>
        <v>0</v>
      </c>
      <c r="X7" s="23">
        <f t="shared" ref="X7:AB7" si="22">N7+S7</f>
        <v>792.65</v>
      </c>
      <c r="Y7" s="23">
        <f t="shared" si="22"/>
        <v>1050.5</v>
      </c>
      <c r="Z7" s="23">
        <f t="shared" si="22"/>
        <v>964.55</v>
      </c>
      <c r="AA7" s="23">
        <f t="shared" si="22"/>
        <v>573</v>
      </c>
      <c r="AB7" s="23">
        <f t="shared" si="22"/>
        <v>744.9</v>
      </c>
      <c r="AD7" s="24">
        <f t="shared" si="14"/>
        <v>4125.6</v>
      </c>
    </row>
    <row r="8">
      <c r="A8" s="1" t="s">
        <v>18</v>
      </c>
      <c r="B8" s="1" t="s">
        <v>19</v>
      </c>
      <c r="C8" s="19">
        <v>6.9</v>
      </c>
      <c r="D8" s="2">
        <v>39.0</v>
      </c>
      <c r="E8" s="2">
        <v>52.0</v>
      </c>
      <c r="F8" s="2">
        <v>42.0</v>
      </c>
      <c r="G8" s="2">
        <v>40.0</v>
      </c>
      <c r="H8" s="2">
        <v>40.0</v>
      </c>
      <c r="I8" s="20">
        <f t="shared" ref="I8:M8" si="23">IF(D8&gt;40,D8-40,0)</f>
        <v>0</v>
      </c>
      <c r="J8" s="20">
        <f t="shared" si="23"/>
        <v>12</v>
      </c>
      <c r="K8" s="20">
        <f t="shared" si="23"/>
        <v>2</v>
      </c>
      <c r="L8" s="20">
        <f t="shared" si="23"/>
        <v>0</v>
      </c>
      <c r="M8" s="20">
        <f t="shared" si="23"/>
        <v>0</v>
      </c>
      <c r="N8" s="21">
        <f t="shared" ref="N8:R8" si="24">$C8*D8</f>
        <v>269.1</v>
      </c>
      <c r="O8" s="21">
        <f t="shared" si="24"/>
        <v>358.8</v>
      </c>
      <c r="P8" s="21">
        <f t="shared" si="24"/>
        <v>289.8</v>
      </c>
      <c r="Q8" s="21">
        <f t="shared" si="24"/>
        <v>276</v>
      </c>
      <c r="R8" s="21">
        <f t="shared" si="24"/>
        <v>276</v>
      </c>
      <c r="S8" s="22">
        <f t="shared" ref="S8:W8" si="25">0.5*$C8*I8</f>
        <v>0</v>
      </c>
      <c r="T8" s="22">
        <f t="shared" si="25"/>
        <v>41.4</v>
      </c>
      <c r="U8" s="22">
        <f t="shared" si="25"/>
        <v>6.9</v>
      </c>
      <c r="V8" s="22">
        <f t="shared" si="25"/>
        <v>0</v>
      </c>
      <c r="W8" s="22">
        <f t="shared" si="25"/>
        <v>0</v>
      </c>
      <c r="X8" s="23">
        <f t="shared" ref="X8:AB8" si="26">N8+S8</f>
        <v>269.1</v>
      </c>
      <c r="Y8" s="23">
        <f t="shared" si="26"/>
        <v>400.2</v>
      </c>
      <c r="Z8" s="23">
        <f t="shared" si="26"/>
        <v>296.7</v>
      </c>
      <c r="AA8" s="23">
        <f t="shared" si="26"/>
        <v>276</v>
      </c>
      <c r="AB8" s="23">
        <f t="shared" si="26"/>
        <v>276</v>
      </c>
      <c r="AD8" s="24">
        <f t="shared" si="14"/>
        <v>1518</v>
      </c>
    </row>
    <row r="9">
      <c r="A9" s="1" t="s">
        <v>20</v>
      </c>
      <c r="B9" s="1" t="s">
        <v>21</v>
      </c>
      <c r="C9" s="19">
        <v>14.2</v>
      </c>
      <c r="D9" s="2">
        <v>44.0</v>
      </c>
      <c r="E9" s="2">
        <v>51.0</v>
      </c>
      <c r="F9" s="2">
        <v>42.0</v>
      </c>
      <c r="G9" s="2">
        <v>40.0</v>
      </c>
      <c r="H9" s="2">
        <v>20.0</v>
      </c>
      <c r="I9" s="20">
        <f t="shared" ref="I9:M9" si="27">IF(D9&gt;40,D9-40,0)</f>
        <v>4</v>
      </c>
      <c r="J9" s="20">
        <f t="shared" si="27"/>
        <v>11</v>
      </c>
      <c r="K9" s="20">
        <f t="shared" si="27"/>
        <v>2</v>
      </c>
      <c r="L9" s="20">
        <f t="shared" si="27"/>
        <v>0</v>
      </c>
      <c r="M9" s="20">
        <f t="shared" si="27"/>
        <v>0</v>
      </c>
      <c r="N9" s="21">
        <f t="shared" ref="N9:R9" si="28">$C9*D9</f>
        <v>624.8</v>
      </c>
      <c r="O9" s="21">
        <f t="shared" si="28"/>
        <v>724.2</v>
      </c>
      <c r="P9" s="21">
        <f t="shared" si="28"/>
        <v>596.4</v>
      </c>
      <c r="Q9" s="21">
        <f t="shared" si="28"/>
        <v>568</v>
      </c>
      <c r="R9" s="21">
        <f t="shared" si="28"/>
        <v>284</v>
      </c>
      <c r="S9" s="22">
        <f t="shared" ref="S9:W9" si="29">0.5*$C9*I9</f>
        <v>28.4</v>
      </c>
      <c r="T9" s="22">
        <f t="shared" si="29"/>
        <v>78.1</v>
      </c>
      <c r="U9" s="22">
        <f t="shared" si="29"/>
        <v>14.2</v>
      </c>
      <c r="V9" s="22">
        <f t="shared" si="29"/>
        <v>0</v>
      </c>
      <c r="W9" s="22">
        <f t="shared" si="29"/>
        <v>0</v>
      </c>
      <c r="X9" s="23">
        <f t="shared" ref="X9:AB9" si="30">N9+S9</f>
        <v>653.2</v>
      </c>
      <c r="Y9" s="23">
        <f t="shared" si="30"/>
        <v>802.3</v>
      </c>
      <c r="Z9" s="23">
        <f t="shared" si="30"/>
        <v>610.6</v>
      </c>
      <c r="AA9" s="23">
        <f t="shared" si="30"/>
        <v>568</v>
      </c>
      <c r="AB9" s="23">
        <f t="shared" si="30"/>
        <v>284</v>
      </c>
      <c r="AD9" s="24">
        <f t="shared" si="14"/>
        <v>2918.1</v>
      </c>
    </row>
    <row r="10">
      <c r="A10" s="1" t="s">
        <v>22</v>
      </c>
      <c r="B10" s="1" t="s">
        <v>23</v>
      </c>
      <c r="C10" s="19">
        <v>18.0</v>
      </c>
      <c r="D10" s="2">
        <v>55.0</v>
      </c>
      <c r="E10" s="2">
        <v>60.0</v>
      </c>
      <c r="F10" s="2">
        <v>45.0</v>
      </c>
      <c r="G10" s="2">
        <v>40.0</v>
      </c>
      <c r="H10" s="2">
        <v>49.0</v>
      </c>
      <c r="I10" s="20">
        <f t="shared" ref="I10:M10" si="31">IF(D10&gt;40,D10-40,0)</f>
        <v>15</v>
      </c>
      <c r="J10" s="20">
        <f t="shared" si="31"/>
        <v>20</v>
      </c>
      <c r="K10" s="20">
        <f t="shared" si="31"/>
        <v>5</v>
      </c>
      <c r="L10" s="20">
        <f t="shared" si="31"/>
        <v>0</v>
      </c>
      <c r="M10" s="20">
        <f t="shared" si="31"/>
        <v>9</v>
      </c>
      <c r="N10" s="21">
        <f t="shared" ref="N10:R10" si="32">$C10*D10</f>
        <v>990</v>
      </c>
      <c r="O10" s="21">
        <f t="shared" si="32"/>
        <v>1080</v>
      </c>
      <c r="P10" s="21">
        <f t="shared" si="32"/>
        <v>810</v>
      </c>
      <c r="Q10" s="21">
        <f t="shared" si="32"/>
        <v>720</v>
      </c>
      <c r="R10" s="21">
        <f t="shared" si="32"/>
        <v>882</v>
      </c>
      <c r="S10" s="22">
        <f t="shared" ref="S10:W10" si="33">0.5*$C10*I10</f>
        <v>135</v>
      </c>
      <c r="T10" s="22">
        <f t="shared" si="33"/>
        <v>180</v>
      </c>
      <c r="U10" s="22">
        <f t="shared" si="33"/>
        <v>45</v>
      </c>
      <c r="V10" s="22">
        <f t="shared" si="33"/>
        <v>0</v>
      </c>
      <c r="W10" s="22">
        <f t="shared" si="33"/>
        <v>81</v>
      </c>
      <c r="X10" s="23">
        <f t="shared" ref="X10:AB10" si="34">N10+S10</f>
        <v>1125</v>
      </c>
      <c r="Y10" s="23">
        <f t="shared" si="34"/>
        <v>1260</v>
      </c>
      <c r="Z10" s="23">
        <f t="shared" si="34"/>
        <v>855</v>
      </c>
      <c r="AA10" s="23">
        <f t="shared" si="34"/>
        <v>720</v>
      </c>
      <c r="AB10" s="23">
        <f t="shared" si="34"/>
        <v>963</v>
      </c>
      <c r="AD10" s="24">
        <f t="shared" si="14"/>
        <v>4923</v>
      </c>
    </row>
    <row r="11">
      <c r="A11" s="1" t="s">
        <v>24</v>
      </c>
      <c r="B11" s="1" t="s">
        <v>25</v>
      </c>
      <c r="C11" s="19">
        <v>17.5</v>
      </c>
      <c r="D11" s="2">
        <v>33.0</v>
      </c>
      <c r="E11" s="2">
        <v>22.0</v>
      </c>
      <c r="F11" s="2">
        <v>54.0</v>
      </c>
      <c r="G11" s="2">
        <v>40.0</v>
      </c>
      <c r="H11" s="2">
        <v>20.0</v>
      </c>
      <c r="I11" s="20">
        <f t="shared" ref="I11:M11" si="35">IF(D11&gt;40,D11-40,0)</f>
        <v>0</v>
      </c>
      <c r="J11" s="20">
        <f t="shared" si="35"/>
        <v>0</v>
      </c>
      <c r="K11" s="20">
        <f t="shared" si="35"/>
        <v>14</v>
      </c>
      <c r="L11" s="20">
        <f t="shared" si="35"/>
        <v>0</v>
      </c>
      <c r="M11" s="20">
        <f t="shared" si="35"/>
        <v>0</v>
      </c>
      <c r="N11" s="21">
        <f t="shared" ref="N11:R11" si="36">$C11*D11</f>
        <v>577.5</v>
      </c>
      <c r="O11" s="21">
        <f t="shared" si="36"/>
        <v>385</v>
      </c>
      <c r="P11" s="21">
        <f t="shared" si="36"/>
        <v>945</v>
      </c>
      <c r="Q11" s="21">
        <f t="shared" si="36"/>
        <v>700</v>
      </c>
      <c r="R11" s="21">
        <f t="shared" si="36"/>
        <v>350</v>
      </c>
      <c r="S11" s="22">
        <f t="shared" ref="S11:W11" si="37">0.5*$C11*I11</f>
        <v>0</v>
      </c>
      <c r="T11" s="22">
        <f t="shared" si="37"/>
        <v>0</v>
      </c>
      <c r="U11" s="22">
        <f t="shared" si="37"/>
        <v>122.5</v>
      </c>
      <c r="V11" s="22">
        <f t="shared" si="37"/>
        <v>0</v>
      </c>
      <c r="W11" s="22">
        <f t="shared" si="37"/>
        <v>0</v>
      </c>
      <c r="X11" s="23">
        <f t="shared" ref="X11:AB11" si="38">N11+S11</f>
        <v>577.5</v>
      </c>
      <c r="Y11" s="23">
        <f t="shared" si="38"/>
        <v>385</v>
      </c>
      <c r="Z11" s="23">
        <f t="shared" si="38"/>
        <v>1067.5</v>
      </c>
      <c r="AA11" s="23">
        <f t="shared" si="38"/>
        <v>700</v>
      </c>
      <c r="AB11" s="23">
        <f t="shared" si="38"/>
        <v>350</v>
      </c>
      <c r="AD11" s="24">
        <f t="shared" si="14"/>
        <v>3080</v>
      </c>
    </row>
    <row r="12">
      <c r="A12" s="1" t="s">
        <v>26</v>
      </c>
      <c r="B12" s="1" t="s">
        <v>27</v>
      </c>
      <c r="C12" s="19">
        <v>14.7</v>
      </c>
      <c r="D12" s="2">
        <v>29.0</v>
      </c>
      <c r="E12" s="2">
        <v>40.0</v>
      </c>
      <c r="F12" s="2">
        <v>42.0</v>
      </c>
      <c r="G12" s="2">
        <v>40.0</v>
      </c>
      <c r="H12" s="2">
        <v>40.0</v>
      </c>
      <c r="I12" s="20">
        <f t="shared" ref="I12:M12" si="39">IF(D12&gt;40,D12-40,0)</f>
        <v>0</v>
      </c>
      <c r="J12" s="20">
        <f t="shared" si="39"/>
        <v>0</v>
      </c>
      <c r="K12" s="20">
        <f t="shared" si="39"/>
        <v>2</v>
      </c>
      <c r="L12" s="20">
        <f t="shared" si="39"/>
        <v>0</v>
      </c>
      <c r="M12" s="20">
        <f t="shared" si="39"/>
        <v>0</v>
      </c>
      <c r="N12" s="21">
        <f t="shared" ref="N12:R12" si="40">$C12*D12</f>
        <v>426.3</v>
      </c>
      <c r="O12" s="21">
        <f t="shared" si="40"/>
        <v>588</v>
      </c>
      <c r="P12" s="21">
        <f t="shared" si="40"/>
        <v>617.4</v>
      </c>
      <c r="Q12" s="21">
        <f t="shared" si="40"/>
        <v>588</v>
      </c>
      <c r="R12" s="21">
        <f t="shared" si="40"/>
        <v>588</v>
      </c>
      <c r="S12" s="22">
        <f t="shared" ref="S12:W12" si="41">0.5*$C12*I12</f>
        <v>0</v>
      </c>
      <c r="T12" s="22">
        <f t="shared" si="41"/>
        <v>0</v>
      </c>
      <c r="U12" s="22">
        <f t="shared" si="41"/>
        <v>14.7</v>
      </c>
      <c r="V12" s="22">
        <f t="shared" si="41"/>
        <v>0</v>
      </c>
      <c r="W12" s="22">
        <f t="shared" si="41"/>
        <v>0</v>
      </c>
      <c r="X12" s="23">
        <f t="shared" ref="X12:AB12" si="42">N12+S12</f>
        <v>426.3</v>
      </c>
      <c r="Y12" s="23">
        <f t="shared" si="42"/>
        <v>588</v>
      </c>
      <c r="Z12" s="23">
        <f t="shared" si="42"/>
        <v>632.1</v>
      </c>
      <c r="AA12" s="23">
        <f t="shared" si="42"/>
        <v>588</v>
      </c>
      <c r="AB12" s="23">
        <f t="shared" si="42"/>
        <v>588</v>
      </c>
      <c r="AD12" s="24">
        <f t="shared" si="14"/>
        <v>2822.4</v>
      </c>
    </row>
    <row r="13">
      <c r="A13" s="1" t="s">
        <v>28</v>
      </c>
      <c r="B13" s="1" t="s">
        <v>29</v>
      </c>
      <c r="C13" s="19">
        <v>13.9</v>
      </c>
      <c r="D13" s="2">
        <v>40.0</v>
      </c>
      <c r="E13" s="2">
        <v>40.0</v>
      </c>
      <c r="F13" s="2">
        <v>42.0</v>
      </c>
      <c r="G13" s="2">
        <v>40.0</v>
      </c>
      <c r="H13" s="2">
        <v>40.0</v>
      </c>
      <c r="I13" s="20">
        <f t="shared" ref="I13:M13" si="43">IF(D13&gt;40,D13-40,0)</f>
        <v>0</v>
      </c>
      <c r="J13" s="20">
        <f t="shared" si="43"/>
        <v>0</v>
      </c>
      <c r="K13" s="20">
        <f t="shared" si="43"/>
        <v>2</v>
      </c>
      <c r="L13" s="20">
        <f t="shared" si="43"/>
        <v>0</v>
      </c>
      <c r="M13" s="20">
        <f t="shared" si="43"/>
        <v>0</v>
      </c>
      <c r="N13" s="21">
        <f t="shared" ref="N13:R13" si="44">$C13*D13</f>
        <v>556</v>
      </c>
      <c r="O13" s="21">
        <f t="shared" si="44"/>
        <v>556</v>
      </c>
      <c r="P13" s="21">
        <f t="shared" si="44"/>
        <v>583.8</v>
      </c>
      <c r="Q13" s="21">
        <f t="shared" si="44"/>
        <v>556</v>
      </c>
      <c r="R13" s="21">
        <f t="shared" si="44"/>
        <v>556</v>
      </c>
      <c r="S13" s="22">
        <f t="shared" ref="S13:W13" si="45">0.5*$C13*I13</f>
        <v>0</v>
      </c>
      <c r="T13" s="22">
        <f t="shared" si="45"/>
        <v>0</v>
      </c>
      <c r="U13" s="22">
        <f t="shared" si="45"/>
        <v>13.9</v>
      </c>
      <c r="V13" s="22">
        <f t="shared" si="45"/>
        <v>0</v>
      </c>
      <c r="W13" s="22">
        <f t="shared" si="45"/>
        <v>0</v>
      </c>
      <c r="X13" s="23">
        <f t="shared" ref="X13:AB13" si="46">N13+S13</f>
        <v>556</v>
      </c>
      <c r="Y13" s="23">
        <f t="shared" si="46"/>
        <v>556</v>
      </c>
      <c r="Z13" s="23">
        <f t="shared" si="46"/>
        <v>597.7</v>
      </c>
      <c r="AA13" s="23">
        <f t="shared" si="46"/>
        <v>556</v>
      </c>
      <c r="AB13" s="23">
        <f t="shared" si="46"/>
        <v>556</v>
      </c>
      <c r="AD13" s="24">
        <f t="shared" si="14"/>
        <v>2821.7</v>
      </c>
    </row>
    <row r="14">
      <c r="A14" s="1" t="s">
        <v>30</v>
      </c>
      <c r="B14" s="1" t="s">
        <v>31</v>
      </c>
      <c r="C14" s="19">
        <v>11.2</v>
      </c>
      <c r="D14" s="2">
        <v>40.0</v>
      </c>
      <c r="E14" s="2">
        <v>40.0</v>
      </c>
      <c r="F14" s="2">
        <v>42.0</v>
      </c>
      <c r="G14" s="2">
        <v>39.0</v>
      </c>
      <c r="H14" s="2">
        <v>40.0</v>
      </c>
      <c r="I14" s="20">
        <f t="shared" ref="I14:M14" si="47">IF(D14&gt;40,D14-40,0)</f>
        <v>0</v>
      </c>
      <c r="J14" s="20">
        <f t="shared" si="47"/>
        <v>0</v>
      </c>
      <c r="K14" s="20">
        <f t="shared" si="47"/>
        <v>2</v>
      </c>
      <c r="L14" s="20">
        <f t="shared" si="47"/>
        <v>0</v>
      </c>
      <c r="M14" s="20">
        <f t="shared" si="47"/>
        <v>0</v>
      </c>
      <c r="N14" s="21">
        <f t="shared" ref="N14:R14" si="48">$C14*D14</f>
        <v>448</v>
      </c>
      <c r="O14" s="21">
        <f t="shared" si="48"/>
        <v>448</v>
      </c>
      <c r="P14" s="21">
        <f t="shared" si="48"/>
        <v>470.4</v>
      </c>
      <c r="Q14" s="21">
        <f t="shared" si="48"/>
        <v>436.8</v>
      </c>
      <c r="R14" s="21">
        <f t="shared" si="48"/>
        <v>448</v>
      </c>
      <c r="S14" s="22">
        <f t="shared" ref="S14:W14" si="49">0.5*$C14*I14</f>
        <v>0</v>
      </c>
      <c r="T14" s="22">
        <f t="shared" si="49"/>
        <v>0</v>
      </c>
      <c r="U14" s="22">
        <f t="shared" si="49"/>
        <v>11.2</v>
      </c>
      <c r="V14" s="22">
        <f t="shared" si="49"/>
        <v>0</v>
      </c>
      <c r="W14" s="22">
        <f t="shared" si="49"/>
        <v>0</v>
      </c>
      <c r="X14" s="23">
        <f t="shared" ref="X14:AB14" si="50">N14+S14</f>
        <v>448</v>
      </c>
      <c r="Y14" s="23">
        <f t="shared" si="50"/>
        <v>448</v>
      </c>
      <c r="Z14" s="23">
        <f t="shared" si="50"/>
        <v>481.6</v>
      </c>
      <c r="AA14" s="23">
        <f t="shared" si="50"/>
        <v>436.8</v>
      </c>
      <c r="AB14" s="23">
        <f t="shared" si="50"/>
        <v>448</v>
      </c>
      <c r="AD14" s="24">
        <f t="shared" si="14"/>
        <v>2262.4</v>
      </c>
    </row>
    <row r="15">
      <c r="A15" s="1" t="s">
        <v>32</v>
      </c>
      <c r="B15" s="1" t="s">
        <v>33</v>
      </c>
      <c r="C15" s="19">
        <v>10.1</v>
      </c>
      <c r="D15" s="2">
        <v>40.0</v>
      </c>
      <c r="E15" s="2">
        <v>40.0</v>
      </c>
      <c r="F15" s="2">
        <v>41.0</v>
      </c>
      <c r="G15" s="2">
        <v>42.0</v>
      </c>
      <c r="H15" s="2">
        <v>40.0</v>
      </c>
      <c r="I15" s="20">
        <f t="shared" ref="I15:M15" si="51">IF(D15&gt;40,D15-40,0)</f>
        <v>0</v>
      </c>
      <c r="J15" s="20">
        <f t="shared" si="51"/>
        <v>0</v>
      </c>
      <c r="K15" s="20">
        <f t="shared" si="51"/>
        <v>1</v>
      </c>
      <c r="L15" s="20">
        <f t="shared" si="51"/>
        <v>2</v>
      </c>
      <c r="M15" s="20">
        <f t="shared" si="51"/>
        <v>0</v>
      </c>
      <c r="N15" s="21">
        <f t="shared" ref="N15:R15" si="52">$C15*D15</f>
        <v>404</v>
      </c>
      <c r="O15" s="21">
        <f t="shared" si="52"/>
        <v>404</v>
      </c>
      <c r="P15" s="21">
        <f t="shared" si="52"/>
        <v>414.1</v>
      </c>
      <c r="Q15" s="21">
        <f t="shared" si="52"/>
        <v>424.2</v>
      </c>
      <c r="R15" s="21">
        <f t="shared" si="52"/>
        <v>404</v>
      </c>
      <c r="S15" s="22">
        <f t="shared" ref="S15:W15" si="53">0.5*$C15*I15</f>
        <v>0</v>
      </c>
      <c r="T15" s="22">
        <f t="shared" si="53"/>
        <v>0</v>
      </c>
      <c r="U15" s="22">
        <f t="shared" si="53"/>
        <v>5.05</v>
      </c>
      <c r="V15" s="22">
        <f t="shared" si="53"/>
        <v>10.1</v>
      </c>
      <c r="W15" s="22">
        <f t="shared" si="53"/>
        <v>0</v>
      </c>
      <c r="X15" s="23">
        <f t="shared" ref="X15:AB15" si="54">N15+S15</f>
        <v>404</v>
      </c>
      <c r="Y15" s="23">
        <f t="shared" si="54"/>
        <v>404</v>
      </c>
      <c r="Z15" s="23">
        <f t="shared" si="54"/>
        <v>419.15</v>
      </c>
      <c r="AA15" s="23">
        <f t="shared" si="54"/>
        <v>434.3</v>
      </c>
      <c r="AB15" s="23">
        <f t="shared" si="54"/>
        <v>404</v>
      </c>
      <c r="AD15" s="24">
        <f t="shared" si="14"/>
        <v>2065.45</v>
      </c>
    </row>
    <row r="16">
      <c r="A16" s="1" t="s">
        <v>34</v>
      </c>
      <c r="B16" s="1" t="s">
        <v>35</v>
      </c>
      <c r="C16" s="19">
        <v>9.0</v>
      </c>
      <c r="D16" s="2">
        <v>42.0</v>
      </c>
      <c r="E16" s="2">
        <v>42.0</v>
      </c>
      <c r="F16" s="2">
        <v>39.0</v>
      </c>
      <c r="G16" s="2">
        <v>42.0</v>
      </c>
      <c r="H16" s="2">
        <v>40.0</v>
      </c>
      <c r="I16" s="20">
        <f t="shared" ref="I16:M16" si="55">IF(D16&gt;40,D16-40,0)</f>
        <v>2</v>
      </c>
      <c r="J16" s="20">
        <f t="shared" si="55"/>
        <v>2</v>
      </c>
      <c r="K16" s="20">
        <f t="shared" si="55"/>
        <v>0</v>
      </c>
      <c r="L16" s="20">
        <f t="shared" si="55"/>
        <v>2</v>
      </c>
      <c r="M16" s="20">
        <f t="shared" si="55"/>
        <v>0</v>
      </c>
      <c r="N16" s="21">
        <f t="shared" ref="N16:R16" si="56">$C16*D16</f>
        <v>378</v>
      </c>
      <c r="O16" s="21">
        <f t="shared" si="56"/>
        <v>378</v>
      </c>
      <c r="P16" s="21">
        <f t="shared" si="56"/>
        <v>351</v>
      </c>
      <c r="Q16" s="21">
        <f t="shared" si="56"/>
        <v>378</v>
      </c>
      <c r="R16" s="21">
        <f t="shared" si="56"/>
        <v>360</v>
      </c>
      <c r="S16" s="22">
        <f t="shared" ref="S16:W16" si="57">0.5*$C16*I16</f>
        <v>9</v>
      </c>
      <c r="T16" s="22">
        <f t="shared" si="57"/>
        <v>9</v>
      </c>
      <c r="U16" s="22">
        <f t="shared" si="57"/>
        <v>0</v>
      </c>
      <c r="V16" s="22">
        <f t="shared" si="57"/>
        <v>9</v>
      </c>
      <c r="W16" s="22">
        <f t="shared" si="57"/>
        <v>0</v>
      </c>
      <c r="X16" s="23">
        <f t="shared" ref="X16:AB16" si="58">N16+S16</f>
        <v>387</v>
      </c>
      <c r="Y16" s="23">
        <f t="shared" si="58"/>
        <v>387</v>
      </c>
      <c r="Z16" s="23">
        <f t="shared" si="58"/>
        <v>351</v>
      </c>
      <c r="AA16" s="23">
        <f t="shared" si="58"/>
        <v>387</v>
      </c>
      <c r="AB16" s="23">
        <f t="shared" si="58"/>
        <v>360</v>
      </c>
      <c r="AD16" s="24">
        <f t="shared" si="14"/>
        <v>1872</v>
      </c>
    </row>
    <row r="17">
      <c r="A17" s="1" t="s">
        <v>36</v>
      </c>
      <c r="B17" s="1" t="s">
        <v>37</v>
      </c>
      <c r="C17" s="19">
        <v>8.44</v>
      </c>
      <c r="D17" s="2">
        <v>40.0</v>
      </c>
      <c r="E17" s="2">
        <v>43.0</v>
      </c>
      <c r="F17" s="2">
        <v>39.0</v>
      </c>
      <c r="G17" s="2">
        <v>41.0</v>
      </c>
      <c r="H17" s="2">
        <v>40.0</v>
      </c>
      <c r="I17" s="20">
        <f t="shared" ref="I17:M17" si="59">IF(D17&gt;40,D17-40,0)</f>
        <v>0</v>
      </c>
      <c r="J17" s="20">
        <f t="shared" si="59"/>
        <v>3</v>
      </c>
      <c r="K17" s="20">
        <f t="shared" si="59"/>
        <v>0</v>
      </c>
      <c r="L17" s="20">
        <f t="shared" si="59"/>
        <v>1</v>
      </c>
      <c r="M17" s="20">
        <f t="shared" si="59"/>
        <v>0</v>
      </c>
      <c r="N17" s="21">
        <f t="shared" ref="N17:R17" si="60">$C17*D17</f>
        <v>337.6</v>
      </c>
      <c r="O17" s="21">
        <f t="shared" si="60"/>
        <v>362.92</v>
      </c>
      <c r="P17" s="21">
        <f t="shared" si="60"/>
        <v>329.16</v>
      </c>
      <c r="Q17" s="21">
        <f t="shared" si="60"/>
        <v>346.04</v>
      </c>
      <c r="R17" s="21">
        <f t="shared" si="60"/>
        <v>337.6</v>
      </c>
      <c r="S17" s="22">
        <f t="shared" ref="S17:W17" si="61">0.5*$C17*I17</f>
        <v>0</v>
      </c>
      <c r="T17" s="22">
        <f t="shared" si="61"/>
        <v>12.66</v>
      </c>
      <c r="U17" s="22">
        <f t="shared" si="61"/>
        <v>0</v>
      </c>
      <c r="V17" s="22">
        <f t="shared" si="61"/>
        <v>4.22</v>
      </c>
      <c r="W17" s="22">
        <f t="shared" si="61"/>
        <v>0</v>
      </c>
      <c r="X17" s="23">
        <f t="shared" ref="X17:AB17" si="62">N17+S17</f>
        <v>337.6</v>
      </c>
      <c r="Y17" s="23">
        <f t="shared" si="62"/>
        <v>375.58</v>
      </c>
      <c r="Z17" s="23">
        <f t="shared" si="62"/>
        <v>329.16</v>
      </c>
      <c r="AA17" s="23">
        <f t="shared" si="62"/>
        <v>350.26</v>
      </c>
      <c r="AB17" s="23">
        <f t="shared" si="62"/>
        <v>337.6</v>
      </c>
      <c r="AD17" s="24">
        <f t="shared" si="14"/>
        <v>1730.2</v>
      </c>
    </row>
    <row r="18">
      <c r="A18" s="1" t="s">
        <v>38</v>
      </c>
      <c r="B18" s="1" t="s">
        <v>39</v>
      </c>
      <c r="C18" s="19">
        <v>14.2</v>
      </c>
      <c r="D18" s="2">
        <v>40.0</v>
      </c>
      <c r="E18" s="2">
        <v>42.0</v>
      </c>
      <c r="F18" s="2">
        <v>39.0</v>
      </c>
      <c r="G18" s="2">
        <v>40.0</v>
      </c>
      <c r="H18" s="2">
        <v>40.0</v>
      </c>
      <c r="I18" s="20">
        <f t="shared" ref="I18:M18" si="63">IF(D18&gt;40,D18-40,0)</f>
        <v>0</v>
      </c>
      <c r="J18" s="20">
        <f t="shared" si="63"/>
        <v>2</v>
      </c>
      <c r="K18" s="20">
        <f t="shared" si="63"/>
        <v>0</v>
      </c>
      <c r="L18" s="20">
        <f t="shared" si="63"/>
        <v>0</v>
      </c>
      <c r="M18" s="20">
        <f t="shared" si="63"/>
        <v>0</v>
      </c>
      <c r="N18" s="21">
        <f t="shared" ref="N18:R18" si="64">$C18*D18</f>
        <v>568</v>
      </c>
      <c r="O18" s="21">
        <f t="shared" si="64"/>
        <v>596.4</v>
      </c>
      <c r="P18" s="21">
        <f t="shared" si="64"/>
        <v>553.8</v>
      </c>
      <c r="Q18" s="21">
        <f t="shared" si="64"/>
        <v>568</v>
      </c>
      <c r="R18" s="21">
        <f t="shared" si="64"/>
        <v>568</v>
      </c>
      <c r="S18" s="22">
        <f t="shared" ref="S18:W18" si="65">0.5*$C18*I18</f>
        <v>0</v>
      </c>
      <c r="T18" s="22">
        <f t="shared" si="65"/>
        <v>14.2</v>
      </c>
      <c r="U18" s="22">
        <f t="shared" si="65"/>
        <v>0</v>
      </c>
      <c r="V18" s="22">
        <f t="shared" si="65"/>
        <v>0</v>
      </c>
      <c r="W18" s="22">
        <f t="shared" si="65"/>
        <v>0</v>
      </c>
      <c r="X18" s="23">
        <f t="shared" ref="X18:AB18" si="66">N18+S18</f>
        <v>568</v>
      </c>
      <c r="Y18" s="23">
        <f t="shared" si="66"/>
        <v>610.6</v>
      </c>
      <c r="Z18" s="23">
        <f t="shared" si="66"/>
        <v>553.8</v>
      </c>
      <c r="AA18" s="23">
        <f t="shared" si="66"/>
        <v>568</v>
      </c>
      <c r="AB18" s="23">
        <f t="shared" si="66"/>
        <v>568</v>
      </c>
      <c r="AD18" s="24">
        <f t="shared" si="14"/>
        <v>2868.4</v>
      </c>
    </row>
    <row r="19">
      <c r="A19" s="1" t="s">
        <v>40</v>
      </c>
      <c r="B19" s="1" t="s">
        <v>41</v>
      </c>
      <c r="C19" s="19">
        <v>45.0</v>
      </c>
      <c r="D19" s="2">
        <v>41.0</v>
      </c>
      <c r="E19" s="2">
        <v>42.0</v>
      </c>
      <c r="F19" s="2">
        <v>40.0</v>
      </c>
      <c r="G19" s="2">
        <v>28.0</v>
      </c>
      <c r="H19" s="2">
        <v>40.0</v>
      </c>
      <c r="I19" s="20">
        <f t="shared" ref="I19:M19" si="67">IF(D19&gt;40,D19-40,0)</f>
        <v>1</v>
      </c>
      <c r="J19" s="20">
        <f t="shared" si="67"/>
        <v>2</v>
      </c>
      <c r="K19" s="20">
        <f t="shared" si="67"/>
        <v>0</v>
      </c>
      <c r="L19" s="20">
        <f t="shared" si="67"/>
        <v>0</v>
      </c>
      <c r="M19" s="20">
        <f t="shared" si="67"/>
        <v>0</v>
      </c>
      <c r="N19" s="21">
        <f t="shared" ref="N19:R19" si="68">$C19*D19</f>
        <v>1845</v>
      </c>
      <c r="O19" s="21">
        <f t="shared" si="68"/>
        <v>1890</v>
      </c>
      <c r="P19" s="21">
        <f t="shared" si="68"/>
        <v>1800</v>
      </c>
      <c r="Q19" s="21">
        <f t="shared" si="68"/>
        <v>1260</v>
      </c>
      <c r="R19" s="21">
        <f t="shared" si="68"/>
        <v>1800</v>
      </c>
      <c r="S19" s="22">
        <f t="shared" ref="S19:W19" si="69">0.5*$C19*I19</f>
        <v>22.5</v>
      </c>
      <c r="T19" s="22">
        <f t="shared" si="69"/>
        <v>45</v>
      </c>
      <c r="U19" s="22">
        <f t="shared" si="69"/>
        <v>0</v>
      </c>
      <c r="V19" s="22">
        <f t="shared" si="69"/>
        <v>0</v>
      </c>
      <c r="W19" s="22">
        <f t="shared" si="69"/>
        <v>0</v>
      </c>
      <c r="X19" s="23">
        <f t="shared" ref="X19:AB19" si="70">N19+S19</f>
        <v>1867.5</v>
      </c>
      <c r="Y19" s="23">
        <f t="shared" si="70"/>
        <v>1935</v>
      </c>
      <c r="Z19" s="23">
        <f t="shared" si="70"/>
        <v>1800</v>
      </c>
      <c r="AA19" s="23">
        <f t="shared" si="70"/>
        <v>1260</v>
      </c>
      <c r="AB19" s="23">
        <f t="shared" si="70"/>
        <v>1800</v>
      </c>
      <c r="AD19" s="24">
        <f t="shared" si="14"/>
        <v>8662.5</v>
      </c>
    </row>
    <row r="20">
      <c r="A20" s="1" t="s">
        <v>42</v>
      </c>
      <c r="B20" s="1" t="s">
        <v>43</v>
      </c>
      <c r="C20" s="19">
        <v>30.0</v>
      </c>
      <c r="D20" s="2">
        <v>39.0</v>
      </c>
      <c r="E20" s="2">
        <v>80.0</v>
      </c>
      <c r="F20" s="2">
        <v>40.0</v>
      </c>
      <c r="G20" s="2">
        <v>20.0</v>
      </c>
      <c r="H20" s="2">
        <v>40.0</v>
      </c>
      <c r="I20" s="20">
        <f t="shared" ref="I20:M20" si="71">IF(D20&gt;40,D20-40,0)</f>
        <v>0</v>
      </c>
      <c r="J20" s="20">
        <f t="shared" si="71"/>
        <v>40</v>
      </c>
      <c r="K20" s="20">
        <f t="shared" si="71"/>
        <v>0</v>
      </c>
      <c r="L20" s="20">
        <f t="shared" si="71"/>
        <v>0</v>
      </c>
      <c r="M20" s="20">
        <f t="shared" si="71"/>
        <v>0</v>
      </c>
      <c r="N20" s="21">
        <f t="shared" ref="N20:R20" si="72">$C20*D20</f>
        <v>1170</v>
      </c>
      <c r="O20" s="21">
        <f t="shared" si="72"/>
        <v>2400</v>
      </c>
      <c r="P20" s="21">
        <f t="shared" si="72"/>
        <v>1200</v>
      </c>
      <c r="Q20" s="21">
        <f t="shared" si="72"/>
        <v>600</v>
      </c>
      <c r="R20" s="21">
        <f t="shared" si="72"/>
        <v>1200</v>
      </c>
      <c r="S20" s="22">
        <f t="shared" ref="S20:W20" si="73">0.5*$C20*I20</f>
        <v>0</v>
      </c>
      <c r="T20" s="22">
        <f t="shared" si="73"/>
        <v>600</v>
      </c>
      <c r="U20" s="22">
        <f t="shared" si="73"/>
        <v>0</v>
      </c>
      <c r="V20" s="22">
        <f t="shared" si="73"/>
        <v>0</v>
      </c>
      <c r="W20" s="22">
        <f t="shared" si="73"/>
        <v>0</v>
      </c>
      <c r="X20" s="23">
        <f t="shared" ref="X20:AB20" si="74">N20+S20</f>
        <v>1170</v>
      </c>
      <c r="Y20" s="23">
        <f t="shared" si="74"/>
        <v>3000</v>
      </c>
      <c r="Z20" s="23">
        <f t="shared" si="74"/>
        <v>1200</v>
      </c>
      <c r="AA20" s="23">
        <f t="shared" si="74"/>
        <v>600</v>
      </c>
      <c r="AB20" s="23">
        <f t="shared" si="74"/>
        <v>1200</v>
      </c>
      <c r="AD20" s="24">
        <f t="shared" si="14"/>
        <v>7170</v>
      </c>
    </row>
    <row r="22">
      <c r="A22" s="1" t="s">
        <v>44</v>
      </c>
      <c r="C22" s="25">
        <f t="shared" ref="C22:AB22" si="75">max(C4:C20)</f>
        <v>45</v>
      </c>
      <c r="D22" s="26">
        <f t="shared" si="75"/>
        <v>55</v>
      </c>
      <c r="E22" s="26">
        <f t="shared" si="75"/>
        <v>80</v>
      </c>
      <c r="F22" s="26">
        <f t="shared" si="75"/>
        <v>54</v>
      </c>
      <c r="G22" s="26">
        <f t="shared" si="75"/>
        <v>42</v>
      </c>
      <c r="H22" s="26">
        <f t="shared" si="75"/>
        <v>49</v>
      </c>
      <c r="I22" s="26">
        <f t="shared" si="75"/>
        <v>15</v>
      </c>
      <c r="J22" s="26">
        <f t="shared" si="75"/>
        <v>40</v>
      </c>
      <c r="K22" s="26">
        <f t="shared" si="75"/>
        <v>14</v>
      </c>
      <c r="L22" s="26">
        <f t="shared" si="75"/>
        <v>2</v>
      </c>
      <c r="M22" s="26">
        <f t="shared" si="75"/>
        <v>9</v>
      </c>
      <c r="N22" s="25">
        <f t="shared" si="75"/>
        <v>1845</v>
      </c>
      <c r="O22" s="25">
        <f t="shared" si="75"/>
        <v>2400</v>
      </c>
      <c r="P22" s="25">
        <f t="shared" si="75"/>
        <v>1800</v>
      </c>
      <c r="Q22" s="25">
        <f t="shared" si="75"/>
        <v>1260</v>
      </c>
      <c r="R22" s="25">
        <f t="shared" si="75"/>
        <v>1800</v>
      </c>
      <c r="S22" s="25">
        <f t="shared" si="75"/>
        <v>135</v>
      </c>
      <c r="T22" s="25">
        <f t="shared" si="75"/>
        <v>600</v>
      </c>
      <c r="U22" s="25">
        <f t="shared" si="75"/>
        <v>122.5</v>
      </c>
      <c r="V22" s="25">
        <f t="shared" si="75"/>
        <v>10.1</v>
      </c>
      <c r="W22" s="25">
        <f t="shared" si="75"/>
        <v>81</v>
      </c>
      <c r="X22" s="25">
        <f t="shared" si="75"/>
        <v>1867.5</v>
      </c>
      <c r="Y22" s="25">
        <f t="shared" si="75"/>
        <v>3000</v>
      </c>
      <c r="Z22" s="25">
        <f t="shared" si="75"/>
        <v>1800</v>
      </c>
      <c r="AA22" s="25">
        <f t="shared" si="75"/>
        <v>1260</v>
      </c>
      <c r="AB22" s="25">
        <f t="shared" si="75"/>
        <v>1800</v>
      </c>
      <c r="AD22" s="25">
        <f>max(AD4:AD20)</f>
        <v>8662.5</v>
      </c>
    </row>
    <row r="23">
      <c r="A23" s="1" t="s">
        <v>45</v>
      </c>
      <c r="C23" s="25">
        <f t="shared" ref="C23:AB23" si="76">MIN(C4:C20)</f>
        <v>6.9</v>
      </c>
      <c r="D23" s="26">
        <f t="shared" si="76"/>
        <v>29</v>
      </c>
      <c r="E23" s="26">
        <f t="shared" si="76"/>
        <v>22</v>
      </c>
      <c r="F23" s="26">
        <f t="shared" si="76"/>
        <v>33</v>
      </c>
      <c r="G23" s="26">
        <f t="shared" si="76"/>
        <v>20</v>
      </c>
      <c r="H23" s="26">
        <f t="shared" si="76"/>
        <v>18</v>
      </c>
      <c r="I23" s="26">
        <f t="shared" si="76"/>
        <v>0</v>
      </c>
      <c r="J23" s="26">
        <f t="shared" si="76"/>
        <v>0</v>
      </c>
      <c r="K23" s="26">
        <f t="shared" si="76"/>
        <v>0</v>
      </c>
      <c r="L23" s="26">
        <f t="shared" si="76"/>
        <v>0</v>
      </c>
      <c r="M23" s="26">
        <f t="shared" si="76"/>
        <v>0</v>
      </c>
      <c r="N23" s="25">
        <f t="shared" si="76"/>
        <v>269.1</v>
      </c>
      <c r="O23" s="25">
        <f t="shared" si="76"/>
        <v>358.8</v>
      </c>
      <c r="P23" s="25">
        <f t="shared" si="76"/>
        <v>289.8</v>
      </c>
      <c r="Q23" s="25">
        <f t="shared" si="76"/>
        <v>276</v>
      </c>
      <c r="R23" s="25">
        <f t="shared" si="76"/>
        <v>276</v>
      </c>
      <c r="S23" s="25">
        <f t="shared" si="76"/>
        <v>0</v>
      </c>
      <c r="T23" s="25">
        <f t="shared" si="76"/>
        <v>0</v>
      </c>
      <c r="U23" s="25">
        <f t="shared" si="76"/>
        <v>0</v>
      </c>
      <c r="V23" s="25">
        <f t="shared" si="76"/>
        <v>0</v>
      </c>
      <c r="W23" s="25">
        <f t="shared" si="76"/>
        <v>0</v>
      </c>
      <c r="X23" s="25">
        <f t="shared" si="76"/>
        <v>269.1</v>
      </c>
      <c r="Y23" s="25">
        <f t="shared" si="76"/>
        <v>375.58</v>
      </c>
      <c r="Z23" s="25">
        <f t="shared" si="76"/>
        <v>296.7</v>
      </c>
      <c r="AA23" s="25">
        <f t="shared" si="76"/>
        <v>276</v>
      </c>
      <c r="AB23" s="25">
        <f t="shared" si="76"/>
        <v>276</v>
      </c>
      <c r="AD23" s="25">
        <f>MIN(AD4:AD20)</f>
        <v>1518</v>
      </c>
    </row>
    <row r="24">
      <c r="A24" s="1" t="s">
        <v>46</v>
      </c>
      <c r="C24" s="25">
        <f t="shared" ref="C24:AB24" si="77">AVERAGE(C4:C20)</f>
        <v>16.48470588</v>
      </c>
      <c r="D24" s="26">
        <f t="shared" si="77"/>
        <v>40.88235294</v>
      </c>
      <c r="E24" s="26">
        <f t="shared" si="77"/>
        <v>45.11764706</v>
      </c>
      <c r="F24" s="26">
        <f t="shared" si="77"/>
        <v>41.52941176</v>
      </c>
      <c r="G24" s="26">
        <f t="shared" si="77"/>
        <v>35.88235294</v>
      </c>
      <c r="H24" s="26">
        <f t="shared" si="77"/>
        <v>37.41176471</v>
      </c>
      <c r="I24" s="26">
        <f t="shared" si="77"/>
        <v>2.058823529</v>
      </c>
      <c r="J24" s="26">
        <f t="shared" si="77"/>
        <v>6.176470588</v>
      </c>
      <c r="K24" s="26">
        <f t="shared" si="77"/>
        <v>2.176470588</v>
      </c>
      <c r="L24" s="26">
        <f t="shared" si="77"/>
        <v>0.2941176471</v>
      </c>
      <c r="M24" s="26">
        <f t="shared" si="77"/>
        <v>1.117647059</v>
      </c>
      <c r="N24" s="25">
        <f t="shared" si="77"/>
        <v>678.3647059</v>
      </c>
      <c r="O24" s="25">
        <f t="shared" si="77"/>
        <v>769.8894118</v>
      </c>
      <c r="P24" s="25">
        <f t="shared" si="77"/>
        <v>682.8211765</v>
      </c>
      <c r="Q24" s="25">
        <f t="shared" si="77"/>
        <v>546.6494118</v>
      </c>
      <c r="R24" s="25">
        <f t="shared" si="77"/>
        <v>609.8647059</v>
      </c>
      <c r="S24" s="25">
        <f t="shared" si="77"/>
        <v>18.93235294</v>
      </c>
      <c r="T24" s="25">
        <f t="shared" si="77"/>
        <v>64.51529412</v>
      </c>
      <c r="U24" s="25">
        <f t="shared" si="77"/>
        <v>17.66470588</v>
      </c>
      <c r="V24" s="25">
        <f t="shared" si="77"/>
        <v>1.371764706</v>
      </c>
      <c r="W24" s="25">
        <f t="shared" si="77"/>
        <v>8.747058824</v>
      </c>
      <c r="X24" s="25">
        <f t="shared" si="77"/>
        <v>697.2970588</v>
      </c>
      <c r="Y24" s="25">
        <f t="shared" si="77"/>
        <v>834.4047059</v>
      </c>
      <c r="Z24" s="25">
        <f t="shared" si="77"/>
        <v>700.4858824</v>
      </c>
      <c r="AA24" s="25">
        <f t="shared" si="77"/>
        <v>548.0211765</v>
      </c>
      <c r="AB24" s="25">
        <f t="shared" si="77"/>
        <v>618.6117647</v>
      </c>
      <c r="AD24" s="25">
        <f>AVERAGE(AD4:AD20)</f>
        <v>3398.820588</v>
      </c>
    </row>
    <row r="25">
      <c r="A25" s="1" t="s">
        <v>5</v>
      </c>
      <c r="D25" s="27">
        <f t="shared" ref="D25:AB25" si="78">SUM(D4:D20)</f>
        <v>695</v>
      </c>
      <c r="E25" s="27">
        <f t="shared" si="78"/>
        <v>767</v>
      </c>
      <c r="F25" s="27">
        <f t="shared" si="78"/>
        <v>706</v>
      </c>
      <c r="G25" s="27">
        <f t="shared" si="78"/>
        <v>610</v>
      </c>
      <c r="H25" s="27">
        <f t="shared" si="78"/>
        <v>636</v>
      </c>
      <c r="I25" s="27">
        <f t="shared" si="78"/>
        <v>35</v>
      </c>
      <c r="J25" s="27">
        <f t="shared" si="78"/>
        <v>105</v>
      </c>
      <c r="K25" s="27">
        <f t="shared" si="78"/>
        <v>37</v>
      </c>
      <c r="L25" s="27">
        <f t="shared" si="78"/>
        <v>5</v>
      </c>
      <c r="M25" s="27">
        <f t="shared" si="78"/>
        <v>19</v>
      </c>
      <c r="N25" s="25">
        <f t="shared" si="78"/>
        <v>11532.2</v>
      </c>
      <c r="O25" s="25">
        <f t="shared" si="78"/>
        <v>13088.12</v>
      </c>
      <c r="P25" s="25">
        <f t="shared" si="78"/>
        <v>11607.96</v>
      </c>
      <c r="Q25" s="25">
        <f t="shared" si="78"/>
        <v>9293.04</v>
      </c>
      <c r="R25" s="25">
        <f t="shared" si="78"/>
        <v>10367.7</v>
      </c>
      <c r="S25" s="25">
        <f t="shared" si="78"/>
        <v>321.85</v>
      </c>
      <c r="T25" s="25">
        <f t="shared" si="78"/>
        <v>1096.76</v>
      </c>
      <c r="U25" s="25">
        <f t="shared" si="78"/>
        <v>300.3</v>
      </c>
      <c r="V25" s="25">
        <f t="shared" si="78"/>
        <v>23.32</v>
      </c>
      <c r="W25" s="25">
        <f t="shared" si="78"/>
        <v>148.7</v>
      </c>
      <c r="X25" s="25">
        <f t="shared" si="78"/>
        <v>11854.05</v>
      </c>
      <c r="Y25" s="25">
        <f t="shared" si="78"/>
        <v>14184.88</v>
      </c>
      <c r="Z25" s="25">
        <f t="shared" si="78"/>
        <v>11908.26</v>
      </c>
      <c r="AA25" s="25">
        <f t="shared" si="78"/>
        <v>9316.36</v>
      </c>
      <c r="AB25" s="25">
        <f t="shared" si="78"/>
        <v>10516.4</v>
      </c>
      <c r="AD25" s="25">
        <f>SUM(AD4:AD20)</f>
        <v>57779.95</v>
      </c>
    </row>
  </sheetData>
  <drawing r:id="rId1"/>
</worksheet>
</file>